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shad\Documents\Python Projects\Automate_Friday\"/>
    </mc:Choice>
  </mc:AlternateContent>
  <xr:revisionPtr revIDLastSave="0" documentId="13_ncr:1_{8111BCF4-ACC0-4863-A331-93968B370841}" xr6:coauthVersionLast="45" xr6:coauthVersionMax="45" xr10:uidLastSave="{00000000-0000-0000-0000-000000000000}"/>
  <bookViews>
    <workbookView xWindow="4875" yWindow="1440" windowWidth="21600" windowHeight="11385" activeTab="1" xr2:uid="{00000000-000D-0000-FFFF-FFFF00000000}"/>
  </bookViews>
  <sheets>
    <sheet name="Page1" sheetId="1" r:id="rId1"/>
    <sheet name="Test" sheetId="2" r:id="rId2"/>
    <sheet name="Page2" sheetId="3" r:id="rId3"/>
    <sheet name="Page3" sheetId="4" r:id="rId4"/>
    <sheet name="Page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2" l="1"/>
  <c r="U16" i="2"/>
  <c r="R16" i="2"/>
  <c r="Q16" i="2"/>
  <c r="F16" i="2"/>
  <c r="E16" i="2"/>
  <c r="A16" i="2"/>
  <c r="E18" i="2" l="1"/>
  <c r="E19" i="2"/>
  <c r="F245" i="2" l="1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U229" i="2"/>
  <c r="T229" i="2"/>
  <c r="R229" i="2"/>
  <c r="Q229" i="2"/>
  <c r="P229" i="2"/>
  <c r="F229" i="2"/>
  <c r="U228" i="2"/>
  <c r="T228" i="2"/>
  <c r="R228" i="2"/>
  <c r="Q228" i="2"/>
  <c r="P228" i="2"/>
  <c r="F228" i="2"/>
  <c r="U227" i="2"/>
  <c r="T227" i="2"/>
  <c r="R227" i="2"/>
  <c r="Q227" i="2"/>
  <c r="P227" i="2"/>
  <c r="F227" i="2"/>
  <c r="U226" i="2"/>
  <c r="T226" i="2"/>
  <c r="R226" i="2"/>
  <c r="Q226" i="2"/>
  <c r="P226" i="2"/>
  <c r="F226" i="2"/>
  <c r="U225" i="2"/>
  <c r="T225" i="2"/>
  <c r="R225" i="2"/>
  <c r="Q225" i="2"/>
  <c r="P225" i="2"/>
  <c r="F225" i="2"/>
  <c r="U224" i="2"/>
  <c r="T224" i="2"/>
  <c r="R224" i="2"/>
  <c r="Q224" i="2"/>
  <c r="P224" i="2"/>
  <c r="F224" i="2"/>
  <c r="U223" i="2"/>
  <c r="T223" i="2"/>
  <c r="R223" i="2"/>
  <c r="Q223" i="2"/>
  <c r="P223" i="2"/>
  <c r="F223" i="2"/>
  <c r="U222" i="2"/>
  <c r="T222" i="2"/>
  <c r="R222" i="2"/>
  <c r="Q222" i="2"/>
  <c r="P222" i="2"/>
  <c r="F222" i="2"/>
  <c r="U221" i="2"/>
  <c r="T221" i="2"/>
  <c r="R221" i="2"/>
  <c r="Q221" i="2"/>
  <c r="P221" i="2"/>
  <c r="F221" i="2"/>
  <c r="U220" i="2"/>
  <c r="T220" i="2"/>
  <c r="R220" i="2"/>
  <c r="Q220" i="2"/>
  <c r="P220" i="2"/>
  <c r="F220" i="2"/>
  <c r="U219" i="2"/>
  <c r="T219" i="2"/>
  <c r="R219" i="2"/>
  <c r="Q219" i="2"/>
  <c r="P219" i="2"/>
  <c r="F219" i="2"/>
  <c r="U218" i="2"/>
  <c r="T218" i="2"/>
  <c r="R218" i="2"/>
  <c r="Q218" i="2"/>
  <c r="P218" i="2"/>
  <c r="F218" i="2"/>
  <c r="U217" i="2"/>
  <c r="T217" i="2"/>
  <c r="R217" i="2"/>
  <c r="Q217" i="2"/>
  <c r="P217" i="2"/>
  <c r="F217" i="2"/>
  <c r="U216" i="2"/>
  <c r="T216" i="2"/>
  <c r="R216" i="2"/>
  <c r="Q216" i="2"/>
  <c r="P216" i="2"/>
  <c r="F216" i="2"/>
  <c r="U215" i="2"/>
  <c r="T215" i="2"/>
  <c r="R215" i="2"/>
  <c r="Q215" i="2"/>
  <c r="P215" i="2"/>
  <c r="F215" i="2"/>
  <c r="U214" i="2"/>
  <c r="T214" i="2"/>
  <c r="R214" i="2"/>
  <c r="Q214" i="2"/>
  <c r="P214" i="2"/>
  <c r="F214" i="2"/>
  <c r="U213" i="2"/>
  <c r="T213" i="2"/>
  <c r="R213" i="2"/>
  <c r="Q213" i="2"/>
  <c r="P213" i="2"/>
  <c r="F213" i="2"/>
  <c r="U212" i="2"/>
  <c r="T212" i="2"/>
  <c r="R212" i="2"/>
  <c r="Q212" i="2"/>
  <c r="P212" i="2"/>
  <c r="F212" i="2"/>
  <c r="U211" i="2"/>
  <c r="T211" i="2"/>
  <c r="R211" i="2"/>
  <c r="Q211" i="2"/>
  <c r="P211" i="2"/>
  <c r="F211" i="2"/>
  <c r="U210" i="2"/>
  <c r="T210" i="2"/>
  <c r="R210" i="2"/>
  <c r="Q210" i="2"/>
  <c r="P210" i="2"/>
  <c r="F210" i="2"/>
  <c r="U209" i="2"/>
  <c r="T209" i="2"/>
  <c r="R209" i="2"/>
  <c r="Q209" i="2"/>
  <c r="P209" i="2"/>
  <c r="F209" i="2"/>
  <c r="U208" i="2"/>
  <c r="T208" i="2"/>
  <c r="R208" i="2"/>
  <c r="Q208" i="2"/>
  <c r="P208" i="2"/>
  <c r="F208" i="2"/>
  <c r="U207" i="2"/>
  <c r="T207" i="2"/>
  <c r="R207" i="2"/>
  <c r="Q207" i="2"/>
  <c r="P207" i="2"/>
  <c r="F207" i="2"/>
  <c r="U206" i="2"/>
  <c r="T206" i="2"/>
  <c r="R206" i="2"/>
  <c r="Q206" i="2"/>
  <c r="P206" i="2"/>
  <c r="F206" i="2"/>
  <c r="U205" i="2"/>
  <c r="T205" i="2"/>
  <c r="R205" i="2"/>
  <c r="Q205" i="2"/>
  <c r="P205" i="2"/>
  <c r="F205" i="2"/>
  <c r="U204" i="2"/>
  <c r="T204" i="2"/>
  <c r="R204" i="2"/>
  <c r="Q204" i="2"/>
  <c r="P204" i="2"/>
  <c r="F204" i="2"/>
  <c r="U203" i="2"/>
  <c r="T203" i="2"/>
  <c r="R203" i="2"/>
  <c r="Q203" i="2"/>
  <c r="P203" i="2"/>
  <c r="F203" i="2"/>
  <c r="U202" i="2"/>
  <c r="T202" i="2"/>
  <c r="R202" i="2"/>
  <c r="Q202" i="2"/>
  <c r="P202" i="2"/>
  <c r="F202" i="2"/>
  <c r="U201" i="2"/>
  <c r="T201" i="2"/>
  <c r="R201" i="2"/>
  <c r="Q201" i="2"/>
  <c r="P201" i="2"/>
  <c r="F201" i="2"/>
  <c r="U200" i="2"/>
  <c r="T200" i="2"/>
  <c r="R200" i="2"/>
  <c r="Q200" i="2"/>
  <c r="P200" i="2"/>
  <c r="F200" i="2"/>
  <c r="U199" i="2"/>
  <c r="T199" i="2"/>
  <c r="R199" i="2"/>
  <c r="Q199" i="2"/>
  <c r="P199" i="2"/>
  <c r="F199" i="2"/>
  <c r="U198" i="2"/>
  <c r="T198" i="2"/>
  <c r="R198" i="2"/>
  <c r="Q198" i="2"/>
  <c r="P198" i="2"/>
  <c r="F198" i="2"/>
  <c r="U197" i="2"/>
  <c r="T197" i="2"/>
  <c r="R197" i="2"/>
  <c r="Q197" i="2"/>
  <c r="P197" i="2"/>
  <c r="F197" i="2"/>
  <c r="U196" i="2"/>
  <c r="T196" i="2"/>
  <c r="R196" i="2"/>
  <c r="Q196" i="2"/>
  <c r="P196" i="2"/>
  <c r="F196" i="2"/>
  <c r="U195" i="2"/>
  <c r="T195" i="2"/>
  <c r="R195" i="2"/>
  <c r="Q195" i="2"/>
  <c r="P195" i="2"/>
  <c r="F195" i="2"/>
  <c r="U194" i="2"/>
  <c r="T194" i="2"/>
  <c r="R194" i="2"/>
  <c r="Q194" i="2"/>
  <c r="P194" i="2"/>
  <c r="F194" i="2"/>
  <c r="U193" i="2"/>
  <c r="T193" i="2"/>
  <c r="R193" i="2"/>
  <c r="Q193" i="2"/>
  <c r="P193" i="2"/>
  <c r="F193" i="2"/>
  <c r="U192" i="2"/>
  <c r="T192" i="2"/>
  <c r="R192" i="2"/>
  <c r="Q192" i="2"/>
  <c r="P192" i="2"/>
  <c r="F192" i="2"/>
  <c r="U191" i="2"/>
  <c r="T191" i="2"/>
  <c r="R191" i="2"/>
  <c r="Q191" i="2"/>
  <c r="P191" i="2"/>
  <c r="U190" i="2"/>
  <c r="T190" i="2"/>
  <c r="R190" i="2"/>
  <c r="Q190" i="2"/>
  <c r="P190" i="2"/>
  <c r="B190" i="2"/>
  <c r="C190" i="2" s="1"/>
  <c r="U189" i="2"/>
  <c r="T189" i="2"/>
  <c r="R189" i="2"/>
  <c r="Q189" i="2"/>
  <c r="P189" i="2"/>
  <c r="C189" i="2"/>
  <c r="E189" i="2" s="1"/>
  <c r="U188" i="2"/>
  <c r="T188" i="2"/>
  <c r="R188" i="2"/>
  <c r="Q188" i="2"/>
  <c r="P188" i="2"/>
  <c r="C188" i="2"/>
  <c r="F188" i="2" s="1"/>
  <c r="U187" i="2"/>
  <c r="T187" i="2"/>
  <c r="R187" i="2"/>
  <c r="Q187" i="2"/>
  <c r="P187" i="2"/>
  <c r="F187" i="2"/>
  <c r="E187" i="2"/>
  <c r="U186" i="2"/>
  <c r="T186" i="2"/>
  <c r="R186" i="2"/>
  <c r="Q186" i="2"/>
  <c r="P186" i="2"/>
  <c r="F186" i="2"/>
  <c r="E186" i="2"/>
  <c r="U185" i="2"/>
  <c r="T185" i="2"/>
  <c r="R185" i="2"/>
  <c r="Q185" i="2"/>
  <c r="P185" i="2"/>
  <c r="F185" i="2"/>
  <c r="E185" i="2"/>
  <c r="U184" i="2"/>
  <c r="T184" i="2"/>
  <c r="R184" i="2"/>
  <c r="Q184" i="2"/>
  <c r="P184" i="2"/>
  <c r="F184" i="2"/>
  <c r="E184" i="2"/>
  <c r="U183" i="2"/>
  <c r="T183" i="2"/>
  <c r="R183" i="2"/>
  <c r="Q183" i="2"/>
  <c r="P183" i="2"/>
  <c r="F183" i="2"/>
  <c r="E183" i="2"/>
  <c r="U182" i="2"/>
  <c r="T182" i="2"/>
  <c r="R182" i="2"/>
  <c r="Q182" i="2"/>
  <c r="P182" i="2"/>
  <c r="F182" i="2"/>
  <c r="E182" i="2"/>
  <c r="U181" i="2"/>
  <c r="T181" i="2"/>
  <c r="R181" i="2"/>
  <c r="Q181" i="2"/>
  <c r="P181" i="2"/>
  <c r="F181" i="2"/>
  <c r="E181" i="2"/>
  <c r="U180" i="2"/>
  <c r="T180" i="2"/>
  <c r="R180" i="2"/>
  <c r="Q180" i="2"/>
  <c r="P180" i="2"/>
  <c r="F180" i="2"/>
  <c r="E180" i="2"/>
  <c r="U179" i="2"/>
  <c r="T179" i="2"/>
  <c r="R179" i="2"/>
  <c r="Q179" i="2"/>
  <c r="P179" i="2"/>
  <c r="F179" i="2"/>
  <c r="E179" i="2"/>
  <c r="U178" i="2"/>
  <c r="T178" i="2"/>
  <c r="R178" i="2"/>
  <c r="Q178" i="2"/>
  <c r="P178" i="2"/>
  <c r="F178" i="2"/>
  <c r="E178" i="2"/>
  <c r="U177" i="2"/>
  <c r="T177" i="2"/>
  <c r="R177" i="2"/>
  <c r="Q177" i="2"/>
  <c r="P177" i="2"/>
  <c r="F177" i="2"/>
  <c r="E177" i="2"/>
  <c r="U176" i="2"/>
  <c r="T176" i="2"/>
  <c r="R176" i="2"/>
  <c r="Q176" i="2"/>
  <c r="P176" i="2"/>
  <c r="F176" i="2"/>
  <c r="E176" i="2"/>
  <c r="U175" i="2"/>
  <c r="T175" i="2"/>
  <c r="R175" i="2"/>
  <c r="Q175" i="2"/>
  <c r="P175" i="2"/>
  <c r="F175" i="2"/>
  <c r="E175" i="2"/>
  <c r="U174" i="2"/>
  <c r="T174" i="2"/>
  <c r="R174" i="2"/>
  <c r="Q174" i="2"/>
  <c r="P174" i="2"/>
  <c r="F174" i="2"/>
  <c r="E174" i="2"/>
  <c r="U173" i="2"/>
  <c r="T173" i="2"/>
  <c r="R173" i="2"/>
  <c r="Q173" i="2"/>
  <c r="P173" i="2"/>
  <c r="F173" i="2"/>
  <c r="E173" i="2"/>
  <c r="U172" i="2"/>
  <c r="T172" i="2"/>
  <c r="R172" i="2"/>
  <c r="Q172" i="2"/>
  <c r="P172" i="2"/>
  <c r="F172" i="2"/>
  <c r="E172" i="2"/>
  <c r="U171" i="2"/>
  <c r="T171" i="2"/>
  <c r="R171" i="2"/>
  <c r="Q171" i="2"/>
  <c r="P171" i="2"/>
  <c r="F171" i="2"/>
  <c r="E171" i="2"/>
  <c r="U170" i="2"/>
  <c r="T170" i="2"/>
  <c r="R170" i="2"/>
  <c r="Q170" i="2"/>
  <c r="P170" i="2"/>
  <c r="F170" i="2"/>
  <c r="E170" i="2"/>
  <c r="U169" i="2"/>
  <c r="T169" i="2"/>
  <c r="R169" i="2"/>
  <c r="Q169" i="2"/>
  <c r="P169" i="2"/>
  <c r="F169" i="2"/>
  <c r="E169" i="2"/>
  <c r="U168" i="2"/>
  <c r="T168" i="2"/>
  <c r="R168" i="2"/>
  <c r="Q168" i="2"/>
  <c r="P168" i="2"/>
  <c r="F168" i="2"/>
  <c r="E168" i="2"/>
  <c r="U167" i="2"/>
  <c r="T167" i="2"/>
  <c r="R167" i="2"/>
  <c r="Q167" i="2"/>
  <c r="P167" i="2"/>
  <c r="F167" i="2"/>
  <c r="E167" i="2"/>
  <c r="U166" i="2"/>
  <c r="T166" i="2"/>
  <c r="R166" i="2"/>
  <c r="Q166" i="2"/>
  <c r="P166" i="2"/>
  <c r="F166" i="2"/>
  <c r="E166" i="2"/>
  <c r="U165" i="2"/>
  <c r="T165" i="2"/>
  <c r="R165" i="2"/>
  <c r="Q165" i="2"/>
  <c r="P165" i="2"/>
  <c r="F165" i="2"/>
  <c r="E165" i="2"/>
  <c r="U164" i="2"/>
  <c r="T164" i="2"/>
  <c r="R164" i="2"/>
  <c r="Q164" i="2"/>
  <c r="P164" i="2"/>
  <c r="F164" i="2"/>
  <c r="E164" i="2"/>
  <c r="U163" i="2"/>
  <c r="T163" i="2"/>
  <c r="R163" i="2"/>
  <c r="Q163" i="2"/>
  <c r="P163" i="2"/>
  <c r="F163" i="2"/>
  <c r="E163" i="2"/>
  <c r="U162" i="2"/>
  <c r="T162" i="2"/>
  <c r="R162" i="2"/>
  <c r="Q162" i="2"/>
  <c r="P162" i="2"/>
  <c r="F162" i="2"/>
  <c r="E162" i="2"/>
  <c r="U161" i="2"/>
  <c r="T161" i="2"/>
  <c r="R161" i="2"/>
  <c r="Q161" i="2"/>
  <c r="P161" i="2"/>
  <c r="F161" i="2"/>
  <c r="E161" i="2"/>
  <c r="U160" i="2"/>
  <c r="T160" i="2"/>
  <c r="R160" i="2"/>
  <c r="Q160" i="2"/>
  <c r="P160" i="2"/>
  <c r="F160" i="2"/>
  <c r="E160" i="2"/>
  <c r="U159" i="2"/>
  <c r="T159" i="2"/>
  <c r="R159" i="2"/>
  <c r="Q159" i="2"/>
  <c r="P159" i="2"/>
  <c r="F159" i="2"/>
  <c r="E159" i="2"/>
  <c r="U158" i="2"/>
  <c r="T158" i="2"/>
  <c r="R158" i="2"/>
  <c r="Q158" i="2"/>
  <c r="P158" i="2"/>
  <c r="F158" i="2"/>
  <c r="E158" i="2"/>
  <c r="U157" i="2"/>
  <c r="T157" i="2"/>
  <c r="R157" i="2"/>
  <c r="Q157" i="2"/>
  <c r="P157" i="2"/>
  <c r="F157" i="2"/>
  <c r="E157" i="2"/>
  <c r="U156" i="2"/>
  <c r="T156" i="2"/>
  <c r="R156" i="2"/>
  <c r="Q156" i="2"/>
  <c r="P156" i="2"/>
  <c r="F156" i="2"/>
  <c r="E156" i="2"/>
  <c r="U155" i="2"/>
  <c r="T155" i="2"/>
  <c r="R155" i="2"/>
  <c r="Q155" i="2"/>
  <c r="P155" i="2"/>
  <c r="F155" i="2"/>
  <c r="E155" i="2"/>
  <c r="U154" i="2"/>
  <c r="T154" i="2"/>
  <c r="R154" i="2"/>
  <c r="Q154" i="2"/>
  <c r="P154" i="2"/>
  <c r="F154" i="2"/>
  <c r="E154" i="2"/>
  <c r="U153" i="2"/>
  <c r="T153" i="2"/>
  <c r="R153" i="2"/>
  <c r="Q153" i="2"/>
  <c r="P153" i="2"/>
  <c r="F153" i="2"/>
  <c r="E153" i="2"/>
  <c r="U152" i="2"/>
  <c r="T152" i="2"/>
  <c r="R152" i="2"/>
  <c r="Q152" i="2"/>
  <c r="P152" i="2"/>
  <c r="F152" i="2"/>
  <c r="E152" i="2"/>
  <c r="U151" i="2"/>
  <c r="T151" i="2"/>
  <c r="R151" i="2"/>
  <c r="Q151" i="2"/>
  <c r="P151" i="2"/>
  <c r="F151" i="2"/>
  <c r="E151" i="2"/>
  <c r="U150" i="2"/>
  <c r="T150" i="2"/>
  <c r="R150" i="2"/>
  <c r="Q150" i="2"/>
  <c r="P150" i="2"/>
  <c r="F150" i="2"/>
  <c r="E150" i="2"/>
  <c r="U149" i="2"/>
  <c r="T149" i="2"/>
  <c r="R149" i="2"/>
  <c r="Q149" i="2"/>
  <c r="P149" i="2"/>
  <c r="F149" i="2"/>
  <c r="E149" i="2"/>
  <c r="U148" i="2"/>
  <c r="T148" i="2"/>
  <c r="R148" i="2"/>
  <c r="Q148" i="2"/>
  <c r="P148" i="2"/>
  <c r="F148" i="2"/>
  <c r="E148" i="2"/>
  <c r="U147" i="2"/>
  <c r="T147" i="2"/>
  <c r="R147" i="2"/>
  <c r="Q147" i="2"/>
  <c r="P147" i="2"/>
  <c r="F147" i="2"/>
  <c r="E147" i="2"/>
  <c r="U146" i="2"/>
  <c r="T146" i="2"/>
  <c r="R146" i="2"/>
  <c r="Q146" i="2"/>
  <c r="P146" i="2"/>
  <c r="F146" i="2"/>
  <c r="E146" i="2"/>
  <c r="U145" i="2"/>
  <c r="T145" i="2"/>
  <c r="R145" i="2"/>
  <c r="Q145" i="2"/>
  <c r="P145" i="2"/>
  <c r="F145" i="2"/>
  <c r="E145" i="2"/>
  <c r="U144" i="2"/>
  <c r="T144" i="2"/>
  <c r="R144" i="2"/>
  <c r="Q144" i="2"/>
  <c r="P144" i="2"/>
  <c r="F144" i="2"/>
  <c r="E144" i="2"/>
  <c r="U143" i="2"/>
  <c r="T143" i="2"/>
  <c r="R143" i="2"/>
  <c r="Q143" i="2"/>
  <c r="P143" i="2"/>
  <c r="F143" i="2"/>
  <c r="E143" i="2"/>
  <c r="U142" i="2"/>
  <c r="T142" i="2"/>
  <c r="R142" i="2"/>
  <c r="Q142" i="2"/>
  <c r="P142" i="2"/>
  <c r="F142" i="2"/>
  <c r="E142" i="2"/>
  <c r="U141" i="2"/>
  <c r="T141" i="2"/>
  <c r="R141" i="2"/>
  <c r="Q141" i="2"/>
  <c r="P141" i="2"/>
  <c r="F141" i="2"/>
  <c r="E141" i="2"/>
  <c r="U140" i="2"/>
  <c r="T140" i="2"/>
  <c r="R140" i="2"/>
  <c r="Q140" i="2"/>
  <c r="P140" i="2"/>
  <c r="F140" i="2"/>
  <c r="E140" i="2"/>
  <c r="U139" i="2"/>
  <c r="T139" i="2"/>
  <c r="R139" i="2"/>
  <c r="Q139" i="2"/>
  <c r="P139" i="2"/>
  <c r="F139" i="2"/>
  <c r="E139" i="2"/>
  <c r="U138" i="2"/>
  <c r="T138" i="2"/>
  <c r="R138" i="2"/>
  <c r="Q138" i="2"/>
  <c r="P138" i="2"/>
  <c r="F138" i="2"/>
  <c r="E138" i="2"/>
  <c r="U137" i="2"/>
  <c r="T137" i="2"/>
  <c r="R137" i="2"/>
  <c r="Q137" i="2"/>
  <c r="P137" i="2"/>
  <c r="F137" i="2"/>
  <c r="E137" i="2"/>
  <c r="U136" i="2"/>
  <c r="T136" i="2"/>
  <c r="R136" i="2"/>
  <c r="Q136" i="2"/>
  <c r="P136" i="2"/>
  <c r="F136" i="2"/>
  <c r="E136" i="2"/>
  <c r="U135" i="2"/>
  <c r="T135" i="2"/>
  <c r="R135" i="2"/>
  <c r="Q135" i="2"/>
  <c r="P135" i="2"/>
  <c r="F135" i="2"/>
  <c r="E135" i="2"/>
  <c r="U134" i="2"/>
  <c r="T134" i="2"/>
  <c r="R134" i="2"/>
  <c r="Q134" i="2"/>
  <c r="P134" i="2"/>
  <c r="F134" i="2"/>
  <c r="E134" i="2"/>
  <c r="U133" i="2"/>
  <c r="T133" i="2"/>
  <c r="R133" i="2"/>
  <c r="Q133" i="2"/>
  <c r="P133" i="2"/>
  <c r="F133" i="2"/>
  <c r="E133" i="2"/>
  <c r="U132" i="2"/>
  <c r="T132" i="2"/>
  <c r="R132" i="2"/>
  <c r="Q132" i="2"/>
  <c r="P132" i="2"/>
  <c r="F132" i="2"/>
  <c r="E132" i="2"/>
  <c r="U131" i="2"/>
  <c r="T131" i="2"/>
  <c r="R131" i="2"/>
  <c r="Q131" i="2"/>
  <c r="P131" i="2"/>
  <c r="F131" i="2"/>
  <c r="E131" i="2"/>
  <c r="U130" i="2"/>
  <c r="T130" i="2"/>
  <c r="R130" i="2"/>
  <c r="Q130" i="2"/>
  <c r="P130" i="2"/>
  <c r="F130" i="2"/>
  <c r="E130" i="2"/>
  <c r="U129" i="2"/>
  <c r="T129" i="2"/>
  <c r="R129" i="2"/>
  <c r="Q129" i="2"/>
  <c r="P129" i="2"/>
  <c r="F129" i="2"/>
  <c r="E129" i="2"/>
  <c r="U128" i="2"/>
  <c r="T128" i="2"/>
  <c r="R128" i="2"/>
  <c r="Q128" i="2"/>
  <c r="P128" i="2"/>
  <c r="F128" i="2"/>
  <c r="E128" i="2"/>
  <c r="U127" i="2"/>
  <c r="T127" i="2"/>
  <c r="R127" i="2"/>
  <c r="Q127" i="2"/>
  <c r="P127" i="2"/>
  <c r="F127" i="2"/>
  <c r="E127" i="2"/>
  <c r="U126" i="2"/>
  <c r="T126" i="2"/>
  <c r="R126" i="2"/>
  <c r="Q126" i="2"/>
  <c r="P126" i="2"/>
  <c r="F126" i="2"/>
  <c r="E126" i="2"/>
  <c r="U125" i="2"/>
  <c r="T125" i="2"/>
  <c r="R125" i="2"/>
  <c r="Q125" i="2"/>
  <c r="P125" i="2"/>
  <c r="F125" i="2"/>
  <c r="E125" i="2"/>
  <c r="U124" i="2"/>
  <c r="T124" i="2"/>
  <c r="R124" i="2"/>
  <c r="Q124" i="2"/>
  <c r="P124" i="2"/>
  <c r="F124" i="2"/>
  <c r="E124" i="2"/>
  <c r="U123" i="2"/>
  <c r="T123" i="2"/>
  <c r="R123" i="2"/>
  <c r="Q123" i="2"/>
  <c r="P123" i="2"/>
  <c r="F123" i="2"/>
  <c r="E123" i="2"/>
  <c r="U122" i="2"/>
  <c r="T122" i="2"/>
  <c r="R122" i="2"/>
  <c r="Q122" i="2"/>
  <c r="P122" i="2"/>
  <c r="F122" i="2"/>
  <c r="E122" i="2"/>
  <c r="U121" i="2"/>
  <c r="T121" i="2"/>
  <c r="R121" i="2"/>
  <c r="Q121" i="2"/>
  <c r="P121" i="2"/>
  <c r="F121" i="2"/>
  <c r="E121" i="2"/>
  <c r="U120" i="2"/>
  <c r="T120" i="2"/>
  <c r="R120" i="2"/>
  <c r="Q120" i="2"/>
  <c r="P120" i="2"/>
  <c r="F120" i="2"/>
  <c r="E120" i="2"/>
  <c r="U119" i="2"/>
  <c r="T119" i="2"/>
  <c r="R119" i="2"/>
  <c r="Q119" i="2"/>
  <c r="P119" i="2"/>
  <c r="F119" i="2"/>
  <c r="E119" i="2"/>
  <c r="U118" i="2"/>
  <c r="T118" i="2"/>
  <c r="R118" i="2"/>
  <c r="Q118" i="2"/>
  <c r="P118" i="2"/>
  <c r="F118" i="2"/>
  <c r="E118" i="2"/>
  <c r="U117" i="2"/>
  <c r="T117" i="2"/>
  <c r="R117" i="2"/>
  <c r="Q117" i="2"/>
  <c r="P117" i="2"/>
  <c r="F117" i="2"/>
  <c r="E117" i="2"/>
  <c r="U116" i="2"/>
  <c r="T116" i="2"/>
  <c r="R116" i="2"/>
  <c r="Q116" i="2"/>
  <c r="P116" i="2"/>
  <c r="F116" i="2"/>
  <c r="E116" i="2"/>
  <c r="U115" i="2"/>
  <c r="T115" i="2"/>
  <c r="R115" i="2"/>
  <c r="Q115" i="2"/>
  <c r="P115" i="2"/>
  <c r="F115" i="2"/>
  <c r="E115" i="2"/>
  <c r="U114" i="2"/>
  <c r="T114" i="2"/>
  <c r="R114" i="2"/>
  <c r="Q114" i="2"/>
  <c r="P114" i="2"/>
  <c r="F114" i="2"/>
  <c r="E114" i="2"/>
  <c r="U113" i="2"/>
  <c r="T113" i="2"/>
  <c r="R113" i="2"/>
  <c r="Q113" i="2"/>
  <c r="P113" i="2"/>
  <c r="F113" i="2"/>
  <c r="E113" i="2"/>
  <c r="U112" i="2"/>
  <c r="T112" i="2"/>
  <c r="R112" i="2"/>
  <c r="Q112" i="2"/>
  <c r="P112" i="2"/>
  <c r="F112" i="2"/>
  <c r="E112" i="2"/>
  <c r="U111" i="2"/>
  <c r="T111" i="2"/>
  <c r="R111" i="2"/>
  <c r="Q111" i="2"/>
  <c r="P111" i="2"/>
  <c r="F111" i="2"/>
  <c r="E111" i="2"/>
  <c r="U110" i="2"/>
  <c r="T110" i="2"/>
  <c r="R110" i="2"/>
  <c r="Q110" i="2"/>
  <c r="P110" i="2"/>
  <c r="F110" i="2"/>
  <c r="E110" i="2"/>
  <c r="U109" i="2"/>
  <c r="T109" i="2"/>
  <c r="R109" i="2"/>
  <c r="Q109" i="2"/>
  <c r="P109" i="2"/>
  <c r="F109" i="2"/>
  <c r="E109" i="2"/>
  <c r="U108" i="2"/>
  <c r="T108" i="2"/>
  <c r="R108" i="2"/>
  <c r="Q108" i="2"/>
  <c r="P108" i="2"/>
  <c r="F108" i="2"/>
  <c r="E108" i="2"/>
  <c r="U107" i="2"/>
  <c r="T107" i="2"/>
  <c r="R107" i="2"/>
  <c r="Q107" i="2"/>
  <c r="P107" i="2"/>
  <c r="F107" i="2"/>
  <c r="E107" i="2"/>
  <c r="U106" i="2"/>
  <c r="T106" i="2"/>
  <c r="R106" i="2"/>
  <c r="Q106" i="2"/>
  <c r="P106" i="2"/>
  <c r="F106" i="2"/>
  <c r="E106" i="2"/>
  <c r="U105" i="2"/>
  <c r="T105" i="2"/>
  <c r="R105" i="2"/>
  <c r="Q105" i="2"/>
  <c r="P105" i="2"/>
  <c r="F105" i="2"/>
  <c r="E105" i="2"/>
  <c r="U104" i="2"/>
  <c r="T104" i="2"/>
  <c r="R104" i="2"/>
  <c r="Q104" i="2"/>
  <c r="P104" i="2"/>
  <c r="F104" i="2"/>
  <c r="E104" i="2"/>
  <c r="U103" i="2"/>
  <c r="T103" i="2"/>
  <c r="R103" i="2"/>
  <c r="Q103" i="2"/>
  <c r="P103" i="2"/>
  <c r="F103" i="2"/>
  <c r="E103" i="2"/>
  <c r="U102" i="2"/>
  <c r="T102" i="2"/>
  <c r="R102" i="2"/>
  <c r="Q102" i="2"/>
  <c r="P102" i="2"/>
  <c r="F102" i="2"/>
  <c r="E102" i="2"/>
  <c r="U101" i="2"/>
  <c r="T101" i="2"/>
  <c r="R101" i="2"/>
  <c r="Q101" i="2"/>
  <c r="P101" i="2"/>
  <c r="F101" i="2"/>
  <c r="E101" i="2"/>
  <c r="U100" i="2"/>
  <c r="T100" i="2"/>
  <c r="R100" i="2"/>
  <c r="Q100" i="2"/>
  <c r="P100" i="2"/>
  <c r="F100" i="2"/>
  <c r="E100" i="2"/>
  <c r="U99" i="2"/>
  <c r="T99" i="2"/>
  <c r="R99" i="2"/>
  <c r="Q99" i="2"/>
  <c r="P99" i="2"/>
  <c r="F99" i="2"/>
  <c r="E99" i="2"/>
  <c r="U98" i="2"/>
  <c r="T98" i="2"/>
  <c r="R98" i="2"/>
  <c r="Q98" i="2"/>
  <c r="P98" i="2"/>
  <c r="F98" i="2"/>
  <c r="E98" i="2"/>
  <c r="U97" i="2"/>
  <c r="T97" i="2"/>
  <c r="R97" i="2"/>
  <c r="Q97" i="2"/>
  <c r="P97" i="2"/>
  <c r="F97" i="2"/>
  <c r="E97" i="2"/>
  <c r="U96" i="2"/>
  <c r="T96" i="2"/>
  <c r="R96" i="2"/>
  <c r="Q96" i="2"/>
  <c r="P96" i="2"/>
  <c r="F96" i="2"/>
  <c r="E96" i="2"/>
  <c r="U95" i="2"/>
  <c r="T95" i="2"/>
  <c r="R95" i="2"/>
  <c r="Q95" i="2"/>
  <c r="P95" i="2"/>
  <c r="F95" i="2"/>
  <c r="E95" i="2"/>
  <c r="U94" i="2"/>
  <c r="T94" i="2"/>
  <c r="R94" i="2"/>
  <c r="Q94" i="2"/>
  <c r="P94" i="2"/>
  <c r="F94" i="2"/>
  <c r="E94" i="2"/>
  <c r="U93" i="2"/>
  <c r="T93" i="2"/>
  <c r="R93" i="2"/>
  <c r="Q93" i="2"/>
  <c r="P93" i="2"/>
  <c r="F93" i="2"/>
  <c r="E93" i="2"/>
  <c r="U92" i="2"/>
  <c r="T92" i="2"/>
  <c r="R92" i="2"/>
  <c r="Q92" i="2"/>
  <c r="P92" i="2"/>
  <c r="F92" i="2"/>
  <c r="E92" i="2"/>
  <c r="U91" i="2"/>
  <c r="T91" i="2"/>
  <c r="R91" i="2"/>
  <c r="Q91" i="2"/>
  <c r="P91" i="2"/>
  <c r="F91" i="2"/>
  <c r="E91" i="2"/>
  <c r="U90" i="2"/>
  <c r="T90" i="2"/>
  <c r="R90" i="2"/>
  <c r="Q90" i="2"/>
  <c r="P90" i="2"/>
  <c r="F90" i="2"/>
  <c r="E90" i="2"/>
  <c r="U89" i="2"/>
  <c r="T89" i="2"/>
  <c r="R89" i="2"/>
  <c r="Q89" i="2"/>
  <c r="P89" i="2"/>
  <c r="F89" i="2"/>
  <c r="E89" i="2"/>
  <c r="U88" i="2"/>
  <c r="T88" i="2"/>
  <c r="R88" i="2"/>
  <c r="Q88" i="2"/>
  <c r="P88" i="2"/>
  <c r="F88" i="2"/>
  <c r="E88" i="2"/>
  <c r="U87" i="2"/>
  <c r="T87" i="2"/>
  <c r="R87" i="2"/>
  <c r="Q87" i="2"/>
  <c r="P87" i="2"/>
  <c r="F87" i="2"/>
  <c r="E87" i="2"/>
  <c r="U86" i="2"/>
  <c r="T86" i="2"/>
  <c r="R86" i="2"/>
  <c r="Q86" i="2"/>
  <c r="P86" i="2"/>
  <c r="F86" i="2"/>
  <c r="E86" i="2"/>
  <c r="X85" i="2"/>
  <c r="U85" i="2"/>
  <c r="T85" i="2"/>
  <c r="R85" i="2"/>
  <c r="Q85" i="2"/>
  <c r="P85" i="2"/>
  <c r="F85" i="2"/>
  <c r="E85" i="2"/>
  <c r="X84" i="2"/>
  <c r="U84" i="2"/>
  <c r="T84" i="2"/>
  <c r="R84" i="2"/>
  <c r="Q84" i="2"/>
  <c r="P84" i="2"/>
  <c r="F84" i="2"/>
  <c r="E84" i="2"/>
  <c r="X83" i="2"/>
  <c r="U83" i="2"/>
  <c r="T83" i="2"/>
  <c r="R83" i="2"/>
  <c r="Q83" i="2"/>
  <c r="P83" i="2"/>
  <c r="F83" i="2"/>
  <c r="E83" i="2"/>
  <c r="X82" i="2"/>
  <c r="U82" i="2"/>
  <c r="T82" i="2"/>
  <c r="R82" i="2"/>
  <c r="Q82" i="2"/>
  <c r="P82" i="2"/>
  <c r="F82" i="2"/>
  <c r="E82" i="2"/>
  <c r="X81" i="2"/>
  <c r="U81" i="2"/>
  <c r="T81" i="2"/>
  <c r="R81" i="2"/>
  <c r="Q81" i="2"/>
  <c r="P81" i="2"/>
  <c r="F81" i="2"/>
  <c r="E81" i="2"/>
  <c r="X80" i="2"/>
  <c r="U80" i="2"/>
  <c r="T80" i="2"/>
  <c r="R80" i="2"/>
  <c r="Q80" i="2"/>
  <c r="P80" i="2"/>
  <c r="F80" i="2"/>
  <c r="E80" i="2"/>
  <c r="X79" i="2"/>
  <c r="U79" i="2"/>
  <c r="T79" i="2"/>
  <c r="R79" i="2"/>
  <c r="Q79" i="2"/>
  <c r="P79" i="2"/>
  <c r="F79" i="2"/>
  <c r="E79" i="2"/>
  <c r="X78" i="2"/>
  <c r="U78" i="2"/>
  <c r="T78" i="2"/>
  <c r="R78" i="2"/>
  <c r="Q78" i="2"/>
  <c r="P78" i="2"/>
  <c r="F78" i="2"/>
  <c r="E78" i="2"/>
  <c r="X77" i="2"/>
  <c r="U77" i="2"/>
  <c r="T77" i="2"/>
  <c r="R77" i="2"/>
  <c r="Q77" i="2"/>
  <c r="P77" i="2"/>
  <c r="F77" i="2"/>
  <c r="E77" i="2"/>
  <c r="X76" i="2"/>
  <c r="U76" i="2"/>
  <c r="T76" i="2"/>
  <c r="R76" i="2"/>
  <c r="Q76" i="2"/>
  <c r="P76" i="2"/>
  <c r="F76" i="2"/>
  <c r="E76" i="2"/>
  <c r="X75" i="2"/>
  <c r="U75" i="2"/>
  <c r="T75" i="2"/>
  <c r="R75" i="2"/>
  <c r="Q75" i="2"/>
  <c r="P75" i="2"/>
  <c r="F75" i="2"/>
  <c r="E75" i="2"/>
  <c r="X74" i="2"/>
  <c r="U74" i="2"/>
  <c r="T74" i="2"/>
  <c r="R74" i="2"/>
  <c r="Q74" i="2"/>
  <c r="P74" i="2"/>
  <c r="F74" i="2"/>
  <c r="E74" i="2"/>
  <c r="X73" i="2"/>
  <c r="U73" i="2"/>
  <c r="T73" i="2"/>
  <c r="R73" i="2"/>
  <c r="Q73" i="2"/>
  <c r="P73" i="2"/>
  <c r="F73" i="2"/>
  <c r="E73" i="2"/>
  <c r="X72" i="2"/>
  <c r="U72" i="2"/>
  <c r="T72" i="2"/>
  <c r="R72" i="2"/>
  <c r="Q72" i="2"/>
  <c r="P72" i="2"/>
  <c r="F72" i="2"/>
  <c r="E72" i="2"/>
  <c r="X71" i="2"/>
  <c r="U71" i="2"/>
  <c r="T71" i="2"/>
  <c r="R71" i="2"/>
  <c r="Q71" i="2"/>
  <c r="P71" i="2"/>
  <c r="F71" i="2"/>
  <c r="E71" i="2"/>
  <c r="X70" i="2"/>
  <c r="U70" i="2"/>
  <c r="T70" i="2"/>
  <c r="R70" i="2"/>
  <c r="Q70" i="2"/>
  <c r="P70" i="2"/>
  <c r="F70" i="2"/>
  <c r="E70" i="2"/>
  <c r="X69" i="2"/>
  <c r="U69" i="2"/>
  <c r="T69" i="2"/>
  <c r="R69" i="2"/>
  <c r="Q69" i="2"/>
  <c r="P69" i="2"/>
  <c r="F69" i="2"/>
  <c r="E69" i="2"/>
  <c r="X68" i="2"/>
  <c r="U68" i="2"/>
  <c r="T68" i="2"/>
  <c r="R68" i="2"/>
  <c r="Q68" i="2"/>
  <c r="P68" i="2"/>
  <c r="F68" i="2"/>
  <c r="E68" i="2"/>
  <c r="X67" i="2"/>
  <c r="U67" i="2"/>
  <c r="T67" i="2"/>
  <c r="R67" i="2"/>
  <c r="Q67" i="2"/>
  <c r="P67" i="2"/>
  <c r="F67" i="2"/>
  <c r="E67" i="2"/>
  <c r="A67" i="2"/>
  <c r="A66" i="2" s="1"/>
  <c r="A65" i="2" s="1"/>
  <c r="A64" i="2" s="1"/>
  <c r="A63" i="2" s="1"/>
  <c r="A62" i="2" s="1"/>
  <c r="A61" i="2" s="1"/>
  <c r="A60" i="2" s="1"/>
  <c r="A59" i="2" s="1"/>
  <c r="A58" i="2" s="1"/>
  <c r="A57" i="2" s="1"/>
  <c r="A56" i="2" s="1"/>
  <c r="A55" i="2" s="1"/>
  <c r="A54" i="2" s="1"/>
  <c r="A53" i="2" s="1"/>
  <c r="A52" i="2" s="1"/>
  <c r="X66" i="2"/>
  <c r="U66" i="2"/>
  <c r="T66" i="2"/>
  <c r="R66" i="2"/>
  <c r="Q66" i="2"/>
  <c r="P66" i="2"/>
  <c r="F66" i="2"/>
  <c r="E66" i="2"/>
  <c r="X65" i="2"/>
  <c r="U65" i="2"/>
  <c r="T65" i="2"/>
  <c r="R65" i="2"/>
  <c r="Q65" i="2"/>
  <c r="P65" i="2"/>
  <c r="F65" i="2"/>
  <c r="E65" i="2"/>
  <c r="X64" i="2"/>
  <c r="U64" i="2"/>
  <c r="T64" i="2"/>
  <c r="R64" i="2"/>
  <c r="Q64" i="2"/>
  <c r="P64" i="2"/>
  <c r="F64" i="2"/>
  <c r="E64" i="2"/>
  <c r="X63" i="2"/>
  <c r="U63" i="2"/>
  <c r="T63" i="2"/>
  <c r="R63" i="2"/>
  <c r="Q63" i="2"/>
  <c r="P63" i="2"/>
  <c r="F63" i="2"/>
  <c r="E63" i="2"/>
  <c r="X62" i="2"/>
  <c r="U62" i="2"/>
  <c r="T62" i="2"/>
  <c r="R62" i="2"/>
  <c r="Q62" i="2"/>
  <c r="P62" i="2"/>
  <c r="F62" i="2"/>
  <c r="E62" i="2"/>
  <c r="X61" i="2"/>
  <c r="U61" i="2"/>
  <c r="T61" i="2"/>
  <c r="R61" i="2"/>
  <c r="Q61" i="2"/>
  <c r="P61" i="2"/>
  <c r="F61" i="2"/>
  <c r="E61" i="2"/>
  <c r="X60" i="2"/>
  <c r="U60" i="2"/>
  <c r="T60" i="2"/>
  <c r="R60" i="2"/>
  <c r="Q60" i="2"/>
  <c r="P60" i="2"/>
  <c r="F60" i="2"/>
  <c r="E60" i="2"/>
  <c r="X59" i="2"/>
  <c r="U59" i="2"/>
  <c r="T59" i="2"/>
  <c r="R59" i="2"/>
  <c r="Q59" i="2"/>
  <c r="P59" i="2"/>
  <c r="F59" i="2"/>
  <c r="E59" i="2"/>
  <c r="X58" i="2"/>
  <c r="U58" i="2"/>
  <c r="T58" i="2"/>
  <c r="R58" i="2"/>
  <c r="Q58" i="2"/>
  <c r="P58" i="2"/>
  <c r="F58" i="2"/>
  <c r="E58" i="2"/>
  <c r="X57" i="2"/>
  <c r="U57" i="2"/>
  <c r="T57" i="2"/>
  <c r="R57" i="2"/>
  <c r="Q57" i="2"/>
  <c r="P57" i="2"/>
  <c r="F57" i="2"/>
  <c r="E57" i="2"/>
  <c r="X56" i="2"/>
  <c r="U56" i="2"/>
  <c r="T56" i="2"/>
  <c r="R56" i="2"/>
  <c r="Q56" i="2"/>
  <c r="P56" i="2"/>
  <c r="F56" i="2"/>
  <c r="E56" i="2"/>
  <c r="X55" i="2"/>
  <c r="U55" i="2"/>
  <c r="T55" i="2"/>
  <c r="R55" i="2"/>
  <c r="Q55" i="2"/>
  <c r="P55" i="2"/>
  <c r="F55" i="2"/>
  <c r="E55" i="2"/>
  <c r="X54" i="2"/>
  <c r="U54" i="2"/>
  <c r="T54" i="2"/>
  <c r="R54" i="2"/>
  <c r="Q54" i="2"/>
  <c r="P54" i="2"/>
  <c r="F54" i="2"/>
  <c r="E54" i="2"/>
  <c r="X53" i="2"/>
  <c r="U53" i="2"/>
  <c r="T53" i="2"/>
  <c r="R53" i="2"/>
  <c r="Q53" i="2"/>
  <c r="P53" i="2"/>
  <c r="F53" i="2"/>
  <c r="E53" i="2"/>
  <c r="X52" i="2"/>
  <c r="U52" i="2"/>
  <c r="T52" i="2"/>
  <c r="R52" i="2"/>
  <c r="Q52" i="2"/>
  <c r="P52" i="2"/>
  <c r="F52" i="2"/>
  <c r="E52" i="2"/>
  <c r="X51" i="2"/>
  <c r="U51" i="2"/>
  <c r="T51" i="2"/>
  <c r="R51" i="2"/>
  <c r="Q51" i="2"/>
  <c r="P51" i="2"/>
  <c r="F51" i="2"/>
  <c r="E51" i="2"/>
  <c r="X50" i="2"/>
  <c r="U50" i="2"/>
  <c r="T50" i="2"/>
  <c r="R50" i="2"/>
  <c r="Q50" i="2"/>
  <c r="P50" i="2"/>
  <c r="F50" i="2"/>
  <c r="E50" i="2"/>
  <c r="A50" i="2"/>
  <c r="A49" i="2" s="1"/>
  <c r="A48" i="2" s="1"/>
  <c r="A47" i="2" s="1"/>
  <c r="A46" i="2" s="1"/>
  <c r="A45" i="2" s="1"/>
  <c r="A44" i="2" s="1"/>
  <c r="A43" i="2" s="1"/>
  <c r="X49" i="2"/>
  <c r="U49" i="2"/>
  <c r="T49" i="2"/>
  <c r="R49" i="2"/>
  <c r="Q49" i="2"/>
  <c r="P49" i="2"/>
  <c r="F49" i="2"/>
  <c r="E49" i="2"/>
  <c r="X48" i="2"/>
  <c r="U48" i="2"/>
  <c r="T48" i="2"/>
  <c r="R48" i="2"/>
  <c r="Q48" i="2"/>
  <c r="P48" i="2"/>
  <c r="F48" i="2"/>
  <c r="E48" i="2"/>
  <c r="X47" i="2"/>
  <c r="U47" i="2"/>
  <c r="T47" i="2"/>
  <c r="R47" i="2"/>
  <c r="Q47" i="2"/>
  <c r="P47" i="2"/>
  <c r="F47" i="2"/>
  <c r="E47" i="2"/>
  <c r="X46" i="2"/>
  <c r="U46" i="2"/>
  <c r="T46" i="2"/>
  <c r="R46" i="2"/>
  <c r="Q46" i="2"/>
  <c r="P46" i="2"/>
  <c r="F46" i="2"/>
  <c r="E46" i="2"/>
  <c r="X45" i="2"/>
  <c r="U45" i="2"/>
  <c r="T45" i="2"/>
  <c r="R45" i="2"/>
  <c r="Q45" i="2"/>
  <c r="P45" i="2"/>
  <c r="F45" i="2"/>
  <c r="E45" i="2"/>
  <c r="X44" i="2"/>
  <c r="U44" i="2"/>
  <c r="R44" i="2"/>
  <c r="Q44" i="2"/>
  <c r="F44" i="2"/>
  <c r="E44" i="2"/>
  <c r="X43" i="2"/>
  <c r="U43" i="2"/>
  <c r="R43" i="2"/>
  <c r="Q43" i="2"/>
  <c r="F43" i="2"/>
  <c r="E43" i="2"/>
  <c r="X42" i="2"/>
  <c r="U42" i="2"/>
  <c r="R42" i="2"/>
  <c r="Q42" i="2"/>
  <c r="F42" i="2"/>
  <c r="E42" i="2"/>
  <c r="X41" i="2"/>
  <c r="U41" i="2"/>
  <c r="R41" i="2"/>
  <c r="Q41" i="2"/>
  <c r="F41" i="2"/>
  <c r="E41" i="2"/>
  <c r="A41" i="2"/>
  <c r="A40" i="2" s="1"/>
  <c r="X40" i="2"/>
  <c r="U40" i="2"/>
  <c r="R40" i="2"/>
  <c r="Q40" i="2"/>
  <c r="F40" i="2"/>
  <c r="E40" i="2"/>
  <c r="X39" i="2"/>
  <c r="U39" i="2"/>
  <c r="R39" i="2"/>
  <c r="Q39" i="2"/>
  <c r="F39" i="2"/>
  <c r="E39" i="2"/>
  <c r="X38" i="2"/>
  <c r="U38" i="2"/>
  <c r="R38" i="2"/>
  <c r="Q38" i="2"/>
  <c r="F38" i="2"/>
  <c r="E38" i="2"/>
  <c r="A38" i="2"/>
  <c r="A37" i="2" s="1"/>
  <c r="X37" i="2"/>
  <c r="U37" i="2"/>
  <c r="R37" i="2"/>
  <c r="Q37" i="2"/>
  <c r="F37" i="2"/>
  <c r="E37" i="2"/>
  <c r="X36" i="2"/>
  <c r="U36" i="2"/>
  <c r="R36" i="2"/>
  <c r="Q36" i="2"/>
  <c r="F36" i="2"/>
  <c r="E36" i="2"/>
  <c r="X35" i="2"/>
  <c r="U35" i="2"/>
  <c r="R35" i="2"/>
  <c r="Q35" i="2"/>
  <c r="F35" i="2"/>
  <c r="E35" i="2"/>
  <c r="A35" i="2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X34" i="2"/>
  <c r="U34" i="2"/>
  <c r="R34" i="2"/>
  <c r="Q34" i="2"/>
  <c r="F34" i="2"/>
  <c r="E34" i="2"/>
  <c r="X33" i="2"/>
  <c r="U33" i="2"/>
  <c r="R33" i="2"/>
  <c r="Q33" i="2"/>
  <c r="F33" i="2"/>
  <c r="E33" i="2"/>
  <c r="X32" i="2"/>
  <c r="U32" i="2"/>
  <c r="R32" i="2"/>
  <c r="Q32" i="2"/>
  <c r="F32" i="2"/>
  <c r="E32" i="2"/>
  <c r="X31" i="2"/>
  <c r="U31" i="2"/>
  <c r="R31" i="2"/>
  <c r="Q31" i="2"/>
  <c r="F31" i="2"/>
  <c r="E31" i="2"/>
  <c r="X30" i="2"/>
  <c r="U30" i="2"/>
  <c r="R30" i="2"/>
  <c r="Q30" i="2"/>
  <c r="F30" i="2"/>
  <c r="E30" i="2"/>
  <c r="X29" i="2"/>
  <c r="U29" i="2"/>
  <c r="R29" i="2"/>
  <c r="Q29" i="2"/>
  <c r="F29" i="2"/>
  <c r="E29" i="2"/>
  <c r="X28" i="2"/>
  <c r="U28" i="2"/>
  <c r="R28" i="2"/>
  <c r="Q28" i="2"/>
  <c r="F28" i="2"/>
  <c r="E28" i="2"/>
  <c r="X27" i="2"/>
  <c r="U27" i="2"/>
  <c r="R27" i="2"/>
  <c r="Q27" i="2"/>
  <c r="F27" i="2"/>
  <c r="E27" i="2"/>
  <c r="X26" i="2"/>
  <c r="U26" i="2"/>
  <c r="R26" i="2"/>
  <c r="Q26" i="2"/>
  <c r="F26" i="2"/>
  <c r="E26" i="2"/>
  <c r="X25" i="2"/>
  <c r="U25" i="2"/>
  <c r="R25" i="2"/>
  <c r="Q25" i="2"/>
  <c r="F25" i="2"/>
  <c r="E25" i="2"/>
  <c r="X24" i="2"/>
  <c r="U24" i="2"/>
  <c r="R24" i="2"/>
  <c r="Q24" i="2"/>
  <c r="F24" i="2"/>
  <c r="E24" i="2"/>
  <c r="X23" i="2"/>
  <c r="U23" i="2"/>
  <c r="R23" i="2"/>
  <c r="Q23" i="2"/>
  <c r="F23" i="2"/>
  <c r="E23" i="2"/>
  <c r="X22" i="2"/>
  <c r="U22" i="2"/>
  <c r="R22" i="2"/>
  <c r="Q22" i="2"/>
  <c r="F22" i="2"/>
  <c r="E22" i="2"/>
  <c r="X21" i="2"/>
  <c r="U21" i="2"/>
  <c r="R21" i="2"/>
  <c r="Q21" i="2"/>
  <c r="F21" i="2"/>
  <c r="E21" i="2"/>
  <c r="X20" i="2"/>
  <c r="U20" i="2"/>
  <c r="R20" i="2"/>
  <c r="Q20" i="2"/>
  <c r="F20" i="2"/>
  <c r="E20" i="2"/>
  <c r="X19" i="2"/>
  <c r="U19" i="2"/>
  <c r="R19" i="2"/>
  <c r="Q19" i="2"/>
  <c r="F19" i="2"/>
  <c r="X18" i="2"/>
  <c r="U18" i="2"/>
  <c r="R18" i="2"/>
  <c r="Q18" i="2"/>
  <c r="F18" i="2"/>
  <c r="X17" i="2"/>
  <c r="U17" i="2"/>
  <c r="R17" i="2"/>
  <c r="Q17" i="2"/>
  <c r="F17" i="2"/>
  <c r="E17" i="2"/>
  <c r="F189" i="2" l="1"/>
  <c r="B191" i="2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E188" i="2"/>
  <c r="F190" i="2"/>
  <c r="E190" i="2"/>
  <c r="G16" i="5"/>
  <c r="F16" i="5"/>
  <c r="I15" i="5"/>
  <c r="H15" i="5"/>
  <c r="G15" i="5"/>
  <c r="F15" i="5"/>
  <c r="E10" i="5"/>
  <c r="H16" i="5" s="1"/>
  <c r="O225" i="4"/>
  <c r="M225" i="4"/>
  <c r="O224" i="4"/>
  <c r="M224" i="4"/>
  <c r="O223" i="4"/>
  <c r="M223" i="4"/>
  <c r="O222" i="4"/>
  <c r="M222" i="4"/>
  <c r="O221" i="4"/>
  <c r="M221" i="4"/>
  <c r="O220" i="4"/>
  <c r="M220" i="4"/>
  <c r="O219" i="4"/>
  <c r="M219" i="4"/>
  <c r="O218" i="4"/>
  <c r="M218" i="4"/>
  <c r="O217" i="4"/>
  <c r="M217" i="4"/>
  <c r="O216" i="4"/>
  <c r="M216" i="4"/>
  <c r="O215" i="4"/>
  <c r="M215" i="4"/>
  <c r="O214" i="4"/>
  <c r="M214" i="4"/>
  <c r="O213" i="4"/>
  <c r="M213" i="4"/>
  <c r="O212" i="4"/>
  <c r="M212" i="4"/>
  <c r="O211" i="4"/>
  <c r="M211" i="4"/>
  <c r="O210" i="4"/>
  <c r="M210" i="4"/>
  <c r="O209" i="4"/>
  <c r="M209" i="4"/>
  <c r="O208" i="4"/>
  <c r="M208" i="4"/>
  <c r="O207" i="4"/>
  <c r="M207" i="4"/>
  <c r="O206" i="4"/>
  <c r="M206" i="4"/>
  <c r="O205" i="4"/>
  <c r="M205" i="4"/>
  <c r="O204" i="4"/>
  <c r="M204" i="4"/>
  <c r="O203" i="4"/>
  <c r="M203" i="4"/>
  <c r="O202" i="4"/>
  <c r="M202" i="4"/>
  <c r="O201" i="4"/>
  <c r="M201" i="4"/>
  <c r="O200" i="4"/>
  <c r="M200" i="4"/>
  <c r="O199" i="4"/>
  <c r="M199" i="4"/>
  <c r="O198" i="4"/>
  <c r="M198" i="4"/>
  <c r="O197" i="4"/>
  <c r="M197" i="4"/>
  <c r="O196" i="4"/>
  <c r="M196" i="4"/>
  <c r="O195" i="4"/>
  <c r="M195" i="4"/>
  <c r="O194" i="4"/>
  <c r="M194" i="4"/>
  <c r="O193" i="4"/>
  <c r="M193" i="4"/>
  <c r="O192" i="4"/>
  <c r="M192" i="4"/>
  <c r="O191" i="4"/>
  <c r="M191" i="4"/>
  <c r="O190" i="4"/>
  <c r="M190" i="4"/>
  <c r="O189" i="4"/>
  <c r="M189" i="4"/>
  <c r="O188" i="4"/>
  <c r="M188" i="4"/>
  <c r="O187" i="4"/>
  <c r="M187" i="4"/>
  <c r="O186" i="4"/>
  <c r="M186" i="4"/>
  <c r="O185" i="4"/>
  <c r="M185" i="4"/>
  <c r="O184" i="4"/>
  <c r="M184" i="4"/>
  <c r="O183" i="4"/>
  <c r="M183" i="4"/>
  <c r="O182" i="4"/>
  <c r="M182" i="4"/>
  <c r="O181" i="4"/>
  <c r="M181" i="4"/>
  <c r="O180" i="4"/>
  <c r="M180" i="4"/>
  <c r="O179" i="4"/>
  <c r="M179" i="4"/>
  <c r="O178" i="4"/>
  <c r="M178" i="4"/>
  <c r="O177" i="4"/>
  <c r="M177" i="4"/>
  <c r="O176" i="4"/>
  <c r="M176" i="4"/>
  <c r="O175" i="4"/>
  <c r="M175" i="4"/>
  <c r="O174" i="4"/>
  <c r="M174" i="4"/>
  <c r="O173" i="4"/>
  <c r="M173" i="4"/>
  <c r="O172" i="4"/>
  <c r="M172" i="4"/>
  <c r="O171" i="4"/>
  <c r="M171" i="4"/>
  <c r="O170" i="4"/>
  <c r="M170" i="4"/>
  <c r="O169" i="4"/>
  <c r="M169" i="4"/>
  <c r="O168" i="4"/>
  <c r="M168" i="4"/>
  <c r="O167" i="4"/>
  <c r="M167" i="4"/>
  <c r="O166" i="4"/>
  <c r="M166" i="4"/>
  <c r="O165" i="4"/>
  <c r="M165" i="4"/>
  <c r="O164" i="4"/>
  <c r="M164" i="4"/>
  <c r="O163" i="4"/>
  <c r="M163" i="4"/>
  <c r="O162" i="4"/>
  <c r="M162" i="4"/>
  <c r="O161" i="4"/>
  <c r="M161" i="4"/>
  <c r="O160" i="4"/>
  <c r="M160" i="4"/>
  <c r="O159" i="4"/>
  <c r="M159" i="4"/>
  <c r="O158" i="4"/>
  <c r="M158" i="4"/>
  <c r="O157" i="4"/>
  <c r="M157" i="4"/>
  <c r="O156" i="4"/>
  <c r="M156" i="4"/>
  <c r="O155" i="4"/>
  <c r="M155" i="4"/>
  <c r="O154" i="4"/>
  <c r="M154" i="4"/>
  <c r="O153" i="4"/>
  <c r="M153" i="4"/>
  <c r="O152" i="4"/>
  <c r="M152" i="4"/>
  <c r="O151" i="4"/>
  <c r="M151" i="4"/>
  <c r="O150" i="4"/>
  <c r="M150" i="4"/>
  <c r="O149" i="4"/>
  <c r="M149" i="4"/>
  <c r="O148" i="4"/>
  <c r="M148" i="4"/>
  <c r="O147" i="4"/>
  <c r="M147" i="4"/>
  <c r="O146" i="4"/>
  <c r="M146" i="4"/>
  <c r="O145" i="4"/>
  <c r="M145" i="4"/>
  <c r="O144" i="4"/>
  <c r="M144" i="4"/>
  <c r="O143" i="4"/>
  <c r="M143" i="4"/>
  <c r="O142" i="4"/>
  <c r="M142" i="4"/>
  <c r="O141" i="4"/>
  <c r="M141" i="4"/>
  <c r="O140" i="4"/>
  <c r="M140" i="4"/>
  <c r="O139" i="4"/>
  <c r="M139" i="4"/>
  <c r="O138" i="4"/>
  <c r="M138" i="4"/>
  <c r="O137" i="4"/>
  <c r="M137" i="4"/>
  <c r="O136" i="4"/>
  <c r="M136" i="4"/>
  <c r="O135" i="4"/>
  <c r="M135" i="4"/>
  <c r="O134" i="4"/>
  <c r="M134" i="4"/>
  <c r="O133" i="4"/>
  <c r="M133" i="4"/>
  <c r="O132" i="4"/>
  <c r="M132" i="4"/>
  <c r="O131" i="4"/>
  <c r="M131" i="4"/>
  <c r="O130" i="4"/>
  <c r="M130" i="4"/>
  <c r="O129" i="4"/>
  <c r="M129" i="4"/>
  <c r="O128" i="4"/>
  <c r="M128" i="4"/>
  <c r="O127" i="4"/>
  <c r="M127" i="4"/>
  <c r="O126" i="4"/>
  <c r="M126" i="4"/>
  <c r="O125" i="4"/>
  <c r="M125" i="4"/>
  <c r="O124" i="4"/>
  <c r="M124" i="4"/>
  <c r="O123" i="4"/>
  <c r="M123" i="4"/>
  <c r="O122" i="4"/>
  <c r="M122" i="4"/>
  <c r="O121" i="4"/>
  <c r="M121" i="4"/>
  <c r="O120" i="4"/>
  <c r="M120" i="4"/>
  <c r="O119" i="4"/>
  <c r="M119" i="4"/>
  <c r="O118" i="4"/>
  <c r="M118" i="4"/>
  <c r="O117" i="4"/>
  <c r="M117" i="4"/>
  <c r="O116" i="4"/>
  <c r="M116" i="4"/>
  <c r="O115" i="4"/>
  <c r="M115" i="4"/>
  <c r="O114" i="4"/>
  <c r="M114" i="4"/>
  <c r="O113" i="4"/>
  <c r="M113" i="4"/>
  <c r="O112" i="4"/>
  <c r="M112" i="4"/>
  <c r="O111" i="4"/>
  <c r="M111" i="4"/>
  <c r="O110" i="4"/>
  <c r="M110" i="4"/>
  <c r="O109" i="4"/>
  <c r="M109" i="4"/>
  <c r="O108" i="4"/>
  <c r="M108" i="4"/>
  <c r="O107" i="4"/>
  <c r="M107" i="4"/>
  <c r="O106" i="4"/>
  <c r="M106" i="4"/>
  <c r="O105" i="4"/>
  <c r="M105" i="4"/>
  <c r="O104" i="4"/>
  <c r="M104" i="4"/>
  <c r="O103" i="4"/>
  <c r="M103" i="4"/>
  <c r="O102" i="4"/>
  <c r="M102" i="4"/>
  <c r="O101" i="4"/>
  <c r="M101" i="4"/>
  <c r="O100" i="4"/>
  <c r="M100" i="4"/>
  <c r="O99" i="4"/>
  <c r="M99" i="4"/>
  <c r="O98" i="4"/>
  <c r="M98" i="4"/>
  <c r="O97" i="4"/>
  <c r="M97" i="4"/>
  <c r="O96" i="4"/>
  <c r="M96" i="4"/>
  <c r="O95" i="4"/>
  <c r="M95" i="4"/>
  <c r="O94" i="4"/>
  <c r="M94" i="4"/>
  <c r="O93" i="4"/>
  <c r="M93" i="4"/>
  <c r="O92" i="4"/>
  <c r="M92" i="4"/>
  <c r="O91" i="4"/>
  <c r="M91" i="4"/>
  <c r="O90" i="4"/>
  <c r="M90" i="4"/>
  <c r="O89" i="4"/>
  <c r="M89" i="4"/>
  <c r="O88" i="4"/>
  <c r="M88" i="4"/>
  <c r="O87" i="4"/>
  <c r="M87" i="4"/>
  <c r="O86" i="4"/>
  <c r="M86" i="4"/>
  <c r="O85" i="4"/>
  <c r="M85" i="4"/>
  <c r="O84" i="4"/>
  <c r="M84" i="4"/>
  <c r="O83" i="4"/>
  <c r="M83" i="4"/>
  <c r="O82" i="4"/>
  <c r="M82" i="4"/>
  <c r="O81" i="4"/>
  <c r="M81" i="4"/>
  <c r="O80" i="4"/>
  <c r="M80" i="4"/>
  <c r="O79" i="4"/>
  <c r="M79" i="4"/>
  <c r="O78" i="4"/>
  <c r="M78" i="4"/>
  <c r="O77" i="4"/>
  <c r="M77" i="4"/>
  <c r="O76" i="4"/>
  <c r="M76" i="4"/>
  <c r="O75" i="4"/>
  <c r="M75" i="4"/>
  <c r="O74" i="4"/>
  <c r="M74" i="4"/>
  <c r="O73" i="4"/>
  <c r="M73" i="4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A63" i="4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A46" i="4"/>
  <c r="O45" i="4"/>
  <c r="M45" i="4"/>
  <c r="A45" i="4"/>
  <c r="A44" i="4" s="1"/>
  <c r="A43" i="4" s="1"/>
  <c r="A42" i="4" s="1"/>
  <c r="A41" i="4" s="1"/>
  <c r="A40" i="4" s="1"/>
  <c r="A39" i="4" s="1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A37" i="4"/>
  <c r="A36" i="4" s="1"/>
  <c r="O36" i="4"/>
  <c r="M36" i="4"/>
  <c r="O35" i="4"/>
  <c r="M35" i="4"/>
  <c r="O34" i="4"/>
  <c r="M34" i="4"/>
  <c r="A34" i="4"/>
  <c r="A33" i="4" s="1"/>
  <c r="O33" i="4"/>
  <c r="M33" i="4"/>
  <c r="O32" i="4"/>
  <c r="M32" i="4"/>
  <c r="O31" i="4"/>
  <c r="M31" i="4"/>
  <c r="A31" i="4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S225" i="3"/>
  <c r="M225" i="3"/>
  <c r="S224" i="3"/>
  <c r="M224" i="3"/>
  <c r="S223" i="3"/>
  <c r="M223" i="3"/>
  <c r="S222" i="3"/>
  <c r="M222" i="3"/>
  <c r="S221" i="3"/>
  <c r="M221" i="3"/>
  <c r="S220" i="3"/>
  <c r="M220" i="3"/>
  <c r="S219" i="3"/>
  <c r="M219" i="3"/>
  <c r="S218" i="3"/>
  <c r="M218" i="3"/>
  <c r="S217" i="3"/>
  <c r="M217" i="3"/>
  <c r="S216" i="3"/>
  <c r="M216" i="3"/>
  <c r="S215" i="3"/>
  <c r="M215" i="3"/>
  <c r="S214" i="3"/>
  <c r="M214" i="3"/>
  <c r="S213" i="3"/>
  <c r="M213" i="3"/>
  <c r="S212" i="3"/>
  <c r="M212" i="3"/>
  <c r="S211" i="3"/>
  <c r="M211" i="3"/>
  <c r="S210" i="3"/>
  <c r="M210" i="3"/>
  <c r="S209" i="3"/>
  <c r="M209" i="3"/>
  <c r="S208" i="3"/>
  <c r="M208" i="3"/>
  <c r="S207" i="3"/>
  <c r="M207" i="3"/>
  <c r="S206" i="3"/>
  <c r="M206" i="3"/>
  <c r="S205" i="3"/>
  <c r="M205" i="3"/>
  <c r="S204" i="3"/>
  <c r="M204" i="3"/>
  <c r="S203" i="3"/>
  <c r="M203" i="3"/>
  <c r="S202" i="3"/>
  <c r="M202" i="3"/>
  <c r="S201" i="3"/>
  <c r="M201" i="3"/>
  <c r="S200" i="3"/>
  <c r="M200" i="3"/>
  <c r="S199" i="3"/>
  <c r="M199" i="3"/>
  <c r="S198" i="3"/>
  <c r="M198" i="3"/>
  <c r="S197" i="3"/>
  <c r="M197" i="3"/>
  <c r="S196" i="3"/>
  <c r="M196" i="3"/>
  <c r="S195" i="3"/>
  <c r="M195" i="3"/>
  <c r="S194" i="3"/>
  <c r="M194" i="3"/>
  <c r="S193" i="3"/>
  <c r="M193" i="3"/>
  <c r="S192" i="3"/>
  <c r="M192" i="3"/>
  <c r="S191" i="3"/>
  <c r="M191" i="3"/>
  <c r="S190" i="3"/>
  <c r="M190" i="3"/>
  <c r="S189" i="3"/>
  <c r="M189" i="3"/>
  <c r="S188" i="3"/>
  <c r="M188" i="3"/>
  <c r="S187" i="3"/>
  <c r="M187" i="3"/>
  <c r="S186" i="3"/>
  <c r="M186" i="3"/>
  <c r="S185" i="3"/>
  <c r="M185" i="3"/>
  <c r="S184" i="3"/>
  <c r="M184" i="3"/>
  <c r="S183" i="3"/>
  <c r="M183" i="3"/>
  <c r="S182" i="3"/>
  <c r="M182" i="3"/>
  <c r="S181" i="3"/>
  <c r="M181" i="3"/>
  <c r="S180" i="3"/>
  <c r="M180" i="3"/>
  <c r="S179" i="3"/>
  <c r="M179" i="3"/>
  <c r="S178" i="3"/>
  <c r="M178" i="3"/>
  <c r="S177" i="3"/>
  <c r="M177" i="3"/>
  <c r="S176" i="3"/>
  <c r="M176" i="3"/>
  <c r="S175" i="3"/>
  <c r="M175" i="3"/>
  <c r="S174" i="3"/>
  <c r="M174" i="3"/>
  <c r="S173" i="3"/>
  <c r="M173" i="3"/>
  <c r="S172" i="3"/>
  <c r="M172" i="3"/>
  <c r="S171" i="3"/>
  <c r="M171" i="3"/>
  <c r="S170" i="3"/>
  <c r="M170" i="3"/>
  <c r="S169" i="3"/>
  <c r="M169" i="3"/>
  <c r="S168" i="3"/>
  <c r="M168" i="3"/>
  <c r="S167" i="3"/>
  <c r="M167" i="3"/>
  <c r="S166" i="3"/>
  <c r="M166" i="3"/>
  <c r="S165" i="3"/>
  <c r="M165" i="3"/>
  <c r="S164" i="3"/>
  <c r="M164" i="3"/>
  <c r="S163" i="3"/>
  <c r="M163" i="3"/>
  <c r="S162" i="3"/>
  <c r="M162" i="3"/>
  <c r="S161" i="3"/>
  <c r="M161" i="3"/>
  <c r="S160" i="3"/>
  <c r="M160" i="3"/>
  <c r="S159" i="3"/>
  <c r="M159" i="3"/>
  <c r="S158" i="3"/>
  <c r="M158" i="3"/>
  <c r="S157" i="3"/>
  <c r="M157" i="3"/>
  <c r="S156" i="3"/>
  <c r="M156" i="3"/>
  <c r="S155" i="3"/>
  <c r="M155" i="3"/>
  <c r="S154" i="3"/>
  <c r="M154" i="3"/>
  <c r="S153" i="3"/>
  <c r="M153" i="3"/>
  <c r="S152" i="3"/>
  <c r="M152" i="3"/>
  <c r="S151" i="3"/>
  <c r="M151" i="3"/>
  <c r="S150" i="3"/>
  <c r="M150" i="3"/>
  <c r="S149" i="3"/>
  <c r="M149" i="3"/>
  <c r="S148" i="3"/>
  <c r="M148" i="3"/>
  <c r="S147" i="3"/>
  <c r="M147" i="3"/>
  <c r="S146" i="3"/>
  <c r="M146" i="3"/>
  <c r="S145" i="3"/>
  <c r="M145" i="3"/>
  <c r="S144" i="3"/>
  <c r="M144" i="3"/>
  <c r="S143" i="3"/>
  <c r="M143" i="3"/>
  <c r="S142" i="3"/>
  <c r="M142" i="3"/>
  <c r="S141" i="3"/>
  <c r="M141" i="3"/>
  <c r="S140" i="3"/>
  <c r="M140" i="3"/>
  <c r="S139" i="3"/>
  <c r="M139" i="3"/>
  <c r="S138" i="3"/>
  <c r="M138" i="3"/>
  <c r="S137" i="3"/>
  <c r="M137" i="3"/>
  <c r="S136" i="3"/>
  <c r="M136" i="3"/>
  <c r="S135" i="3"/>
  <c r="M135" i="3"/>
  <c r="S134" i="3"/>
  <c r="M134" i="3"/>
  <c r="S133" i="3"/>
  <c r="M133" i="3"/>
  <c r="S132" i="3"/>
  <c r="M132" i="3"/>
  <c r="S131" i="3"/>
  <c r="M131" i="3"/>
  <c r="S130" i="3"/>
  <c r="M130" i="3"/>
  <c r="S129" i="3"/>
  <c r="M129" i="3"/>
  <c r="S128" i="3"/>
  <c r="M128" i="3"/>
  <c r="S127" i="3"/>
  <c r="M127" i="3"/>
  <c r="S126" i="3"/>
  <c r="M126" i="3"/>
  <c r="S125" i="3"/>
  <c r="M125" i="3"/>
  <c r="S124" i="3"/>
  <c r="M124" i="3"/>
  <c r="S123" i="3"/>
  <c r="M123" i="3"/>
  <c r="S122" i="3"/>
  <c r="M122" i="3"/>
  <c r="S121" i="3"/>
  <c r="M121" i="3"/>
  <c r="S120" i="3"/>
  <c r="M120" i="3"/>
  <c r="S119" i="3"/>
  <c r="M119" i="3"/>
  <c r="S118" i="3"/>
  <c r="M118" i="3"/>
  <c r="S117" i="3"/>
  <c r="M117" i="3"/>
  <c r="S116" i="3"/>
  <c r="M116" i="3"/>
  <c r="S115" i="3"/>
  <c r="M115" i="3"/>
  <c r="S114" i="3"/>
  <c r="M114" i="3"/>
  <c r="S113" i="3"/>
  <c r="M113" i="3"/>
  <c r="S112" i="3"/>
  <c r="M112" i="3"/>
  <c r="S111" i="3"/>
  <c r="M111" i="3"/>
  <c r="S110" i="3"/>
  <c r="M110" i="3"/>
  <c r="S109" i="3"/>
  <c r="M109" i="3"/>
  <c r="S108" i="3"/>
  <c r="M108" i="3"/>
  <c r="S107" i="3"/>
  <c r="M107" i="3"/>
  <c r="S106" i="3"/>
  <c r="M106" i="3"/>
  <c r="S105" i="3"/>
  <c r="M105" i="3"/>
  <c r="S104" i="3"/>
  <c r="M104" i="3"/>
  <c r="S103" i="3"/>
  <c r="M103" i="3"/>
  <c r="S102" i="3"/>
  <c r="M102" i="3"/>
  <c r="S101" i="3"/>
  <c r="M101" i="3"/>
  <c r="S100" i="3"/>
  <c r="M100" i="3"/>
  <c r="S99" i="3"/>
  <c r="M99" i="3"/>
  <c r="S98" i="3"/>
  <c r="M98" i="3"/>
  <c r="S97" i="3"/>
  <c r="M97" i="3"/>
  <c r="S96" i="3"/>
  <c r="M96" i="3"/>
  <c r="S95" i="3"/>
  <c r="M95" i="3"/>
  <c r="S94" i="3"/>
  <c r="M94" i="3"/>
  <c r="S93" i="3"/>
  <c r="M93" i="3"/>
  <c r="S92" i="3"/>
  <c r="M92" i="3"/>
  <c r="S91" i="3"/>
  <c r="M91" i="3"/>
  <c r="S90" i="3"/>
  <c r="M90" i="3"/>
  <c r="S89" i="3"/>
  <c r="M89" i="3"/>
  <c r="S88" i="3"/>
  <c r="M88" i="3"/>
  <c r="S87" i="3"/>
  <c r="M87" i="3"/>
  <c r="S86" i="3"/>
  <c r="M86" i="3"/>
  <c r="S85" i="3"/>
  <c r="M85" i="3"/>
  <c r="S84" i="3"/>
  <c r="M84" i="3"/>
  <c r="S83" i="3"/>
  <c r="M83" i="3"/>
  <c r="S82" i="3"/>
  <c r="M82" i="3"/>
  <c r="S81" i="3"/>
  <c r="M81" i="3"/>
  <c r="S80" i="3"/>
  <c r="M80" i="3"/>
  <c r="S79" i="3"/>
  <c r="M79" i="3"/>
  <c r="S78" i="3"/>
  <c r="M78" i="3"/>
  <c r="S77" i="3"/>
  <c r="M77" i="3"/>
  <c r="S76" i="3"/>
  <c r="M76" i="3"/>
  <c r="S75" i="3"/>
  <c r="M75" i="3"/>
  <c r="S74" i="3"/>
  <c r="M74" i="3"/>
  <c r="S73" i="3"/>
  <c r="M73" i="3"/>
  <c r="S72" i="3"/>
  <c r="M72" i="3"/>
  <c r="S71" i="3"/>
  <c r="M71" i="3"/>
  <c r="S70" i="3"/>
  <c r="M70" i="3"/>
  <c r="S69" i="3"/>
  <c r="M69" i="3"/>
  <c r="S68" i="3"/>
  <c r="M68" i="3"/>
  <c r="S67" i="3"/>
  <c r="M67" i="3"/>
  <c r="S66" i="3"/>
  <c r="M66" i="3"/>
  <c r="S65" i="3"/>
  <c r="M65" i="3"/>
  <c r="S64" i="3"/>
  <c r="M64" i="3"/>
  <c r="S63" i="3"/>
  <c r="M63" i="3"/>
  <c r="A63" i="3"/>
  <c r="A62" i="3" s="1"/>
  <c r="A61" i="3" s="1"/>
  <c r="A60" i="3" s="1"/>
  <c r="A59" i="3" s="1"/>
  <c r="A58" i="3" s="1"/>
  <c r="A57" i="3" s="1"/>
  <c r="A56" i="3" s="1"/>
  <c r="A55" i="3" s="1"/>
  <c r="A54" i="3" s="1"/>
  <c r="A53" i="3" s="1"/>
  <c r="A52" i="3" s="1"/>
  <c r="A51" i="3" s="1"/>
  <c r="A50" i="3" s="1"/>
  <c r="A49" i="3" s="1"/>
  <c r="A48" i="3" s="1"/>
  <c r="S62" i="3"/>
  <c r="M62" i="3"/>
  <c r="S61" i="3"/>
  <c r="M61" i="3"/>
  <c r="S60" i="3"/>
  <c r="M60" i="3"/>
  <c r="S59" i="3"/>
  <c r="M59" i="3"/>
  <c r="S58" i="3"/>
  <c r="M58" i="3"/>
  <c r="S57" i="3"/>
  <c r="M57" i="3"/>
  <c r="S56" i="3"/>
  <c r="M56" i="3"/>
  <c r="S55" i="3"/>
  <c r="M55" i="3"/>
  <c r="S54" i="3"/>
  <c r="M54" i="3"/>
  <c r="S53" i="3"/>
  <c r="M53" i="3"/>
  <c r="S52" i="3"/>
  <c r="M52" i="3"/>
  <c r="A46" i="3"/>
  <c r="A45" i="3" s="1"/>
  <c r="A44" i="3" s="1"/>
  <c r="A43" i="3" s="1"/>
  <c r="A42" i="3" s="1"/>
  <c r="A41" i="3" s="1"/>
  <c r="A40" i="3" s="1"/>
  <c r="A39" i="3" s="1"/>
  <c r="A37" i="3"/>
  <c r="A36" i="3"/>
  <c r="A34" i="3"/>
  <c r="A33" i="3"/>
  <c r="A31" i="3"/>
  <c r="A30" i="3" s="1"/>
  <c r="A29" i="3" s="1"/>
  <c r="A28" i="3" s="1"/>
  <c r="A27" i="3" s="1"/>
  <c r="A26" i="3" s="1"/>
  <c r="A25" i="3" s="1"/>
  <c r="A24" i="3" s="1"/>
  <c r="A23" i="3" s="1"/>
  <c r="A22" i="3" s="1"/>
  <c r="A21" i="3" s="1"/>
  <c r="A20" i="3" s="1"/>
  <c r="A19" i="3" s="1"/>
  <c r="A18" i="3" s="1"/>
  <c r="A17" i="3" s="1"/>
  <c r="A16" i="3" s="1"/>
  <c r="A15" i="3" s="1"/>
  <c r="A14" i="3" s="1"/>
  <c r="A13" i="3" s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U228" i="1"/>
  <c r="T228" i="1"/>
  <c r="R228" i="1"/>
  <c r="Q228" i="1"/>
  <c r="P228" i="1"/>
  <c r="F228" i="1"/>
  <c r="U227" i="1"/>
  <c r="T227" i="1"/>
  <c r="R227" i="1"/>
  <c r="Q227" i="1"/>
  <c r="P227" i="1"/>
  <c r="F227" i="1"/>
  <c r="U226" i="1"/>
  <c r="T226" i="1"/>
  <c r="R226" i="1"/>
  <c r="Q226" i="1"/>
  <c r="P226" i="1"/>
  <c r="F226" i="1"/>
  <c r="U225" i="1"/>
  <c r="T225" i="1"/>
  <c r="R225" i="1"/>
  <c r="Q225" i="1"/>
  <c r="P225" i="1"/>
  <c r="F225" i="1"/>
  <c r="U224" i="1"/>
  <c r="T224" i="1"/>
  <c r="R224" i="1"/>
  <c r="Q224" i="1"/>
  <c r="P224" i="1"/>
  <c r="F224" i="1"/>
  <c r="U223" i="1"/>
  <c r="T223" i="1"/>
  <c r="R223" i="1"/>
  <c r="Q223" i="1"/>
  <c r="P223" i="1"/>
  <c r="F223" i="1"/>
  <c r="U222" i="1"/>
  <c r="T222" i="1"/>
  <c r="R222" i="1"/>
  <c r="Q222" i="1"/>
  <c r="P222" i="1"/>
  <c r="F222" i="1"/>
  <c r="U221" i="1"/>
  <c r="T221" i="1"/>
  <c r="R221" i="1"/>
  <c r="Q221" i="1"/>
  <c r="P221" i="1"/>
  <c r="F221" i="1"/>
  <c r="U220" i="1"/>
  <c r="T220" i="1"/>
  <c r="R220" i="1"/>
  <c r="Q220" i="1"/>
  <c r="P220" i="1"/>
  <c r="F220" i="1"/>
  <c r="U219" i="1"/>
  <c r="T219" i="1"/>
  <c r="R219" i="1"/>
  <c r="Q219" i="1"/>
  <c r="P219" i="1"/>
  <c r="F219" i="1"/>
  <c r="U218" i="1"/>
  <c r="T218" i="1"/>
  <c r="R218" i="1"/>
  <c r="Q218" i="1"/>
  <c r="P218" i="1"/>
  <c r="F218" i="1"/>
  <c r="U217" i="1"/>
  <c r="T217" i="1"/>
  <c r="R217" i="1"/>
  <c r="Q217" i="1"/>
  <c r="P217" i="1"/>
  <c r="F217" i="1"/>
  <c r="U216" i="1"/>
  <c r="T216" i="1"/>
  <c r="R216" i="1"/>
  <c r="Q216" i="1"/>
  <c r="P216" i="1"/>
  <c r="F216" i="1"/>
  <c r="U215" i="1"/>
  <c r="T215" i="1"/>
  <c r="R215" i="1"/>
  <c r="Q215" i="1"/>
  <c r="P215" i="1"/>
  <c r="F215" i="1"/>
  <c r="U214" i="1"/>
  <c r="T214" i="1"/>
  <c r="R214" i="1"/>
  <c r="Q214" i="1"/>
  <c r="P214" i="1"/>
  <c r="F214" i="1"/>
  <c r="U213" i="1"/>
  <c r="T213" i="1"/>
  <c r="R213" i="1"/>
  <c r="Q213" i="1"/>
  <c r="P213" i="1"/>
  <c r="F213" i="1"/>
  <c r="U212" i="1"/>
  <c r="T212" i="1"/>
  <c r="R212" i="1"/>
  <c r="Q212" i="1"/>
  <c r="P212" i="1"/>
  <c r="F212" i="1"/>
  <c r="U211" i="1"/>
  <c r="T211" i="1"/>
  <c r="R211" i="1"/>
  <c r="Q211" i="1"/>
  <c r="P211" i="1"/>
  <c r="F211" i="1"/>
  <c r="U210" i="1"/>
  <c r="T210" i="1"/>
  <c r="R210" i="1"/>
  <c r="Q210" i="1"/>
  <c r="P210" i="1"/>
  <c r="F210" i="1"/>
  <c r="U209" i="1"/>
  <c r="T209" i="1"/>
  <c r="R209" i="1"/>
  <c r="Q209" i="1"/>
  <c r="P209" i="1"/>
  <c r="F209" i="1"/>
  <c r="U208" i="1"/>
  <c r="T208" i="1"/>
  <c r="R208" i="1"/>
  <c r="Q208" i="1"/>
  <c r="P208" i="1"/>
  <c r="F208" i="1"/>
  <c r="U207" i="1"/>
  <c r="T207" i="1"/>
  <c r="R207" i="1"/>
  <c r="Q207" i="1"/>
  <c r="P207" i="1"/>
  <c r="F207" i="1"/>
  <c r="U206" i="1"/>
  <c r="T206" i="1"/>
  <c r="R206" i="1"/>
  <c r="Q206" i="1"/>
  <c r="P206" i="1"/>
  <c r="F206" i="1"/>
  <c r="U205" i="1"/>
  <c r="T205" i="1"/>
  <c r="R205" i="1"/>
  <c r="Q205" i="1"/>
  <c r="P205" i="1"/>
  <c r="F205" i="1"/>
  <c r="U204" i="1"/>
  <c r="T204" i="1"/>
  <c r="R204" i="1"/>
  <c r="Q204" i="1"/>
  <c r="P204" i="1"/>
  <c r="F204" i="1"/>
  <c r="U203" i="1"/>
  <c r="T203" i="1"/>
  <c r="R203" i="1"/>
  <c r="Q203" i="1"/>
  <c r="P203" i="1"/>
  <c r="F203" i="1"/>
  <c r="U202" i="1"/>
  <c r="T202" i="1"/>
  <c r="R202" i="1"/>
  <c r="Q202" i="1"/>
  <c r="P202" i="1"/>
  <c r="F202" i="1"/>
  <c r="U201" i="1"/>
  <c r="T201" i="1"/>
  <c r="R201" i="1"/>
  <c r="Q201" i="1"/>
  <c r="P201" i="1"/>
  <c r="F201" i="1"/>
  <c r="U200" i="1"/>
  <c r="T200" i="1"/>
  <c r="R200" i="1"/>
  <c r="Q200" i="1"/>
  <c r="P200" i="1"/>
  <c r="F200" i="1"/>
  <c r="U199" i="1"/>
  <c r="T199" i="1"/>
  <c r="R199" i="1"/>
  <c r="Q199" i="1"/>
  <c r="P199" i="1"/>
  <c r="F199" i="1"/>
  <c r="U198" i="1"/>
  <c r="T198" i="1"/>
  <c r="R198" i="1"/>
  <c r="Q198" i="1"/>
  <c r="P198" i="1"/>
  <c r="F198" i="1"/>
  <c r="U197" i="1"/>
  <c r="T197" i="1"/>
  <c r="R197" i="1"/>
  <c r="Q197" i="1"/>
  <c r="P197" i="1"/>
  <c r="F197" i="1"/>
  <c r="U196" i="1"/>
  <c r="T196" i="1"/>
  <c r="R196" i="1"/>
  <c r="Q196" i="1"/>
  <c r="P196" i="1"/>
  <c r="F196" i="1"/>
  <c r="U195" i="1"/>
  <c r="T195" i="1"/>
  <c r="R195" i="1"/>
  <c r="Q195" i="1"/>
  <c r="P195" i="1"/>
  <c r="F195" i="1"/>
  <c r="U194" i="1"/>
  <c r="T194" i="1"/>
  <c r="R194" i="1"/>
  <c r="Q194" i="1"/>
  <c r="P194" i="1"/>
  <c r="F194" i="1"/>
  <c r="U193" i="1"/>
  <c r="T193" i="1"/>
  <c r="R193" i="1"/>
  <c r="Q193" i="1"/>
  <c r="P193" i="1"/>
  <c r="F193" i="1"/>
  <c r="U192" i="1"/>
  <c r="T192" i="1"/>
  <c r="R192" i="1"/>
  <c r="Q192" i="1"/>
  <c r="P192" i="1"/>
  <c r="F192" i="1"/>
  <c r="U191" i="1"/>
  <c r="T191" i="1"/>
  <c r="R191" i="1"/>
  <c r="Q191" i="1"/>
  <c r="P191" i="1"/>
  <c r="F191" i="1"/>
  <c r="U190" i="1"/>
  <c r="T190" i="1"/>
  <c r="R190" i="1"/>
  <c r="Q190" i="1"/>
  <c r="P190" i="1"/>
  <c r="B190" i="1"/>
  <c r="C190" i="1" s="1"/>
  <c r="U189" i="1"/>
  <c r="T189" i="1"/>
  <c r="R189" i="1"/>
  <c r="Q189" i="1"/>
  <c r="P189" i="1"/>
  <c r="F189" i="1"/>
  <c r="C189" i="1"/>
  <c r="E189" i="1" s="1"/>
  <c r="B189" i="1"/>
  <c r="U188" i="1"/>
  <c r="T188" i="1"/>
  <c r="R188" i="1"/>
  <c r="Q188" i="1"/>
  <c r="P188" i="1"/>
  <c r="C188" i="1"/>
  <c r="E188" i="1" s="1"/>
  <c r="U187" i="1"/>
  <c r="T187" i="1"/>
  <c r="R187" i="1"/>
  <c r="Q187" i="1"/>
  <c r="P187" i="1"/>
  <c r="F187" i="1"/>
  <c r="E187" i="1"/>
  <c r="C187" i="1"/>
  <c r="U186" i="1"/>
  <c r="T186" i="1"/>
  <c r="R186" i="1"/>
  <c r="Q186" i="1"/>
  <c r="P186" i="1"/>
  <c r="F186" i="1"/>
  <c r="E186" i="1"/>
  <c r="U185" i="1"/>
  <c r="T185" i="1"/>
  <c r="R185" i="1"/>
  <c r="Q185" i="1"/>
  <c r="P185" i="1"/>
  <c r="F185" i="1"/>
  <c r="E185" i="1"/>
  <c r="U184" i="1"/>
  <c r="T184" i="1"/>
  <c r="R184" i="1"/>
  <c r="Q184" i="1"/>
  <c r="P184" i="1"/>
  <c r="F184" i="1"/>
  <c r="E184" i="1"/>
  <c r="U183" i="1"/>
  <c r="T183" i="1"/>
  <c r="R183" i="1"/>
  <c r="Q183" i="1"/>
  <c r="P183" i="1"/>
  <c r="F183" i="1"/>
  <c r="E183" i="1"/>
  <c r="U182" i="1"/>
  <c r="T182" i="1"/>
  <c r="R182" i="1"/>
  <c r="Q182" i="1"/>
  <c r="P182" i="1"/>
  <c r="F182" i="1"/>
  <c r="E182" i="1"/>
  <c r="U181" i="1"/>
  <c r="T181" i="1"/>
  <c r="R181" i="1"/>
  <c r="Q181" i="1"/>
  <c r="P181" i="1"/>
  <c r="F181" i="1"/>
  <c r="E181" i="1"/>
  <c r="U180" i="1"/>
  <c r="T180" i="1"/>
  <c r="R180" i="1"/>
  <c r="Q180" i="1"/>
  <c r="P180" i="1"/>
  <c r="F180" i="1"/>
  <c r="E180" i="1"/>
  <c r="U179" i="1"/>
  <c r="T179" i="1"/>
  <c r="R179" i="1"/>
  <c r="Q179" i="1"/>
  <c r="P179" i="1"/>
  <c r="F179" i="1"/>
  <c r="E179" i="1"/>
  <c r="U178" i="1"/>
  <c r="T178" i="1"/>
  <c r="R178" i="1"/>
  <c r="Q178" i="1"/>
  <c r="P178" i="1"/>
  <c r="F178" i="1"/>
  <c r="E178" i="1"/>
  <c r="U177" i="1"/>
  <c r="T177" i="1"/>
  <c r="R177" i="1"/>
  <c r="Q177" i="1"/>
  <c r="P177" i="1"/>
  <c r="F177" i="1"/>
  <c r="E177" i="1"/>
  <c r="U176" i="1"/>
  <c r="T176" i="1"/>
  <c r="R176" i="1"/>
  <c r="Q176" i="1"/>
  <c r="P176" i="1"/>
  <c r="F176" i="1"/>
  <c r="E176" i="1"/>
  <c r="U175" i="1"/>
  <c r="T175" i="1"/>
  <c r="R175" i="1"/>
  <c r="Q175" i="1"/>
  <c r="P175" i="1"/>
  <c r="F175" i="1"/>
  <c r="E175" i="1"/>
  <c r="U174" i="1"/>
  <c r="T174" i="1"/>
  <c r="R174" i="1"/>
  <c r="Q174" i="1"/>
  <c r="P174" i="1"/>
  <c r="F174" i="1"/>
  <c r="E174" i="1"/>
  <c r="U173" i="1"/>
  <c r="T173" i="1"/>
  <c r="R173" i="1"/>
  <c r="Q173" i="1"/>
  <c r="P173" i="1"/>
  <c r="F173" i="1"/>
  <c r="E173" i="1"/>
  <c r="U172" i="1"/>
  <c r="T172" i="1"/>
  <c r="R172" i="1"/>
  <c r="Q172" i="1"/>
  <c r="P172" i="1"/>
  <c r="F172" i="1"/>
  <c r="E172" i="1"/>
  <c r="U171" i="1"/>
  <c r="T171" i="1"/>
  <c r="R171" i="1"/>
  <c r="Q171" i="1"/>
  <c r="P171" i="1"/>
  <c r="F171" i="1"/>
  <c r="E171" i="1"/>
  <c r="U170" i="1"/>
  <c r="T170" i="1"/>
  <c r="R170" i="1"/>
  <c r="Q170" i="1"/>
  <c r="P170" i="1"/>
  <c r="F170" i="1"/>
  <c r="E170" i="1"/>
  <c r="U169" i="1"/>
  <c r="T169" i="1"/>
  <c r="R169" i="1"/>
  <c r="Q169" i="1"/>
  <c r="P169" i="1"/>
  <c r="F169" i="1"/>
  <c r="E169" i="1"/>
  <c r="U168" i="1"/>
  <c r="T168" i="1"/>
  <c r="R168" i="1"/>
  <c r="Q168" i="1"/>
  <c r="P168" i="1"/>
  <c r="F168" i="1"/>
  <c r="E168" i="1"/>
  <c r="U167" i="1"/>
  <c r="T167" i="1"/>
  <c r="R167" i="1"/>
  <c r="Q167" i="1"/>
  <c r="P167" i="1"/>
  <c r="F167" i="1"/>
  <c r="E167" i="1"/>
  <c r="U166" i="1"/>
  <c r="T166" i="1"/>
  <c r="R166" i="1"/>
  <c r="Q166" i="1"/>
  <c r="P166" i="1"/>
  <c r="F166" i="1"/>
  <c r="E166" i="1"/>
  <c r="U165" i="1"/>
  <c r="T165" i="1"/>
  <c r="R165" i="1"/>
  <c r="Q165" i="1"/>
  <c r="P165" i="1"/>
  <c r="F165" i="1"/>
  <c r="E165" i="1"/>
  <c r="U164" i="1"/>
  <c r="T164" i="1"/>
  <c r="R164" i="1"/>
  <c r="Q164" i="1"/>
  <c r="P164" i="1"/>
  <c r="F164" i="1"/>
  <c r="E164" i="1"/>
  <c r="U163" i="1"/>
  <c r="T163" i="1"/>
  <c r="R163" i="1"/>
  <c r="Q163" i="1"/>
  <c r="P163" i="1"/>
  <c r="F163" i="1"/>
  <c r="E163" i="1"/>
  <c r="U162" i="1"/>
  <c r="T162" i="1"/>
  <c r="R162" i="1"/>
  <c r="Q162" i="1"/>
  <c r="P162" i="1"/>
  <c r="F162" i="1"/>
  <c r="E162" i="1"/>
  <c r="U161" i="1"/>
  <c r="T161" i="1"/>
  <c r="R161" i="1"/>
  <c r="Q161" i="1"/>
  <c r="P161" i="1"/>
  <c r="F161" i="1"/>
  <c r="E161" i="1"/>
  <c r="U160" i="1"/>
  <c r="T160" i="1"/>
  <c r="R160" i="1"/>
  <c r="Q160" i="1"/>
  <c r="P160" i="1"/>
  <c r="F160" i="1"/>
  <c r="E160" i="1"/>
  <c r="U159" i="1"/>
  <c r="T159" i="1"/>
  <c r="R159" i="1"/>
  <c r="Q159" i="1"/>
  <c r="P159" i="1"/>
  <c r="F159" i="1"/>
  <c r="E159" i="1"/>
  <c r="U158" i="1"/>
  <c r="T158" i="1"/>
  <c r="R158" i="1"/>
  <c r="Q158" i="1"/>
  <c r="P158" i="1"/>
  <c r="F158" i="1"/>
  <c r="E158" i="1"/>
  <c r="U157" i="1"/>
  <c r="T157" i="1"/>
  <c r="R157" i="1"/>
  <c r="Q157" i="1"/>
  <c r="P157" i="1"/>
  <c r="F157" i="1"/>
  <c r="E157" i="1"/>
  <c r="U156" i="1"/>
  <c r="T156" i="1"/>
  <c r="R156" i="1"/>
  <c r="Q156" i="1"/>
  <c r="P156" i="1"/>
  <c r="F156" i="1"/>
  <c r="E156" i="1"/>
  <c r="U155" i="1"/>
  <c r="T155" i="1"/>
  <c r="R155" i="1"/>
  <c r="Q155" i="1"/>
  <c r="P155" i="1"/>
  <c r="F155" i="1"/>
  <c r="E155" i="1"/>
  <c r="U154" i="1"/>
  <c r="T154" i="1"/>
  <c r="R154" i="1"/>
  <c r="Q154" i="1"/>
  <c r="P154" i="1"/>
  <c r="F154" i="1"/>
  <c r="E154" i="1"/>
  <c r="U153" i="1"/>
  <c r="T153" i="1"/>
  <c r="R153" i="1"/>
  <c r="Q153" i="1"/>
  <c r="P153" i="1"/>
  <c r="F153" i="1"/>
  <c r="E153" i="1"/>
  <c r="U152" i="1"/>
  <c r="T152" i="1"/>
  <c r="R152" i="1"/>
  <c r="Q152" i="1"/>
  <c r="P152" i="1"/>
  <c r="F152" i="1"/>
  <c r="E152" i="1"/>
  <c r="U151" i="1"/>
  <c r="T151" i="1"/>
  <c r="R151" i="1"/>
  <c r="Q151" i="1"/>
  <c r="P151" i="1"/>
  <c r="F151" i="1"/>
  <c r="E151" i="1"/>
  <c r="U150" i="1"/>
  <c r="T150" i="1"/>
  <c r="R150" i="1"/>
  <c r="Q150" i="1"/>
  <c r="P150" i="1"/>
  <c r="F150" i="1"/>
  <c r="E150" i="1"/>
  <c r="U149" i="1"/>
  <c r="T149" i="1"/>
  <c r="R149" i="1"/>
  <c r="Q149" i="1"/>
  <c r="P149" i="1"/>
  <c r="F149" i="1"/>
  <c r="E149" i="1"/>
  <c r="U148" i="1"/>
  <c r="T148" i="1"/>
  <c r="R148" i="1"/>
  <c r="Q148" i="1"/>
  <c r="P148" i="1"/>
  <c r="F148" i="1"/>
  <c r="E148" i="1"/>
  <c r="U147" i="1"/>
  <c r="T147" i="1"/>
  <c r="R147" i="1"/>
  <c r="Q147" i="1"/>
  <c r="P147" i="1"/>
  <c r="F147" i="1"/>
  <c r="E147" i="1"/>
  <c r="U146" i="1"/>
  <c r="T146" i="1"/>
  <c r="R146" i="1"/>
  <c r="Q146" i="1"/>
  <c r="P146" i="1"/>
  <c r="F146" i="1"/>
  <c r="E146" i="1"/>
  <c r="U145" i="1"/>
  <c r="T145" i="1"/>
  <c r="R145" i="1"/>
  <c r="Q145" i="1"/>
  <c r="P145" i="1"/>
  <c r="F145" i="1"/>
  <c r="E145" i="1"/>
  <c r="U144" i="1"/>
  <c r="T144" i="1"/>
  <c r="R144" i="1"/>
  <c r="Q144" i="1"/>
  <c r="P144" i="1"/>
  <c r="F144" i="1"/>
  <c r="E144" i="1"/>
  <c r="U143" i="1"/>
  <c r="T143" i="1"/>
  <c r="R143" i="1"/>
  <c r="Q143" i="1"/>
  <c r="P143" i="1"/>
  <c r="F143" i="1"/>
  <c r="E143" i="1"/>
  <c r="U142" i="1"/>
  <c r="T142" i="1"/>
  <c r="R142" i="1"/>
  <c r="Q142" i="1"/>
  <c r="P142" i="1"/>
  <c r="F142" i="1"/>
  <c r="E142" i="1"/>
  <c r="U141" i="1"/>
  <c r="T141" i="1"/>
  <c r="R141" i="1"/>
  <c r="Q141" i="1"/>
  <c r="P141" i="1"/>
  <c r="F141" i="1"/>
  <c r="E141" i="1"/>
  <c r="U140" i="1"/>
  <c r="T140" i="1"/>
  <c r="R140" i="1"/>
  <c r="Q140" i="1"/>
  <c r="P140" i="1"/>
  <c r="F140" i="1"/>
  <c r="E140" i="1"/>
  <c r="U139" i="1"/>
  <c r="T139" i="1"/>
  <c r="R139" i="1"/>
  <c r="Q139" i="1"/>
  <c r="P139" i="1"/>
  <c r="F139" i="1"/>
  <c r="E139" i="1"/>
  <c r="U138" i="1"/>
  <c r="T138" i="1"/>
  <c r="R138" i="1"/>
  <c r="Q138" i="1"/>
  <c r="P138" i="1"/>
  <c r="F138" i="1"/>
  <c r="E138" i="1"/>
  <c r="U137" i="1"/>
  <c r="T137" i="1"/>
  <c r="R137" i="1"/>
  <c r="Q137" i="1"/>
  <c r="P137" i="1"/>
  <c r="F137" i="1"/>
  <c r="E137" i="1"/>
  <c r="U136" i="1"/>
  <c r="T136" i="1"/>
  <c r="R136" i="1"/>
  <c r="Q136" i="1"/>
  <c r="P136" i="1"/>
  <c r="F136" i="1"/>
  <c r="E136" i="1"/>
  <c r="U135" i="1"/>
  <c r="T135" i="1"/>
  <c r="R135" i="1"/>
  <c r="Q135" i="1"/>
  <c r="P135" i="1"/>
  <c r="F135" i="1"/>
  <c r="E135" i="1"/>
  <c r="U134" i="1"/>
  <c r="T134" i="1"/>
  <c r="R134" i="1"/>
  <c r="Q134" i="1"/>
  <c r="P134" i="1"/>
  <c r="F134" i="1"/>
  <c r="E134" i="1"/>
  <c r="U133" i="1"/>
  <c r="T133" i="1"/>
  <c r="R133" i="1"/>
  <c r="Q133" i="1"/>
  <c r="P133" i="1"/>
  <c r="F133" i="1"/>
  <c r="E133" i="1"/>
  <c r="U132" i="1"/>
  <c r="T132" i="1"/>
  <c r="R132" i="1"/>
  <c r="Q132" i="1"/>
  <c r="P132" i="1"/>
  <c r="F132" i="1"/>
  <c r="E132" i="1"/>
  <c r="U131" i="1"/>
  <c r="T131" i="1"/>
  <c r="R131" i="1"/>
  <c r="Q131" i="1"/>
  <c r="P131" i="1"/>
  <c r="F131" i="1"/>
  <c r="E131" i="1"/>
  <c r="U130" i="1"/>
  <c r="T130" i="1"/>
  <c r="R130" i="1"/>
  <c r="Q130" i="1"/>
  <c r="P130" i="1"/>
  <c r="F130" i="1"/>
  <c r="E130" i="1"/>
  <c r="U129" i="1"/>
  <c r="T129" i="1"/>
  <c r="R129" i="1"/>
  <c r="Q129" i="1"/>
  <c r="P129" i="1"/>
  <c r="F129" i="1"/>
  <c r="E129" i="1"/>
  <c r="U128" i="1"/>
  <c r="T128" i="1"/>
  <c r="R128" i="1"/>
  <c r="Q128" i="1"/>
  <c r="P128" i="1"/>
  <c r="F128" i="1"/>
  <c r="E128" i="1"/>
  <c r="U127" i="1"/>
  <c r="T127" i="1"/>
  <c r="R127" i="1"/>
  <c r="Q127" i="1"/>
  <c r="P127" i="1"/>
  <c r="F127" i="1"/>
  <c r="E127" i="1"/>
  <c r="U126" i="1"/>
  <c r="T126" i="1"/>
  <c r="R126" i="1"/>
  <c r="Q126" i="1"/>
  <c r="P126" i="1"/>
  <c r="F126" i="1"/>
  <c r="E126" i="1"/>
  <c r="U125" i="1"/>
  <c r="T125" i="1"/>
  <c r="R125" i="1"/>
  <c r="Q125" i="1"/>
  <c r="P125" i="1"/>
  <c r="F125" i="1"/>
  <c r="E125" i="1"/>
  <c r="U124" i="1"/>
  <c r="T124" i="1"/>
  <c r="R124" i="1"/>
  <c r="Q124" i="1"/>
  <c r="P124" i="1"/>
  <c r="F124" i="1"/>
  <c r="E124" i="1"/>
  <c r="U123" i="1"/>
  <c r="T123" i="1"/>
  <c r="R123" i="1"/>
  <c r="Q123" i="1"/>
  <c r="P123" i="1"/>
  <c r="F123" i="1"/>
  <c r="E123" i="1"/>
  <c r="U122" i="1"/>
  <c r="T122" i="1"/>
  <c r="R122" i="1"/>
  <c r="Q122" i="1"/>
  <c r="P122" i="1"/>
  <c r="F122" i="1"/>
  <c r="E122" i="1"/>
  <c r="U121" i="1"/>
  <c r="T121" i="1"/>
  <c r="R121" i="1"/>
  <c r="Q121" i="1"/>
  <c r="P121" i="1"/>
  <c r="F121" i="1"/>
  <c r="E121" i="1"/>
  <c r="U120" i="1"/>
  <c r="T120" i="1"/>
  <c r="R120" i="1"/>
  <c r="Q120" i="1"/>
  <c r="P120" i="1"/>
  <c r="F120" i="1"/>
  <c r="E120" i="1"/>
  <c r="U119" i="1"/>
  <c r="T119" i="1"/>
  <c r="R119" i="1"/>
  <c r="Q119" i="1"/>
  <c r="P119" i="1"/>
  <c r="F119" i="1"/>
  <c r="E119" i="1"/>
  <c r="U118" i="1"/>
  <c r="T118" i="1"/>
  <c r="R118" i="1"/>
  <c r="Q118" i="1"/>
  <c r="P118" i="1"/>
  <c r="F118" i="1"/>
  <c r="E118" i="1"/>
  <c r="U117" i="1"/>
  <c r="T117" i="1"/>
  <c r="R117" i="1"/>
  <c r="Q117" i="1"/>
  <c r="P117" i="1"/>
  <c r="F117" i="1"/>
  <c r="E117" i="1"/>
  <c r="U116" i="1"/>
  <c r="T116" i="1"/>
  <c r="R116" i="1"/>
  <c r="Q116" i="1"/>
  <c r="P116" i="1"/>
  <c r="F116" i="1"/>
  <c r="E116" i="1"/>
  <c r="U115" i="1"/>
  <c r="T115" i="1"/>
  <c r="R115" i="1"/>
  <c r="Q115" i="1"/>
  <c r="P115" i="1"/>
  <c r="F115" i="1"/>
  <c r="E115" i="1"/>
  <c r="U114" i="1"/>
  <c r="T114" i="1"/>
  <c r="R114" i="1"/>
  <c r="Q114" i="1"/>
  <c r="P114" i="1"/>
  <c r="F114" i="1"/>
  <c r="E114" i="1"/>
  <c r="U113" i="1"/>
  <c r="T113" i="1"/>
  <c r="R113" i="1"/>
  <c r="Q113" i="1"/>
  <c r="P113" i="1"/>
  <c r="F113" i="1"/>
  <c r="E113" i="1"/>
  <c r="U112" i="1"/>
  <c r="T112" i="1"/>
  <c r="R112" i="1"/>
  <c r="Q112" i="1"/>
  <c r="P112" i="1"/>
  <c r="F112" i="1"/>
  <c r="E112" i="1"/>
  <c r="U111" i="1"/>
  <c r="T111" i="1"/>
  <c r="R111" i="1"/>
  <c r="Q111" i="1"/>
  <c r="P111" i="1"/>
  <c r="F111" i="1"/>
  <c r="E111" i="1"/>
  <c r="U110" i="1"/>
  <c r="T110" i="1"/>
  <c r="R110" i="1"/>
  <c r="Q110" i="1"/>
  <c r="P110" i="1"/>
  <c r="F110" i="1"/>
  <c r="E110" i="1"/>
  <c r="U109" i="1"/>
  <c r="T109" i="1"/>
  <c r="R109" i="1"/>
  <c r="Q109" i="1"/>
  <c r="P109" i="1"/>
  <c r="F109" i="1"/>
  <c r="E109" i="1"/>
  <c r="U108" i="1"/>
  <c r="T108" i="1"/>
  <c r="R108" i="1"/>
  <c r="Q108" i="1"/>
  <c r="P108" i="1"/>
  <c r="F108" i="1"/>
  <c r="E108" i="1"/>
  <c r="U107" i="1"/>
  <c r="T107" i="1"/>
  <c r="R107" i="1"/>
  <c r="Q107" i="1"/>
  <c r="P107" i="1"/>
  <c r="F107" i="1"/>
  <c r="E107" i="1"/>
  <c r="U106" i="1"/>
  <c r="T106" i="1"/>
  <c r="R106" i="1"/>
  <c r="Q106" i="1"/>
  <c r="P106" i="1"/>
  <c r="F106" i="1"/>
  <c r="E106" i="1"/>
  <c r="U105" i="1"/>
  <c r="T105" i="1"/>
  <c r="R105" i="1"/>
  <c r="Q105" i="1"/>
  <c r="P105" i="1"/>
  <c r="F105" i="1"/>
  <c r="E105" i="1"/>
  <c r="U104" i="1"/>
  <c r="T104" i="1"/>
  <c r="R104" i="1"/>
  <c r="Q104" i="1"/>
  <c r="P104" i="1"/>
  <c r="F104" i="1"/>
  <c r="E104" i="1"/>
  <c r="U103" i="1"/>
  <c r="T103" i="1"/>
  <c r="R103" i="1"/>
  <c r="Q103" i="1"/>
  <c r="P103" i="1"/>
  <c r="F103" i="1"/>
  <c r="E103" i="1"/>
  <c r="U102" i="1"/>
  <c r="T102" i="1"/>
  <c r="R102" i="1"/>
  <c r="Q102" i="1"/>
  <c r="P102" i="1"/>
  <c r="F102" i="1"/>
  <c r="E102" i="1"/>
  <c r="U101" i="1"/>
  <c r="T101" i="1"/>
  <c r="R101" i="1"/>
  <c r="Q101" i="1"/>
  <c r="P101" i="1"/>
  <c r="F101" i="1"/>
  <c r="E101" i="1"/>
  <c r="U100" i="1"/>
  <c r="T100" i="1"/>
  <c r="R100" i="1"/>
  <c r="Q100" i="1"/>
  <c r="P100" i="1"/>
  <c r="F100" i="1"/>
  <c r="E100" i="1"/>
  <c r="U99" i="1"/>
  <c r="T99" i="1"/>
  <c r="R99" i="1"/>
  <c r="Q99" i="1"/>
  <c r="P99" i="1"/>
  <c r="F99" i="1"/>
  <c r="E99" i="1"/>
  <c r="U98" i="1"/>
  <c r="T98" i="1"/>
  <c r="R98" i="1"/>
  <c r="Q98" i="1"/>
  <c r="P98" i="1"/>
  <c r="F98" i="1"/>
  <c r="E98" i="1"/>
  <c r="U97" i="1"/>
  <c r="T97" i="1"/>
  <c r="R97" i="1"/>
  <c r="Q97" i="1"/>
  <c r="P97" i="1"/>
  <c r="F97" i="1"/>
  <c r="E97" i="1"/>
  <c r="U96" i="1"/>
  <c r="T96" i="1"/>
  <c r="R96" i="1"/>
  <c r="Q96" i="1"/>
  <c r="P96" i="1"/>
  <c r="F96" i="1"/>
  <c r="E96" i="1"/>
  <c r="U95" i="1"/>
  <c r="T95" i="1"/>
  <c r="R95" i="1"/>
  <c r="Q95" i="1"/>
  <c r="P95" i="1"/>
  <c r="F95" i="1"/>
  <c r="E95" i="1"/>
  <c r="U94" i="1"/>
  <c r="T94" i="1"/>
  <c r="R94" i="1"/>
  <c r="Q94" i="1"/>
  <c r="P94" i="1"/>
  <c r="F94" i="1"/>
  <c r="E94" i="1"/>
  <c r="U93" i="1"/>
  <c r="T93" i="1"/>
  <c r="R93" i="1"/>
  <c r="Q93" i="1"/>
  <c r="P93" i="1"/>
  <c r="F93" i="1"/>
  <c r="E93" i="1"/>
  <c r="U92" i="1"/>
  <c r="T92" i="1"/>
  <c r="R92" i="1"/>
  <c r="Q92" i="1"/>
  <c r="P92" i="1"/>
  <c r="F92" i="1"/>
  <c r="E92" i="1"/>
  <c r="U91" i="1"/>
  <c r="T91" i="1"/>
  <c r="R91" i="1"/>
  <c r="Q91" i="1"/>
  <c r="P91" i="1"/>
  <c r="F91" i="1"/>
  <c r="E91" i="1"/>
  <c r="U90" i="1"/>
  <c r="T90" i="1"/>
  <c r="R90" i="1"/>
  <c r="Q90" i="1"/>
  <c r="P90" i="1"/>
  <c r="F90" i="1"/>
  <c r="E90" i="1"/>
  <c r="U89" i="1"/>
  <c r="T89" i="1"/>
  <c r="R89" i="1"/>
  <c r="Q89" i="1"/>
  <c r="P89" i="1"/>
  <c r="F89" i="1"/>
  <c r="E89" i="1"/>
  <c r="U88" i="1"/>
  <c r="T88" i="1"/>
  <c r="R88" i="1"/>
  <c r="Q88" i="1"/>
  <c r="P88" i="1"/>
  <c r="F88" i="1"/>
  <c r="E88" i="1"/>
  <c r="U87" i="1"/>
  <c r="T87" i="1"/>
  <c r="R87" i="1"/>
  <c r="Q87" i="1"/>
  <c r="P87" i="1"/>
  <c r="F87" i="1"/>
  <c r="E87" i="1"/>
  <c r="U86" i="1"/>
  <c r="T86" i="1"/>
  <c r="R86" i="1"/>
  <c r="Q86" i="1"/>
  <c r="P86" i="1"/>
  <c r="F86" i="1"/>
  <c r="E86" i="1"/>
  <c r="U85" i="1"/>
  <c r="T85" i="1"/>
  <c r="R85" i="1"/>
  <c r="Q85" i="1"/>
  <c r="P85" i="1"/>
  <c r="F85" i="1"/>
  <c r="E85" i="1"/>
  <c r="X84" i="1"/>
  <c r="U84" i="1"/>
  <c r="T84" i="1"/>
  <c r="R84" i="1"/>
  <c r="Q84" i="1"/>
  <c r="P84" i="1"/>
  <c r="F84" i="1"/>
  <c r="E84" i="1"/>
  <c r="X83" i="1"/>
  <c r="U83" i="1"/>
  <c r="T83" i="1"/>
  <c r="R83" i="1"/>
  <c r="Q83" i="1"/>
  <c r="P83" i="1"/>
  <c r="F83" i="1"/>
  <c r="E83" i="1"/>
  <c r="X82" i="1"/>
  <c r="U82" i="1"/>
  <c r="T82" i="1"/>
  <c r="R82" i="1"/>
  <c r="Q82" i="1"/>
  <c r="P82" i="1"/>
  <c r="F82" i="1"/>
  <c r="E82" i="1"/>
  <c r="X81" i="1"/>
  <c r="U81" i="1"/>
  <c r="T81" i="1"/>
  <c r="R81" i="1"/>
  <c r="Q81" i="1"/>
  <c r="P81" i="1"/>
  <c r="F81" i="1"/>
  <c r="E81" i="1"/>
  <c r="X80" i="1"/>
  <c r="U80" i="1"/>
  <c r="T80" i="1"/>
  <c r="R80" i="1"/>
  <c r="Q80" i="1"/>
  <c r="P80" i="1"/>
  <c r="F80" i="1"/>
  <c r="E80" i="1"/>
  <c r="X79" i="1"/>
  <c r="U79" i="1"/>
  <c r="T79" i="1"/>
  <c r="R79" i="1"/>
  <c r="Q79" i="1"/>
  <c r="P79" i="1"/>
  <c r="F79" i="1"/>
  <c r="E79" i="1"/>
  <c r="X78" i="1"/>
  <c r="U78" i="1"/>
  <c r="T78" i="1"/>
  <c r="R78" i="1"/>
  <c r="Q78" i="1"/>
  <c r="P78" i="1"/>
  <c r="F78" i="1"/>
  <c r="E78" i="1"/>
  <c r="X77" i="1"/>
  <c r="U77" i="1"/>
  <c r="T77" i="1"/>
  <c r="R77" i="1"/>
  <c r="Q77" i="1"/>
  <c r="P77" i="1"/>
  <c r="F77" i="1"/>
  <c r="E77" i="1"/>
  <c r="X76" i="1"/>
  <c r="U76" i="1"/>
  <c r="T76" i="1"/>
  <c r="R76" i="1"/>
  <c r="Q76" i="1"/>
  <c r="P76" i="1"/>
  <c r="F76" i="1"/>
  <c r="E76" i="1"/>
  <c r="X75" i="1"/>
  <c r="U75" i="1"/>
  <c r="T75" i="1"/>
  <c r="R75" i="1"/>
  <c r="Q75" i="1"/>
  <c r="P75" i="1"/>
  <c r="F75" i="1"/>
  <c r="E75" i="1"/>
  <c r="X74" i="1"/>
  <c r="U74" i="1"/>
  <c r="T74" i="1"/>
  <c r="R74" i="1"/>
  <c r="Q74" i="1"/>
  <c r="P74" i="1"/>
  <c r="F74" i="1"/>
  <c r="E74" i="1"/>
  <c r="X73" i="1"/>
  <c r="U73" i="1"/>
  <c r="T73" i="1"/>
  <c r="R73" i="1"/>
  <c r="Q73" i="1"/>
  <c r="P73" i="1"/>
  <c r="F73" i="1"/>
  <c r="E73" i="1"/>
  <c r="X72" i="1"/>
  <c r="U72" i="1"/>
  <c r="T72" i="1"/>
  <c r="R72" i="1"/>
  <c r="Q72" i="1"/>
  <c r="P72" i="1"/>
  <c r="F72" i="1"/>
  <c r="E72" i="1"/>
  <c r="X71" i="1"/>
  <c r="U71" i="1"/>
  <c r="T71" i="1"/>
  <c r="R71" i="1"/>
  <c r="Q71" i="1"/>
  <c r="P71" i="1"/>
  <c r="F71" i="1"/>
  <c r="E71" i="1"/>
  <c r="X70" i="1"/>
  <c r="U70" i="1"/>
  <c r="T70" i="1"/>
  <c r="R70" i="1"/>
  <c r="Q70" i="1"/>
  <c r="P70" i="1"/>
  <c r="F70" i="1"/>
  <c r="E70" i="1"/>
  <c r="X69" i="1"/>
  <c r="U69" i="1"/>
  <c r="T69" i="1"/>
  <c r="R69" i="1"/>
  <c r="Q69" i="1"/>
  <c r="P69" i="1"/>
  <c r="F69" i="1"/>
  <c r="E69" i="1"/>
  <c r="X68" i="1"/>
  <c r="U68" i="1"/>
  <c r="T68" i="1"/>
  <c r="R68" i="1"/>
  <c r="Q68" i="1"/>
  <c r="P68" i="1"/>
  <c r="F68" i="1"/>
  <c r="E68" i="1"/>
  <c r="X67" i="1"/>
  <c r="U67" i="1"/>
  <c r="T67" i="1"/>
  <c r="R67" i="1"/>
  <c r="Q67" i="1"/>
  <c r="P67" i="1"/>
  <c r="F67" i="1"/>
  <c r="E67" i="1"/>
  <c r="X66" i="1"/>
  <c r="U66" i="1"/>
  <c r="T66" i="1"/>
  <c r="R66" i="1"/>
  <c r="Q66" i="1"/>
  <c r="P66" i="1"/>
  <c r="F66" i="1"/>
  <c r="E66" i="1"/>
  <c r="A66" i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X65" i="1"/>
  <c r="U65" i="1"/>
  <c r="T65" i="1"/>
  <c r="R65" i="1"/>
  <c r="Q65" i="1"/>
  <c r="P65" i="1"/>
  <c r="F65" i="1"/>
  <c r="E65" i="1"/>
  <c r="X64" i="1"/>
  <c r="U64" i="1"/>
  <c r="T64" i="1"/>
  <c r="R64" i="1"/>
  <c r="Q64" i="1"/>
  <c r="P64" i="1"/>
  <c r="F64" i="1"/>
  <c r="E64" i="1"/>
  <c r="X63" i="1"/>
  <c r="U63" i="1"/>
  <c r="T63" i="1"/>
  <c r="R63" i="1"/>
  <c r="Q63" i="1"/>
  <c r="P63" i="1"/>
  <c r="F63" i="1"/>
  <c r="E63" i="1"/>
  <c r="X62" i="1"/>
  <c r="U62" i="1"/>
  <c r="T62" i="1"/>
  <c r="R62" i="1"/>
  <c r="Q62" i="1"/>
  <c r="P62" i="1"/>
  <c r="F62" i="1"/>
  <c r="E62" i="1"/>
  <c r="X61" i="1"/>
  <c r="U61" i="1"/>
  <c r="T61" i="1"/>
  <c r="R61" i="1"/>
  <c r="Q61" i="1"/>
  <c r="P61" i="1"/>
  <c r="F61" i="1"/>
  <c r="E61" i="1"/>
  <c r="X60" i="1"/>
  <c r="U60" i="1"/>
  <c r="T60" i="1"/>
  <c r="R60" i="1"/>
  <c r="Q60" i="1"/>
  <c r="P60" i="1"/>
  <c r="F60" i="1"/>
  <c r="E60" i="1"/>
  <c r="X59" i="1"/>
  <c r="U59" i="1"/>
  <c r="T59" i="1"/>
  <c r="R59" i="1"/>
  <c r="Q59" i="1"/>
  <c r="P59" i="1"/>
  <c r="F59" i="1"/>
  <c r="E59" i="1"/>
  <c r="X58" i="1"/>
  <c r="U58" i="1"/>
  <c r="T58" i="1"/>
  <c r="R58" i="1"/>
  <c r="Q58" i="1"/>
  <c r="P58" i="1"/>
  <c r="F58" i="1"/>
  <c r="E58" i="1"/>
  <c r="X57" i="1"/>
  <c r="U57" i="1"/>
  <c r="T57" i="1"/>
  <c r="R57" i="1"/>
  <c r="Q57" i="1"/>
  <c r="P57" i="1"/>
  <c r="F57" i="1"/>
  <c r="E57" i="1"/>
  <c r="X56" i="1"/>
  <c r="U56" i="1"/>
  <c r="T56" i="1"/>
  <c r="R56" i="1"/>
  <c r="Q56" i="1"/>
  <c r="P56" i="1"/>
  <c r="F56" i="1"/>
  <c r="E56" i="1"/>
  <c r="X55" i="1"/>
  <c r="U55" i="1"/>
  <c r="T55" i="1"/>
  <c r="R55" i="1"/>
  <c r="Q55" i="1"/>
  <c r="P55" i="1"/>
  <c r="F55" i="1"/>
  <c r="E55" i="1"/>
  <c r="X54" i="1"/>
  <c r="U54" i="1"/>
  <c r="T54" i="1"/>
  <c r="R54" i="1"/>
  <c r="Q54" i="1"/>
  <c r="P54" i="1"/>
  <c r="F54" i="1"/>
  <c r="E54" i="1"/>
  <c r="X53" i="1"/>
  <c r="U53" i="1"/>
  <c r="T53" i="1"/>
  <c r="R53" i="1"/>
  <c r="Q53" i="1"/>
  <c r="P53" i="1"/>
  <c r="F53" i="1"/>
  <c r="E53" i="1"/>
  <c r="X52" i="1"/>
  <c r="U52" i="1"/>
  <c r="T52" i="1"/>
  <c r="R52" i="1"/>
  <c r="Q52" i="1"/>
  <c r="P52" i="1"/>
  <c r="F52" i="1"/>
  <c r="E52" i="1"/>
  <c r="X51" i="1"/>
  <c r="U51" i="1"/>
  <c r="T51" i="1"/>
  <c r="R51" i="1"/>
  <c r="Q51" i="1"/>
  <c r="P51" i="1"/>
  <c r="F51" i="1"/>
  <c r="E51" i="1"/>
  <c r="X50" i="1"/>
  <c r="U50" i="1"/>
  <c r="T50" i="1"/>
  <c r="R50" i="1"/>
  <c r="Q50" i="1"/>
  <c r="P50" i="1"/>
  <c r="F50" i="1"/>
  <c r="E50" i="1"/>
  <c r="X49" i="1"/>
  <c r="U49" i="1"/>
  <c r="T49" i="1"/>
  <c r="R49" i="1"/>
  <c r="Q49" i="1"/>
  <c r="P49" i="1"/>
  <c r="F49" i="1"/>
  <c r="E49" i="1"/>
  <c r="A49" i="1"/>
  <c r="A48" i="1" s="1"/>
  <c r="A47" i="1" s="1"/>
  <c r="A46" i="1" s="1"/>
  <c r="A45" i="1" s="1"/>
  <c r="A44" i="1" s="1"/>
  <c r="A43" i="1" s="1"/>
  <c r="A42" i="1" s="1"/>
  <c r="X48" i="1"/>
  <c r="U48" i="1"/>
  <c r="T48" i="1"/>
  <c r="R48" i="1"/>
  <c r="Q48" i="1"/>
  <c r="P48" i="1"/>
  <c r="F48" i="1"/>
  <c r="E48" i="1"/>
  <c r="X47" i="1"/>
  <c r="U47" i="1"/>
  <c r="T47" i="1"/>
  <c r="R47" i="1"/>
  <c r="Q47" i="1"/>
  <c r="P47" i="1"/>
  <c r="F47" i="1"/>
  <c r="E47" i="1"/>
  <c r="X46" i="1"/>
  <c r="U46" i="1"/>
  <c r="T46" i="1"/>
  <c r="R46" i="1"/>
  <c r="Q46" i="1"/>
  <c r="P46" i="1"/>
  <c r="F46" i="1"/>
  <c r="E46" i="1"/>
  <c r="X45" i="1"/>
  <c r="U45" i="1"/>
  <c r="T45" i="1"/>
  <c r="R45" i="1"/>
  <c r="Q45" i="1"/>
  <c r="P45" i="1"/>
  <c r="F45" i="1"/>
  <c r="E45" i="1"/>
  <c r="X44" i="1"/>
  <c r="U44" i="1"/>
  <c r="T44" i="1"/>
  <c r="R44" i="1"/>
  <c r="Q44" i="1"/>
  <c r="P44" i="1"/>
  <c r="F44" i="1"/>
  <c r="E44" i="1"/>
  <c r="X43" i="1"/>
  <c r="U43" i="1"/>
  <c r="R43" i="1"/>
  <c r="Q43" i="1"/>
  <c r="F43" i="1"/>
  <c r="E43" i="1"/>
  <c r="X42" i="1"/>
  <c r="U42" i="1"/>
  <c r="R42" i="1"/>
  <c r="Q42" i="1"/>
  <c r="F42" i="1"/>
  <c r="E42" i="1"/>
  <c r="X41" i="1"/>
  <c r="U41" i="1"/>
  <c r="R41" i="1"/>
  <c r="Q41" i="1"/>
  <c r="F41" i="1"/>
  <c r="E41" i="1"/>
  <c r="X40" i="1"/>
  <c r="U40" i="1"/>
  <c r="R40" i="1"/>
  <c r="Q40" i="1"/>
  <c r="F40" i="1"/>
  <c r="E40" i="1"/>
  <c r="A40" i="1"/>
  <c r="A39" i="1" s="1"/>
  <c r="X39" i="1"/>
  <c r="U39" i="1"/>
  <c r="R39" i="1"/>
  <c r="Q39" i="1"/>
  <c r="F39" i="1"/>
  <c r="E39" i="1"/>
  <c r="X38" i="1"/>
  <c r="U38" i="1"/>
  <c r="R38" i="1"/>
  <c r="Q38" i="1"/>
  <c r="F38" i="1"/>
  <c r="E38" i="1"/>
  <c r="X37" i="1"/>
  <c r="U37" i="1"/>
  <c r="R37" i="1"/>
  <c r="Q37" i="1"/>
  <c r="F37" i="1"/>
  <c r="E37" i="1"/>
  <c r="A37" i="1"/>
  <c r="X36" i="1"/>
  <c r="U36" i="1"/>
  <c r="R36" i="1"/>
  <c r="Q36" i="1"/>
  <c r="F36" i="1"/>
  <c r="E36" i="1"/>
  <c r="A36" i="1"/>
  <c r="X35" i="1"/>
  <c r="U35" i="1"/>
  <c r="R35" i="1"/>
  <c r="Q35" i="1"/>
  <c r="F35" i="1"/>
  <c r="E35" i="1"/>
  <c r="X34" i="1"/>
  <c r="U34" i="1"/>
  <c r="R34" i="1"/>
  <c r="Q34" i="1"/>
  <c r="F34" i="1"/>
  <c r="E34" i="1"/>
  <c r="A34" i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F10" i="5" s="1"/>
  <c r="X33" i="1"/>
  <c r="U33" i="1"/>
  <c r="R33" i="1"/>
  <c r="Q33" i="1"/>
  <c r="F33" i="1"/>
  <c r="E33" i="1"/>
  <c r="X32" i="1"/>
  <c r="U32" i="1"/>
  <c r="R32" i="1"/>
  <c r="Q32" i="1"/>
  <c r="F32" i="1"/>
  <c r="E32" i="1"/>
  <c r="X31" i="1"/>
  <c r="U31" i="1"/>
  <c r="R31" i="1"/>
  <c r="Q31" i="1"/>
  <c r="F31" i="1"/>
  <c r="E31" i="1"/>
  <c r="X30" i="1"/>
  <c r="U30" i="1"/>
  <c r="R30" i="1"/>
  <c r="Q30" i="1"/>
  <c r="F30" i="1"/>
  <c r="E30" i="1"/>
  <c r="X29" i="1"/>
  <c r="U29" i="1"/>
  <c r="R29" i="1"/>
  <c r="Q29" i="1"/>
  <c r="F29" i="1"/>
  <c r="E29" i="1"/>
  <c r="X28" i="1"/>
  <c r="U28" i="1"/>
  <c r="R28" i="1"/>
  <c r="Q28" i="1"/>
  <c r="F28" i="1"/>
  <c r="E28" i="1"/>
  <c r="X27" i="1"/>
  <c r="U27" i="1"/>
  <c r="R27" i="1"/>
  <c r="Q27" i="1"/>
  <c r="F27" i="1"/>
  <c r="E27" i="1"/>
  <c r="X26" i="1"/>
  <c r="U26" i="1"/>
  <c r="R26" i="1"/>
  <c r="Q26" i="1"/>
  <c r="F26" i="1"/>
  <c r="E26" i="1"/>
  <c r="X25" i="1"/>
  <c r="U25" i="1"/>
  <c r="R25" i="1"/>
  <c r="Q25" i="1"/>
  <c r="F25" i="1"/>
  <c r="E25" i="1"/>
  <c r="X24" i="1"/>
  <c r="U24" i="1"/>
  <c r="R24" i="1"/>
  <c r="Q24" i="1"/>
  <c r="F24" i="1"/>
  <c r="E24" i="1"/>
  <c r="X23" i="1"/>
  <c r="U23" i="1"/>
  <c r="R23" i="1"/>
  <c r="Q23" i="1"/>
  <c r="F23" i="1"/>
  <c r="E23" i="1"/>
  <c r="X22" i="1"/>
  <c r="U22" i="1"/>
  <c r="R22" i="1"/>
  <c r="Q22" i="1"/>
  <c r="F22" i="1"/>
  <c r="E22" i="1"/>
  <c r="X21" i="1"/>
  <c r="U21" i="1"/>
  <c r="R21" i="1"/>
  <c r="Q21" i="1"/>
  <c r="F21" i="1"/>
  <c r="E21" i="1"/>
  <c r="X20" i="1"/>
  <c r="U20" i="1"/>
  <c r="R20" i="1"/>
  <c r="Q20" i="1"/>
  <c r="F20" i="1"/>
  <c r="E20" i="1"/>
  <c r="X19" i="1"/>
  <c r="U19" i="1"/>
  <c r="R19" i="1"/>
  <c r="Q19" i="1"/>
  <c r="F19" i="1"/>
  <c r="E19" i="1"/>
  <c r="X18" i="1"/>
  <c r="U18" i="1"/>
  <c r="R18" i="1"/>
  <c r="Q18" i="1"/>
  <c r="F18" i="1"/>
  <c r="E18" i="1"/>
  <c r="X17" i="1"/>
  <c r="U17" i="1"/>
  <c r="R17" i="1"/>
  <c r="Q17" i="1"/>
  <c r="F17" i="1"/>
  <c r="E17" i="1"/>
  <c r="X16" i="1"/>
  <c r="U16" i="1"/>
  <c r="R16" i="1"/>
  <c r="Q16" i="1"/>
  <c r="F16" i="1"/>
  <c r="E16" i="1"/>
  <c r="H12" i="1"/>
  <c r="J11" i="1"/>
  <c r="J10" i="1"/>
  <c r="C191" i="2" l="1"/>
  <c r="B191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J12" i="1"/>
  <c r="J13" i="1" s="1"/>
  <c r="F190" i="1"/>
  <c r="E190" i="1"/>
  <c r="G10" i="5"/>
  <c r="I10" i="5" s="1"/>
  <c r="H10" i="5"/>
  <c r="F188" i="1"/>
  <c r="E191" i="2" l="1"/>
  <c r="F191" i="2"/>
  <c r="J10" i="5"/>
  <c r="I16" i="5" s="1"/>
  <c r="K10" i="5" l="1"/>
</calcChain>
</file>

<file path=xl/sharedStrings.xml><?xml version="1.0" encoding="utf-8"?>
<sst xmlns="http://schemas.openxmlformats.org/spreadsheetml/2006/main" count="436" uniqueCount="139">
  <si>
    <t xml:space="preserve">Time series of open applications </t>
  </si>
  <si>
    <t>OPEN APPLICATIONS AND BREACHES</t>
  </si>
  <si>
    <t>OPEN ENQUIRIES AND TRIAGE</t>
  </si>
  <si>
    <t>SUMMARY PROGRESS</t>
  </si>
  <si>
    <t>STARTS AND COMPS</t>
  </si>
  <si>
    <t>AVERAGE AGE</t>
  </si>
  <si>
    <t>DATA DESTRUCTION</t>
  </si>
  <si>
    <t>SourceFunction</t>
  </si>
  <si>
    <t>DARS REPORT</t>
  </si>
  <si>
    <t>Power Bi</t>
  </si>
  <si>
    <t>DASHBOARD</t>
  </si>
  <si>
    <t>DARS_REPORT</t>
  </si>
  <si>
    <t>DARSREPORT</t>
  </si>
  <si>
    <t>FORMULA</t>
  </si>
  <si>
    <t>PowerBI</t>
  </si>
  <si>
    <t>Dashboard</t>
  </si>
  <si>
    <t>ENTITY</t>
  </si>
  <si>
    <t>Production Numbers</t>
  </si>
  <si>
    <t>Holder Analysis</t>
  </si>
  <si>
    <t xml:space="preserve">Production Numbers </t>
  </si>
  <si>
    <t>DARS_Time&amp;Demand Workspace</t>
  </si>
  <si>
    <t>Holder Analysis 2</t>
  </si>
  <si>
    <t>SourceName</t>
  </si>
  <si>
    <t>DARS_SUMMARY_OpenByStage</t>
  </si>
  <si>
    <t xml:space="preserve">Queue Statistics </t>
  </si>
  <si>
    <t>Queue Statistics</t>
  </si>
  <si>
    <t>DARS_TIME_OpenClosuresSummary</t>
  </si>
  <si>
    <t>ProcessStageChange_OpenAt1c</t>
  </si>
  <si>
    <t>DARS_Operational &gt; Workload_Priorities</t>
  </si>
  <si>
    <t>Data Destruction_1_NoDDCreceived_FullList</t>
  </si>
  <si>
    <t>Data Destruction_2_NoDDCreceived_IsCurrent</t>
  </si>
  <si>
    <t>Data Destruction_5_NoDDCReceived_IsNotCurrent_1c</t>
  </si>
  <si>
    <t>Data Destruction_3_ReceivedReviewInProgress</t>
  </si>
  <si>
    <t>Data Destruction_4_ApprovedByIG,ClosureRequired</t>
  </si>
  <si>
    <t>Production Numbers &gt; Queue Statistics</t>
  </si>
  <si>
    <t>Action</t>
  </si>
  <si>
    <t>Total of total (bottom right)</t>
  </si>
  <si>
    <t>Subtotal (excluding 4e) / Total</t>
  </si>
  <si>
    <t>Subtotal Breach</t>
  </si>
  <si>
    <t>DRAG up the formula to the latest week</t>
  </si>
  <si>
    <t>Total Breach</t>
  </si>
  <si>
    <t>Email Tracked to a holder</t>
  </si>
  <si>
    <t>Total count in OUTSTANDING TRIAGE</t>
  </si>
  <si>
    <t>Average Age of Email (refer to ReadMe tab 6.e.)</t>
  </si>
  <si>
    <t>Triage failures</t>
  </si>
  <si>
    <t>Applications accepted</t>
  </si>
  <si>
    <t>Sigened DSAs</t>
  </si>
  <si>
    <t xml:space="preserve">Submissions </t>
  </si>
  <si>
    <t>Refresh report and input number below</t>
  </si>
  <si>
    <t>Average SLA Days from In Progress tab (check no filters applied)</t>
  </si>
  <si>
    <t>Total</t>
  </si>
  <si>
    <t>Drag formula up</t>
  </si>
  <si>
    <t>Average Age of Data Applications emails</t>
  </si>
  <si>
    <t>Count of Data Applications emails</t>
  </si>
  <si>
    <t>Average Age of Data Production emails</t>
  </si>
  <si>
    <t>Notes</t>
  </si>
  <si>
    <t>Don’t use the below ( greyed out) anymore but keep for now.</t>
  </si>
  <si>
    <t>No of Cases in Queue</t>
  </si>
  <si>
    <t>Average age of case</t>
  </si>
  <si>
    <t>All lifetime age exceeds SLA threshold</t>
  </si>
  <si>
    <t xml:space="preserve">Total </t>
  </si>
  <si>
    <t>Formula</t>
  </si>
  <si>
    <t>Week ending (Friday)</t>
  </si>
  <si>
    <t>OpenApps (excl 4e)</t>
  </si>
  <si>
    <t>Breaches (excl 4e)</t>
  </si>
  <si>
    <t>% of Applications breached (excl 4e)</t>
  </si>
  <si>
    <t>Open Applications not breached (excl 4e)</t>
  </si>
  <si>
    <t>Total ENQs</t>
  </si>
  <si>
    <t>Total TRIAGES</t>
  </si>
  <si>
    <t>Avg Age enq</t>
  </si>
  <si>
    <t>Signed DSAs</t>
  </si>
  <si>
    <t>Submissions</t>
  </si>
  <si>
    <t>Open at 1c</t>
  </si>
  <si>
    <t>Accepted (negative)</t>
  </si>
  <si>
    <t>Signed DSAs (negative)</t>
  </si>
  <si>
    <t>Open at 1c (negative)</t>
  </si>
  <si>
    <t>Net position, completions and 1c minus applications accepted</t>
  </si>
  <si>
    <t>Net position,  applications accepted minus completions and 1c</t>
  </si>
  <si>
    <t>No certificate received - all</t>
  </si>
  <si>
    <t>Certificate and Application not Received</t>
  </si>
  <si>
    <t>Certificate not received &amp; application beyond 1c</t>
  </si>
  <si>
    <t>Certificate not received &amp; application at 1c</t>
  </si>
  <si>
    <t>Certificate received - IS review in progress</t>
  </si>
  <si>
    <t>Certificate approved by IS - closure required</t>
  </si>
  <si>
    <t>Average Age of Data Applications Emails</t>
  </si>
  <si>
    <t>Count of Data Applications Emails</t>
  </si>
  <si>
    <t>Average Age of Data Production Emails</t>
  </si>
  <si>
    <t>Count of Data Production Emails</t>
  </si>
  <si>
    <t>Time series of open applications by week beginning (Monday date)</t>
  </si>
  <si>
    <t>ELAPSED TIME</t>
  </si>
  <si>
    <t>Dashboard - Holder Analysis_2</t>
  </si>
  <si>
    <t>DARS_SUMMARY_OpenByStage with Org type filter</t>
  </si>
  <si>
    <t xml:space="preserve">DARS_SUMMARY_OpenByStage with org type filter </t>
  </si>
  <si>
    <t>DARS_SUMMARY_OpenByStage with org type filter</t>
  </si>
  <si>
    <t>Queue Items</t>
  </si>
  <si>
    <t>DARS_SUMMARY_QUEUESBYCATEGORY</t>
  </si>
  <si>
    <t>DARS_TIME_OpenClosuresSummary with org filter</t>
  </si>
  <si>
    <t xml:space="preserve">DARS_TIME_OpenClosuresSummary with org filter </t>
  </si>
  <si>
    <t>AV: APPLICATIONS &gt; PC_SLAANALYSIS</t>
  </si>
  <si>
    <t>VH- DARS Queue Items for DSFC</t>
  </si>
  <si>
    <t xml:space="preserve">Total number of records in OUTSTANDING TRIAGE_CCGonly  </t>
  </si>
  <si>
    <t>Weighted average of New enquiries_Total_AverageAge of Case AND PreviousDSA_Total_AverageAge of Case</t>
  </si>
  <si>
    <t xml:space="preserve">Filter Org type group to CCG, then record Average SLA Days </t>
  </si>
  <si>
    <t>Open latest file in : http://teams2/sites/DDS/Delivering Data Access Online/Reporting/SLAAnalysis/ElapsedTime…and SAVE AS with a name one week on. Add a column for the latest week. Paste output of AV into DARS page. Copy figures into here</t>
  </si>
  <si>
    <t>SLA ELAPSED TIME - rolling last 6 weeks</t>
  </si>
  <si>
    <t>Volume</t>
  </si>
  <si>
    <t>75th percentile</t>
  </si>
  <si>
    <t>Median elapsed time</t>
  </si>
  <si>
    <t>Average elapsed time</t>
  </si>
  <si>
    <t>Net position, completions minus applications accepted</t>
  </si>
  <si>
    <t>CEO Numbers - DSAs Customer Signed Financial Year To Date</t>
  </si>
  <si>
    <t xml:space="preserve">Data Disseminations </t>
  </si>
  <si>
    <t>19/20</t>
  </si>
  <si>
    <t>These are all DSAs that have been customer signed ( may be several versions of one NIC) , this is not the number of active agreements in the system.</t>
  </si>
  <si>
    <t>NO Change</t>
  </si>
  <si>
    <t>No Change</t>
  </si>
  <si>
    <t>Update manually each week</t>
  </si>
  <si>
    <t>Formula will update itself each week</t>
  </si>
  <si>
    <t>NO CHANGE</t>
  </si>
  <si>
    <t>File Instructions are based off the release date, regardless of when the customer signed their DSA</t>
  </si>
  <si>
    <t>Holder Analysis Dashboard</t>
  </si>
  <si>
    <t>HolderAnalysis_DSAsSignedFinancialYTD - total count</t>
  </si>
  <si>
    <t>HolderAnalysis_DataDisseminations</t>
  </si>
  <si>
    <t>HolderAnalysis_DSAsSignedFinancialYTD_NewDSAs - total count</t>
  </si>
  <si>
    <t>Input number into H17, this will update D10</t>
  </si>
  <si>
    <t>HolderAnalysis_Organisations_DSAsSignedFinancialYTD - total count</t>
  </si>
  <si>
    <t>20/21 Actual</t>
  </si>
  <si>
    <t>Today</t>
  </si>
  <si>
    <t xml:space="preserve">Days into 20/21 </t>
  </si>
  <si>
    <t>Days Left of 20/21</t>
  </si>
  <si>
    <t>Files Produced so far per day</t>
  </si>
  <si>
    <t>20/21 Forecast (Based off actual)</t>
  </si>
  <si>
    <t>Forecast % Change</t>
  </si>
  <si>
    <t>18/19</t>
  </si>
  <si>
    <t>20/21</t>
  </si>
  <si>
    <t xml:space="preserve">All DSAs Signed </t>
  </si>
  <si>
    <t xml:space="preserve">Of which are 'New' DSAs </t>
  </si>
  <si>
    <t>Shown on graph:</t>
  </si>
  <si>
    <t>Unique Organisations for all DSAs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</si>
</sst>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0.74999237037263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/>
    <xf numFmtId="9" fontId="1" fillId="0" borderId="0"/>
    <xf numFmtId="0" fontId="1" fillId="0" borderId="0"/>
    <xf numFmtId="0" fontId="1" fillId="0" borderId="0"/>
  </cellStyleXfs>
  <cellXfs count="229">
    <xf numFmtId="0" fontId="0" fillId="0" borderId="0" xfId="0"/>
    <xf numFmtId="0" fontId="3" fillId="0" borderId="0" xfId="3" applyFont="1"/>
    <xf numFmtId="0" fontId="1" fillId="2" borderId="0" xfId="3" applyFill="1"/>
    <xf numFmtId="0" fontId="5" fillId="2" borderId="0" xfId="3" applyFont="1" applyFill="1"/>
    <xf numFmtId="9" fontId="1" fillId="3" borderId="1" xfId="3" applyNumberFormat="1" applyFill="1" applyBorder="1"/>
    <xf numFmtId="0" fontId="1" fillId="3" borderId="1" xfId="3" applyFill="1" applyBorder="1"/>
    <xf numFmtId="0" fontId="1" fillId="3" borderId="2" xfId="3" applyFill="1" applyBorder="1"/>
    <xf numFmtId="0" fontId="1" fillId="2" borderId="1" xfId="3" applyFill="1" applyBorder="1"/>
    <xf numFmtId="0" fontId="1" fillId="3" borderId="0" xfId="3" applyFill="1"/>
    <xf numFmtId="0" fontId="6" fillId="3" borderId="0" xfId="3" applyFont="1" applyFill="1"/>
    <xf numFmtId="0" fontId="1" fillId="0" borderId="0" xfId="3"/>
    <xf numFmtId="0" fontId="1" fillId="3" borderId="3" xfId="3" applyFill="1" applyBorder="1"/>
    <xf numFmtId="0" fontId="1" fillId="2" borderId="4" xfId="3" applyFill="1" applyBorder="1"/>
    <xf numFmtId="0" fontId="7" fillId="0" borderId="0" xfId="3" applyFont="1"/>
    <xf numFmtId="0" fontId="7" fillId="2" borderId="5" xfId="3" applyFont="1" applyFill="1" applyBorder="1"/>
    <xf numFmtId="0" fontId="8" fillId="2" borderId="6" xfId="3" applyFont="1" applyFill="1" applyBorder="1"/>
    <xf numFmtId="0" fontId="9" fillId="2" borderId="6" xfId="3" applyFont="1" applyFill="1" applyBorder="1"/>
    <xf numFmtId="0" fontId="7" fillId="2" borderId="7" xfId="3" applyFont="1" applyFill="1" applyBorder="1"/>
    <xf numFmtId="0" fontId="7" fillId="2" borderId="6" xfId="3" applyFont="1" applyFill="1" applyBorder="1"/>
    <xf numFmtId="0" fontId="8" fillId="2" borderId="5" xfId="3" applyFont="1" applyFill="1" applyBorder="1"/>
    <xf numFmtId="0" fontId="8" fillId="2" borderId="7" xfId="3" applyFont="1" applyFill="1" applyBorder="1"/>
    <xf numFmtId="0" fontId="7" fillId="3" borderId="1" xfId="3" applyFont="1" applyFill="1" applyBorder="1"/>
    <xf numFmtId="0" fontId="7" fillId="2" borderId="1" xfId="3" applyFont="1" applyFill="1" applyBorder="1"/>
    <xf numFmtId="0" fontId="7" fillId="3" borderId="0" xfId="3" applyFont="1" applyFill="1"/>
    <xf numFmtId="0" fontId="6" fillId="3" borderId="6" xfId="3" applyFont="1" applyFill="1" applyBorder="1"/>
    <xf numFmtId="0" fontId="10" fillId="4" borderId="0" xfId="3" applyFont="1" applyFill="1"/>
    <xf numFmtId="0" fontId="10" fillId="4" borderId="8" xfId="3" applyFont="1" applyFill="1" applyBorder="1"/>
    <xf numFmtId="9" fontId="10" fillId="4" borderId="0" xfId="3" applyNumberFormat="1" applyFont="1" applyFill="1"/>
    <xf numFmtId="0" fontId="10" fillId="4" borderId="2" xfId="3" applyFont="1" applyFill="1" applyBorder="1"/>
    <xf numFmtId="0" fontId="11" fillId="4" borderId="2" xfId="3" applyFont="1" applyFill="1" applyBorder="1"/>
    <xf numFmtId="0" fontId="10" fillId="4" borderId="1" xfId="3" applyFont="1" applyFill="1" applyBorder="1"/>
    <xf numFmtId="0" fontId="11" fillId="4" borderId="8" xfId="3" applyFont="1" applyFill="1" applyBorder="1"/>
    <xf numFmtId="0" fontId="11" fillId="4" borderId="0" xfId="3" applyFont="1" applyFill="1"/>
    <xf numFmtId="0" fontId="10" fillId="0" borderId="0" xfId="3" applyFont="1"/>
    <xf numFmtId="0" fontId="10" fillId="5" borderId="8" xfId="3" applyFont="1" applyFill="1" applyBorder="1"/>
    <xf numFmtId="0" fontId="10" fillId="5" borderId="0" xfId="3" applyFont="1" applyFill="1"/>
    <xf numFmtId="9" fontId="10" fillId="5" borderId="0" xfId="3" applyNumberFormat="1" applyFont="1" applyFill="1"/>
    <xf numFmtId="0" fontId="10" fillId="5" borderId="2" xfId="3" applyFont="1" applyFill="1" applyBorder="1"/>
    <xf numFmtId="0" fontId="11" fillId="5" borderId="0" xfId="3" applyFont="1" applyFill="1"/>
    <xf numFmtId="9" fontId="11" fillId="4" borderId="0" xfId="3" applyNumberFormat="1" applyFont="1" applyFill="1"/>
    <xf numFmtId="0" fontId="12" fillId="0" borderId="0" xfId="3" applyFont="1"/>
    <xf numFmtId="0" fontId="13" fillId="6" borderId="0" xfId="3" applyFont="1" applyFill="1"/>
    <xf numFmtId="0" fontId="13" fillId="6" borderId="8" xfId="3" applyFont="1" applyFill="1" applyBorder="1" applyAlignment="1">
      <alignment horizontal="centerContinuous"/>
    </xf>
    <xf numFmtId="9" fontId="13" fillId="6" borderId="0" xfId="3" applyNumberFormat="1" applyFont="1" applyFill="1"/>
    <xf numFmtId="0" fontId="13" fillId="6" borderId="2" xfId="3" applyFont="1" applyFill="1" applyBorder="1"/>
    <xf numFmtId="0" fontId="13" fillId="6" borderId="8" xfId="3" applyFont="1" applyFill="1" applyBorder="1"/>
    <xf numFmtId="0" fontId="1" fillId="6" borderId="1" xfId="3" applyFill="1" applyBorder="1"/>
    <xf numFmtId="0" fontId="14" fillId="0" borderId="0" xfId="3" applyFont="1"/>
    <xf numFmtId="0" fontId="1" fillId="2" borderId="8" xfId="3" applyFill="1" applyBorder="1"/>
    <xf numFmtId="0" fontId="1" fillId="2" borderId="2" xfId="3" applyFill="1" applyBorder="1"/>
    <xf numFmtId="0" fontId="11" fillId="7" borderId="9" xfId="3" applyFont="1" applyFill="1" applyBorder="1"/>
    <xf numFmtId="0" fontId="11" fillId="7" borderId="10" xfId="3" applyFont="1" applyFill="1" applyBorder="1"/>
    <xf numFmtId="0" fontId="4" fillId="7" borderId="10" xfId="3" applyFont="1" applyFill="1" applyBorder="1"/>
    <xf numFmtId="0" fontId="4" fillId="2" borderId="8" xfId="3" applyFont="1" applyFill="1" applyBorder="1"/>
    <xf numFmtId="0" fontId="4" fillId="2" borderId="2" xfId="3" applyFont="1" applyFill="1" applyBorder="1"/>
    <xf numFmtId="0" fontId="1" fillId="7" borderId="0" xfId="3" applyFill="1"/>
    <xf numFmtId="0" fontId="1" fillId="7" borderId="10" xfId="3" applyFill="1" applyBorder="1"/>
    <xf numFmtId="0" fontId="1" fillId="7" borderId="9" xfId="3" applyFill="1" applyBorder="1"/>
    <xf numFmtId="0" fontId="15" fillId="7" borderId="10" xfId="3" applyFont="1" applyFill="1" applyBorder="1"/>
    <xf numFmtId="0" fontId="1" fillId="2" borderId="8" xfId="3" applyFill="1" applyBorder="1" applyAlignment="1">
      <alignment wrapText="1"/>
    </xf>
    <xf numFmtId="0" fontId="4" fillId="2" borderId="0" xfId="3" applyFont="1" applyFill="1" applyAlignment="1">
      <alignment wrapText="1"/>
    </xf>
    <xf numFmtId="0" fontId="5" fillId="2" borderId="0" xfId="3" applyFont="1" applyFill="1" applyAlignment="1">
      <alignment wrapText="1"/>
    </xf>
    <xf numFmtId="0" fontId="1" fillId="2" borderId="2" xfId="3" applyFill="1" applyBorder="1" applyAlignment="1">
      <alignment wrapText="1"/>
    </xf>
    <xf numFmtId="0" fontId="1" fillId="2" borderId="0" xfId="3" applyFill="1" applyAlignment="1">
      <alignment wrapText="1"/>
    </xf>
    <xf numFmtId="0" fontId="4" fillId="2" borderId="8" xfId="3" applyFont="1" applyFill="1" applyBorder="1" applyAlignment="1">
      <alignment wrapText="1"/>
    </xf>
    <xf numFmtId="0" fontId="4" fillId="2" borderId="2" xfId="3" applyFont="1" applyFill="1" applyBorder="1" applyAlignment="1">
      <alignment wrapText="1"/>
    </xf>
    <xf numFmtId="0" fontId="4" fillId="3" borderId="1" xfId="3" applyFont="1" applyFill="1" applyBorder="1" applyAlignment="1">
      <alignment wrapText="1"/>
    </xf>
    <xf numFmtId="0" fontId="4" fillId="3" borderId="0" xfId="3" applyFont="1" applyFill="1" applyAlignment="1">
      <alignment wrapText="1"/>
    </xf>
    <xf numFmtId="0" fontId="1" fillId="0" borderId="0" xfId="3" applyAlignment="1">
      <alignment wrapText="1"/>
    </xf>
    <xf numFmtId="0" fontId="1" fillId="0" borderId="11" xfId="3" applyBorder="1"/>
    <xf numFmtId="0" fontId="2" fillId="2" borderId="2" xfId="3" applyFont="1" applyFill="1" applyBorder="1"/>
    <xf numFmtId="0" fontId="4" fillId="3" borderId="1" xfId="3" applyFont="1" applyFill="1" applyBorder="1"/>
    <xf numFmtId="1" fontId="1" fillId="2" borderId="1" xfId="3" applyNumberFormat="1" applyFill="1" applyBorder="1"/>
    <xf numFmtId="0" fontId="6" fillId="0" borderId="0" xfId="3" applyFont="1"/>
    <xf numFmtId="14" fontId="1" fillId="0" borderId="11" xfId="3" applyNumberFormat="1" applyBorder="1"/>
    <xf numFmtId="0" fontId="0" fillId="3" borderId="0" xfId="0" applyFill="1"/>
    <xf numFmtId="0" fontId="4" fillId="8" borderId="0" xfId="3" applyFont="1" applyFill="1"/>
    <xf numFmtId="0" fontId="6" fillId="8" borderId="0" xfId="3" applyFont="1" applyFill="1"/>
    <xf numFmtId="1" fontId="1" fillId="9" borderId="1" xfId="3" applyNumberFormat="1" applyFill="1" applyBorder="1"/>
    <xf numFmtId="0" fontId="16" fillId="2" borderId="0" xfId="0" applyFont="1" applyFill="1"/>
    <xf numFmtId="0" fontId="16" fillId="8" borderId="0" xfId="0" applyFont="1" applyFill="1"/>
    <xf numFmtId="0" fontId="16" fillId="2" borderId="2" xfId="0" applyFont="1" applyFill="1" applyBorder="1"/>
    <xf numFmtId="0" fontId="4" fillId="2" borderId="12" xfId="3" applyFont="1" applyFill="1" applyBorder="1"/>
    <xf numFmtId="0" fontId="16" fillId="2" borderId="13" xfId="0" applyFont="1" applyFill="1" applyBorder="1"/>
    <xf numFmtId="0" fontId="0" fillId="3" borderId="13" xfId="0" applyFill="1" applyBorder="1"/>
    <xf numFmtId="0" fontId="16" fillId="8" borderId="13" xfId="0" applyFont="1" applyFill="1" applyBorder="1"/>
    <xf numFmtId="0" fontId="16" fillId="2" borderId="3" xfId="0" applyFont="1" applyFill="1" applyBorder="1"/>
    <xf numFmtId="0" fontId="1" fillId="10" borderId="0" xfId="3" applyFill="1"/>
    <xf numFmtId="164" fontId="4" fillId="2" borderId="0" xfId="3" applyNumberFormat="1" applyFont="1" applyFill="1"/>
    <xf numFmtId="0" fontId="2" fillId="11" borderId="2" xfId="3" applyFont="1" applyFill="1" applyBorder="1"/>
    <xf numFmtId="1" fontId="4" fillId="2" borderId="0" xfId="3" applyNumberFormat="1" applyFont="1" applyFill="1"/>
    <xf numFmtId="0" fontId="4" fillId="11" borderId="0" xfId="3" applyFont="1" applyFill="1"/>
    <xf numFmtId="1" fontId="1" fillId="4" borderId="1" xfId="3" applyNumberFormat="1" applyFill="1" applyBorder="1"/>
    <xf numFmtId="0" fontId="17" fillId="2" borderId="8" xfId="3" applyFont="1" applyFill="1" applyBorder="1"/>
    <xf numFmtId="0" fontId="17" fillId="2" borderId="2" xfId="3" applyFont="1" applyFill="1" applyBorder="1"/>
    <xf numFmtId="0" fontId="16" fillId="2" borderId="8" xfId="0" applyFont="1" applyFill="1" applyBorder="1"/>
    <xf numFmtId="14" fontId="4" fillId="2" borderId="0" xfId="3" applyNumberFormat="1" applyFont="1" applyFill="1"/>
    <xf numFmtId="14" fontId="1" fillId="2" borderId="0" xfId="3" applyNumberFormat="1" applyFill="1"/>
    <xf numFmtId="0" fontId="4" fillId="0" borderId="0" xfId="3" applyFont="1"/>
    <xf numFmtId="0" fontId="1" fillId="8" borderId="0" xfId="3" applyFill="1"/>
    <xf numFmtId="0" fontId="1" fillId="0" borderId="1" xfId="3" applyBorder="1"/>
    <xf numFmtId="0" fontId="1" fillId="2" borderId="13" xfId="3" applyFill="1" applyBorder="1"/>
    <xf numFmtId="0" fontId="4" fillId="2" borderId="13" xfId="3" applyFont="1" applyFill="1" applyBorder="1"/>
    <xf numFmtId="0" fontId="4" fillId="2" borderId="3" xfId="3" applyFont="1" applyFill="1" applyBorder="1"/>
    <xf numFmtId="0" fontId="1" fillId="0" borderId="4" xfId="3" applyBorder="1"/>
    <xf numFmtId="0" fontId="4" fillId="8" borderId="13" xfId="3" applyFont="1" applyFill="1" applyBorder="1"/>
    <xf numFmtId="0" fontId="1" fillId="12" borderId="2" xfId="3" applyFill="1" applyBorder="1"/>
    <xf numFmtId="0" fontId="1" fillId="2" borderId="12" xfId="3" applyFill="1" applyBorder="1"/>
    <xf numFmtId="0" fontId="5" fillId="2" borderId="13" xfId="3" applyFont="1" applyFill="1" applyBorder="1"/>
    <xf numFmtId="0" fontId="1" fillId="12" borderId="3" xfId="3" applyFill="1" applyBorder="1"/>
    <xf numFmtId="0" fontId="1" fillId="12" borderId="0" xfId="3" applyFill="1"/>
    <xf numFmtId="9" fontId="1" fillId="13" borderId="0" xfId="3" applyNumberFormat="1" applyFill="1"/>
    <xf numFmtId="0" fontId="1" fillId="13" borderId="0" xfId="3" applyFill="1"/>
    <xf numFmtId="0" fontId="6" fillId="14" borderId="8" xfId="3" applyFont="1" applyFill="1" applyBorder="1"/>
    <xf numFmtId="0" fontId="6" fillId="14" borderId="0" xfId="3" applyFont="1" applyFill="1"/>
    <xf numFmtId="0" fontId="6" fillId="14" borderId="12" xfId="3" applyFont="1" applyFill="1" applyBorder="1"/>
    <xf numFmtId="0" fontId="6" fillId="14" borderId="13" xfId="3" applyFont="1" applyFill="1" applyBorder="1"/>
    <xf numFmtId="0" fontId="9" fillId="2" borderId="7" xfId="3" applyFont="1" applyFill="1" applyBorder="1"/>
    <xf numFmtId="0" fontId="7" fillId="2" borderId="0" xfId="3" applyFont="1" applyFill="1"/>
    <xf numFmtId="0" fontId="18" fillId="14" borderId="8" xfId="3" applyFont="1" applyFill="1" applyBorder="1"/>
    <xf numFmtId="0" fontId="18" fillId="14" borderId="0" xfId="3" applyFont="1" applyFill="1"/>
    <xf numFmtId="0" fontId="18" fillId="14" borderId="2" xfId="3" applyFont="1" applyFill="1" applyBorder="1"/>
    <xf numFmtId="0" fontId="19" fillId="4" borderId="8" xfId="3" applyFont="1" applyFill="1" applyBorder="1"/>
    <xf numFmtId="0" fontId="19" fillId="4" borderId="0" xfId="3" applyFont="1" applyFill="1"/>
    <xf numFmtId="0" fontId="19" fillId="4" borderId="2" xfId="3" applyFont="1" applyFill="1" applyBorder="1"/>
    <xf numFmtId="0" fontId="19" fillId="5" borderId="0" xfId="3" applyFont="1" applyFill="1"/>
    <xf numFmtId="0" fontId="19" fillId="14" borderId="0" xfId="3" applyFont="1" applyFill="1"/>
    <xf numFmtId="0" fontId="13" fillId="6" borderId="0" xfId="3" applyFont="1" applyFill="1" applyAlignment="1">
      <alignment horizontal="centerContinuous"/>
    </xf>
    <xf numFmtId="0" fontId="20" fillId="14" borderId="0" xfId="3" applyFont="1" applyFill="1"/>
    <xf numFmtId="0" fontId="5" fillId="2" borderId="2" xfId="3" applyFont="1" applyFill="1" applyBorder="1"/>
    <xf numFmtId="0" fontId="1" fillId="2" borderId="14" xfId="3" applyFill="1" applyBorder="1"/>
    <xf numFmtId="0" fontId="1" fillId="2" borderId="15" xfId="3" applyFill="1" applyBorder="1"/>
    <xf numFmtId="0" fontId="1" fillId="2" borderId="16" xfId="3" applyFill="1" applyBorder="1"/>
    <xf numFmtId="0" fontId="6" fillId="14" borderId="2" xfId="3" applyFont="1" applyFill="1" applyBorder="1"/>
    <xf numFmtId="14" fontId="1" fillId="0" borderId="11" xfId="4" applyNumberFormat="1" applyBorder="1"/>
    <xf numFmtId="0" fontId="1" fillId="2" borderId="14" xfId="4" applyFill="1" applyBorder="1"/>
    <xf numFmtId="0" fontId="4" fillId="2" borderId="0" xfId="4" applyFont="1" applyFill="1"/>
    <xf numFmtId="0" fontId="5" fillId="2" borderId="2" xfId="4" applyFont="1" applyFill="1" applyBorder="1"/>
    <xf numFmtId="0" fontId="1" fillId="2" borderId="15" xfId="4" applyFill="1" applyBorder="1"/>
    <xf numFmtId="0" fontId="1" fillId="2" borderId="8" xfId="4" applyFill="1" applyBorder="1"/>
    <xf numFmtId="0" fontId="1" fillId="2" borderId="0" xfId="4" applyFill="1"/>
    <xf numFmtId="0" fontId="4" fillId="2" borderId="8" xfId="4" applyFont="1" applyFill="1" applyBorder="1" applyAlignment="1">
      <alignment wrapText="1"/>
    </xf>
    <xf numFmtId="0" fontId="4" fillId="2" borderId="0" xfId="4" applyFont="1" applyFill="1" applyAlignment="1">
      <alignment wrapText="1"/>
    </xf>
    <xf numFmtId="0" fontId="4" fillId="2" borderId="2" xfId="4" applyFont="1" applyFill="1" applyBorder="1" applyAlignment="1">
      <alignment wrapText="1"/>
    </xf>
    <xf numFmtId="0" fontId="1" fillId="2" borderId="1" xfId="4" applyFill="1" applyBorder="1"/>
    <xf numFmtId="0" fontId="6" fillId="14" borderId="8" xfId="4" applyFont="1" applyFill="1" applyBorder="1"/>
    <xf numFmtId="0" fontId="6" fillId="14" borderId="0" xfId="4" applyFont="1" applyFill="1"/>
    <xf numFmtId="0" fontId="6" fillId="14" borderId="2" xfId="4" applyFont="1" applyFill="1" applyBorder="1"/>
    <xf numFmtId="0" fontId="1" fillId="0" borderId="0" xfId="4"/>
    <xf numFmtId="0" fontId="4" fillId="15" borderId="0" xfId="3" applyFont="1" applyFill="1"/>
    <xf numFmtId="0" fontId="4" fillId="16" borderId="8" xfId="3" applyFont="1" applyFill="1" applyBorder="1"/>
    <xf numFmtId="0" fontId="4" fillId="16" borderId="0" xfId="3" applyFont="1" applyFill="1"/>
    <xf numFmtId="0" fontId="2" fillId="16" borderId="2" xfId="3" applyFont="1" applyFill="1" applyBorder="1"/>
    <xf numFmtId="0" fontId="4" fillId="16" borderId="1" xfId="3" applyFont="1" applyFill="1" applyBorder="1"/>
    <xf numFmtId="0" fontId="4" fillId="0" borderId="1" xfId="3" applyFont="1" applyBorder="1"/>
    <xf numFmtId="1" fontId="6" fillId="14" borderId="2" xfId="3" applyNumberFormat="1" applyFont="1" applyFill="1" applyBorder="1"/>
    <xf numFmtId="165" fontId="6" fillId="14" borderId="0" xfId="1" applyNumberFormat="1" applyFont="1" applyFill="1"/>
    <xf numFmtId="165" fontId="6" fillId="14" borderId="2" xfId="1" applyNumberFormat="1" applyFont="1" applyFill="1" applyBorder="1"/>
    <xf numFmtId="14" fontId="1" fillId="2" borderId="8" xfId="3" applyNumberFormat="1" applyFill="1" applyBorder="1"/>
    <xf numFmtId="14" fontId="6" fillId="14" borderId="8" xfId="3" applyNumberFormat="1" applyFont="1" applyFill="1" applyBorder="1"/>
    <xf numFmtId="14" fontId="6" fillId="14" borderId="0" xfId="3" applyNumberFormat="1" applyFont="1" applyFill="1"/>
    <xf numFmtId="14" fontId="6" fillId="14" borderId="2" xfId="3" applyNumberFormat="1" applyFont="1" applyFill="1" applyBorder="1"/>
    <xf numFmtId="0" fontId="1" fillId="2" borderId="17" xfId="3" applyFill="1" applyBorder="1"/>
    <xf numFmtId="0" fontId="5" fillId="2" borderId="3" xfId="3" applyFont="1" applyFill="1" applyBorder="1"/>
    <xf numFmtId="0" fontId="6" fillId="14" borderId="3" xfId="3" applyFont="1" applyFill="1" applyBorder="1"/>
    <xf numFmtId="14" fontId="1" fillId="0" borderId="0" xfId="3" applyNumberFormat="1"/>
    <xf numFmtId="1" fontId="4" fillId="3" borderId="1" xfId="3" applyNumberFormat="1" applyFont="1" applyFill="1" applyBorder="1"/>
    <xf numFmtId="0" fontId="8" fillId="2" borderId="18" xfId="3" applyFont="1" applyFill="1" applyBorder="1"/>
    <xf numFmtId="0" fontId="4" fillId="2" borderId="18" xfId="3" applyFont="1" applyFill="1" applyBorder="1"/>
    <xf numFmtId="0" fontId="4" fillId="2" borderId="6" xfId="3" applyFont="1" applyFill="1" applyBorder="1"/>
    <xf numFmtId="0" fontId="21" fillId="2" borderId="1" xfId="3" applyFont="1" applyFill="1" applyBorder="1"/>
    <xf numFmtId="0" fontId="4" fillId="2" borderId="1" xfId="3" applyFont="1" applyFill="1" applyBorder="1"/>
    <xf numFmtId="0" fontId="8" fillId="2" borderId="8" xfId="3" applyFont="1" applyFill="1" applyBorder="1"/>
    <xf numFmtId="0" fontId="8" fillId="2" borderId="0" xfId="3" applyFont="1" applyFill="1"/>
    <xf numFmtId="0" fontId="4" fillId="2" borderId="1" xfId="3" applyFont="1" applyFill="1" applyBorder="1" applyAlignment="1">
      <alignment vertical="top" wrapText="1"/>
    </xf>
    <xf numFmtId="0" fontId="22" fillId="17" borderId="1" xfId="3" applyFont="1" applyFill="1" applyBorder="1" applyAlignment="1">
      <alignment vertical="top"/>
    </xf>
    <xf numFmtId="0" fontId="22" fillId="18" borderId="1" xfId="3" applyFont="1" applyFill="1" applyBorder="1" applyAlignment="1">
      <alignment vertical="top"/>
    </xf>
    <xf numFmtId="0" fontId="22" fillId="19" borderId="1" xfId="3" applyFont="1" applyFill="1" applyBorder="1" applyAlignment="1">
      <alignment vertical="top" wrapText="1"/>
    </xf>
    <xf numFmtId="1" fontId="22" fillId="18" borderId="7" xfId="3" applyNumberFormat="1" applyFont="1" applyFill="1" applyBorder="1" applyAlignment="1">
      <alignment horizontal="center" vertical="top"/>
    </xf>
    <xf numFmtId="0" fontId="22" fillId="17" borderId="7" xfId="3" applyFont="1" applyFill="1" applyBorder="1" applyAlignment="1">
      <alignment vertical="top"/>
    </xf>
    <xf numFmtId="0" fontId="4" fillId="17" borderId="1" xfId="3" applyFont="1" applyFill="1" applyBorder="1"/>
    <xf numFmtId="0" fontId="4" fillId="18" borderId="1" xfId="3" applyFont="1" applyFill="1" applyBorder="1"/>
    <xf numFmtId="0" fontId="23" fillId="19" borderId="1" xfId="3" applyFont="1" applyFill="1" applyBorder="1" applyAlignment="1">
      <alignment vertical="top"/>
    </xf>
    <xf numFmtId="1" fontId="4" fillId="9" borderId="2" xfId="3" applyNumberFormat="1" applyFont="1" applyFill="1" applyBorder="1"/>
    <xf numFmtId="1" fontId="4" fillId="18" borderId="2" xfId="3" applyNumberFormat="1" applyFont="1" applyFill="1" applyBorder="1"/>
    <xf numFmtId="0" fontId="11" fillId="17" borderId="2" xfId="3" applyFont="1" applyFill="1" applyBorder="1"/>
    <xf numFmtId="0" fontId="11" fillId="19" borderId="1" xfId="3" applyFont="1" applyFill="1" applyBorder="1"/>
    <xf numFmtId="0" fontId="11" fillId="19" borderId="4" xfId="3" applyFont="1" applyFill="1" applyBorder="1"/>
    <xf numFmtId="1" fontId="4" fillId="9" borderId="3" xfId="3" applyNumberFormat="1" applyFont="1" applyFill="1" applyBorder="1"/>
    <xf numFmtId="0" fontId="15" fillId="19" borderId="5" xfId="3" applyFont="1" applyFill="1" applyBorder="1" applyAlignment="1">
      <alignment vertical="center" wrapText="1"/>
    </xf>
    <xf numFmtId="0" fontId="15" fillId="9" borderId="18" xfId="3" applyFont="1" applyFill="1" applyBorder="1" applyAlignment="1">
      <alignment vertical="center" wrapText="1"/>
    </xf>
    <xf numFmtId="0" fontId="15" fillId="9" borderId="7" xfId="3" applyFont="1" applyFill="1" applyBorder="1" applyAlignment="1">
      <alignment vertical="center" wrapText="1"/>
    </xf>
    <xf numFmtId="0" fontId="15" fillId="18" borderId="18" xfId="3" applyFont="1" applyFill="1" applyBorder="1" applyAlignment="1">
      <alignment vertical="center" wrapText="1"/>
    </xf>
    <xf numFmtId="0" fontId="15" fillId="17" borderId="18" xfId="3" applyFont="1" applyFill="1" applyBorder="1" applyAlignment="1">
      <alignment horizontal="left" vertical="top" wrapText="1"/>
    </xf>
    <xf numFmtId="0" fontId="11" fillId="19" borderId="1" xfId="3" quotePrefix="1" applyFont="1" applyFill="1" applyBorder="1" applyAlignment="1">
      <alignment vertical="top" wrapText="1"/>
    </xf>
    <xf numFmtId="0" fontId="15" fillId="20" borderId="12" xfId="3" applyFont="1" applyFill="1" applyBorder="1" applyAlignment="1">
      <alignment horizontal="left" vertical="top"/>
    </xf>
    <xf numFmtId="14" fontId="4" fillId="9" borderId="4" xfId="3" applyNumberFormat="1" applyFont="1" applyFill="1" applyBorder="1" applyAlignment="1">
      <alignment vertical="top"/>
    </xf>
    <xf numFmtId="1" fontId="4" fillId="9" borderId="3" xfId="3" applyNumberFormat="1" applyFont="1" applyFill="1" applyBorder="1" applyAlignment="1">
      <alignment vertical="top"/>
    </xf>
    <xf numFmtId="1" fontId="4" fillId="9" borderId="4" xfId="3" applyNumberFormat="1" applyFont="1" applyFill="1" applyBorder="1" applyAlignment="1">
      <alignment vertical="top"/>
    </xf>
    <xf numFmtId="1" fontId="16" fillId="9" borderId="4" xfId="0" applyNumberFormat="1" applyFont="1" applyFill="1" applyBorder="1" applyAlignment="1">
      <alignment vertical="top"/>
    </xf>
    <xf numFmtId="9" fontId="4" fillId="9" borderId="4" xfId="3" applyNumberFormat="1" applyFont="1" applyFill="1" applyBorder="1" applyAlignment="1">
      <alignment vertical="top"/>
    </xf>
    <xf numFmtId="1" fontId="4" fillId="18" borderId="4" xfId="2" applyNumberFormat="1" applyFont="1" applyFill="1" applyBorder="1" applyAlignment="1">
      <alignment vertical="top"/>
    </xf>
    <xf numFmtId="0" fontId="4" fillId="17" borderId="4" xfId="3" applyFont="1" applyFill="1" applyBorder="1"/>
    <xf numFmtId="0" fontId="24" fillId="17" borderId="1" xfId="3" quotePrefix="1" applyFont="1" applyFill="1" applyBorder="1" applyAlignment="1">
      <alignment vertical="top" wrapText="1"/>
    </xf>
    <xf numFmtId="0" fontId="24" fillId="18" borderId="1" xfId="3" quotePrefix="1" applyFont="1" applyFill="1" applyBorder="1" applyAlignment="1">
      <alignment vertical="top" wrapText="1"/>
    </xf>
    <xf numFmtId="0" fontId="24" fillId="19" borderId="1" xfId="3" quotePrefix="1" applyFont="1" applyFill="1" applyBorder="1" applyAlignment="1">
      <alignment vertical="top" wrapText="1"/>
    </xf>
    <xf numFmtId="14" fontId="4" fillId="19" borderId="8" xfId="3" applyNumberFormat="1" applyFont="1" applyFill="1" applyBorder="1" applyAlignment="1">
      <alignment horizontal="left" vertical="top"/>
    </xf>
    <xf numFmtId="2" fontId="4" fillId="2" borderId="0" xfId="3" applyNumberFormat="1" applyFont="1" applyFill="1"/>
    <xf numFmtId="9" fontId="4" fillId="2" borderId="0" xfId="2" applyFont="1" applyFill="1"/>
    <xf numFmtId="14" fontId="4" fillId="18" borderId="2" xfId="3" applyNumberFormat="1" applyFont="1" applyFill="1" applyBorder="1" applyAlignment="1">
      <alignment horizontal="left" vertical="top"/>
    </xf>
    <xf numFmtId="14" fontId="4" fillId="17" borderId="2" xfId="3" applyNumberFormat="1" applyFont="1" applyFill="1" applyBorder="1" applyAlignment="1">
      <alignment horizontal="left" vertical="top"/>
    </xf>
    <xf numFmtId="0" fontId="4" fillId="19" borderId="1" xfId="3" applyFont="1" applyFill="1" applyBorder="1"/>
    <xf numFmtId="0" fontId="15" fillId="2" borderId="1" xfId="3" quotePrefix="1" applyFont="1" applyFill="1" applyBorder="1" applyAlignment="1">
      <alignment wrapText="1"/>
    </xf>
    <xf numFmtId="0" fontId="4" fillId="17" borderId="3" xfId="3" applyFont="1" applyFill="1" applyBorder="1"/>
    <xf numFmtId="0" fontId="4" fillId="18" borderId="3" xfId="3" applyFont="1" applyFill="1" applyBorder="1"/>
    <xf numFmtId="0" fontId="25" fillId="19" borderId="4" xfId="3" applyFont="1" applyFill="1" applyBorder="1"/>
    <xf numFmtId="0" fontId="24" fillId="2" borderId="0" xfId="3" applyFont="1" applyFill="1"/>
    <xf numFmtId="0" fontId="15" fillId="2" borderId="1" xfId="3" quotePrefix="1" applyFont="1" applyFill="1" applyBorder="1"/>
    <xf numFmtId="0" fontId="15" fillId="18" borderId="0" xfId="3" applyFont="1" applyFill="1" applyAlignment="1">
      <alignment horizontal="left" vertical="top"/>
    </xf>
    <xf numFmtId="0" fontId="4" fillId="18" borderId="0" xfId="3" applyFont="1" applyFill="1" applyAlignment="1">
      <alignment horizontal="left" vertical="top"/>
    </xf>
    <xf numFmtId="1" fontId="4" fillId="18" borderId="0" xfId="3" applyNumberFormat="1" applyFont="1" applyFill="1" applyAlignment="1">
      <alignment horizontal="left" vertical="top"/>
    </xf>
    <xf numFmtId="0" fontId="26" fillId="0" borderId="0" xfId="3" applyFont="1"/>
    <xf numFmtId="0" fontId="1" fillId="11" borderId="0" xfId="3" applyFill="1"/>
    <xf numFmtId="0" fontId="4" fillId="2" borderId="0" xfId="3" applyFont="1" applyFill="1"/>
    <xf numFmtId="0" fontId="0" fillId="0" borderId="0" xfId="0"/>
    <xf numFmtId="1" fontId="22" fillId="9" borderId="7" xfId="3" applyNumberFormat="1" applyFont="1" applyFill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4" fillId="2" borderId="0" xfId="3" applyFont="1" applyFill="1" applyBorder="1"/>
  </cellXfs>
  <cellStyles count="5">
    <cellStyle name="Comma" xfId="1" builtinId="3"/>
    <cellStyle name="Normal" xfId="0" builtinId="0"/>
    <cellStyle name="Normal 3" xfId="3" xr:uid="{00000000-0005-0000-0000-000003000000}"/>
    <cellStyle name="Normal 3 3" xfId="4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411"/>
  <sheetViews>
    <sheetView zoomScale="70" zoomScaleNormal="70" workbookViewId="0">
      <selection activeCell="A4" sqref="A4:AE7"/>
    </sheetView>
  </sheetViews>
  <sheetFormatPr defaultColWidth="9.140625" defaultRowHeight="15" x14ac:dyDescent="0.25"/>
  <cols>
    <col min="1" max="1" width="12.5703125" style="10" customWidth="1"/>
    <col min="2" max="2" width="20.7109375" style="2" customWidth="1"/>
    <col min="3" max="3" width="25.28515625" style="2" customWidth="1"/>
    <col min="4" max="4" width="18" style="2" customWidth="1"/>
    <col min="5" max="5" width="18" style="111" customWidth="1"/>
    <col min="6" max="6" width="20.7109375" style="112" customWidth="1"/>
    <col min="7" max="7" width="27.140625" style="110" customWidth="1"/>
    <col min="8" max="8" width="16.85546875" style="2" customWidth="1"/>
    <col min="9" max="9" width="18.7109375" style="2" customWidth="1"/>
    <col min="10" max="14" width="22" style="223" customWidth="1"/>
    <col min="15" max="15" width="9.140625" style="99" customWidth="1"/>
    <col min="16" max="16" width="19.5703125" style="10" hidden="1" customWidth="1"/>
    <col min="17" max="18" width="19.5703125" style="10" customWidth="1"/>
    <col min="19" max="19" width="9.140625" style="2" customWidth="1"/>
    <col min="20" max="20" width="15.140625" style="10" hidden="1" customWidth="1"/>
    <col min="21" max="21" width="15.140625" style="10" customWidth="1"/>
    <col min="22" max="22" width="15" style="223" customWidth="1"/>
    <col min="23" max="23" width="17" style="223" customWidth="1"/>
    <col min="24" max="24" width="15" style="223" customWidth="1"/>
    <col min="25" max="25" width="17" style="76" customWidth="1"/>
    <col min="26" max="26" width="19.5703125" style="223" bestFit="1" customWidth="1"/>
    <col min="27" max="27" width="19.5703125" style="223" customWidth="1"/>
    <col min="28" max="31" width="16.7109375" style="224" customWidth="1"/>
    <col min="32" max="36" width="9.140625" style="10" customWidth="1"/>
    <col min="37" max="16384" width="9.140625" style="10"/>
  </cols>
  <sheetData>
    <row r="1" spans="1:31" x14ac:dyDescent="0.25">
      <c r="A1" s="1" t="s">
        <v>0</v>
      </c>
      <c r="C1" s="223"/>
      <c r="D1" s="3"/>
      <c r="E1" s="4"/>
      <c r="F1" s="5"/>
      <c r="G1" s="3"/>
      <c r="H1" s="3"/>
      <c r="O1" s="223"/>
      <c r="P1" s="6"/>
      <c r="Q1" s="6"/>
      <c r="R1" s="6"/>
      <c r="S1" s="7"/>
      <c r="T1" s="8"/>
      <c r="U1" s="8"/>
      <c r="X1" s="9"/>
      <c r="Y1" s="223"/>
      <c r="AB1" s="223"/>
      <c r="AC1" s="223"/>
      <c r="AD1" s="223"/>
      <c r="AE1" s="223"/>
    </row>
    <row r="2" spans="1:31" ht="15.75" customHeight="1" thickBot="1" x14ac:dyDescent="0.3">
      <c r="A2" s="1"/>
      <c r="C2" s="223"/>
      <c r="D2" s="3"/>
      <c r="E2" s="4"/>
      <c r="F2" s="5"/>
      <c r="G2" s="3"/>
      <c r="H2" s="3"/>
      <c r="O2" s="223"/>
      <c r="P2" s="11"/>
      <c r="Q2" s="11"/>
      <c r="R2" s="11"/>
      <c r="S2" s="12"/>
      <c r="T2" s="8"/>
      <c r="U2" s="8"/>
      <c r="X2" s="9"/>
      <c r="Y2" s="223"/>
      <c r="AB2" s="223"/>
      <c r="AC2" s="223"/>
      <c r="AD2" s="223"/>
      <c r="AE2" s="223"/>
    </row>
    <row r="3" spans="1:31" s="13" customFormat="1" ht="23.25" customHeight="1" x14ac:dyDescent="0.35">
      <c r="B3" s="14" t="s">
        <v>1</v>
      </c>
      <c r="C3" s="15"/>
      <c r="D3" s="16"/>
      <c r="E3" s="4"/>
      <c r="F3" s="5"/>
      <c r="G3" s="17"/>
      <c r="H3" s="18" t="s">
        <v>2</v>
      </c>
      <c r="I3" s="18"/>
      <c r="J3" s="15"/>
      <c r="K3" s="19" t="s">
        <v>3</v>
      </c>
      <c r="L3" s="15"/>
      <c r="M3" s="15"/>
      <c r="N3" s="17"/>
      <c r="O3" s="20"/>
      <c r="P3" s="21" t="s">
        <v>4</v>
      </c>
      <c r="Q3" s="21" t="s">
        <v>4</v>
      </c>
      <c r="R3" s="21" t="s">
        <v>4</v>
      </c>
      <c r="S3" s="22" t="s">
        <v>5</v>
      </c>
      <c r="T3" s="23"/>
      <c r="U3" s="23"/>
      <c r="V3" s="19" t="s">
        <v>6</v>
      </c>
      <c r="W3" s="15"/>
      <c r="X3" s="24"/>
      <c r="Y3" s="15"/>
      <c r="Z3" s="15"/>
      <c r="AA3" s="20"/>
      <c r="AB3" s="20"/>
      <c r="AC3" s="20"/>
      <c r="AD3" s="20"/>
      <c r="AE3" s="20"/>
    </row>
    <row r="4" spans="1:31" s="33" customFormat="1" ht="11.25" customHeight="1" x14ac:dyDescent="0.2">
      <c r="A4" s="25" t="s">
        <v>7</v>
      </c>
      <c r="B4" s="26" t="s">
        <v>8</v>
      </c>
      <c r="C4" s="25" t="s">
        <v>8</v>
      </c>
      <c r="D4" s="25" t="s">
        <v>8</v>
      </c>
      <c r="E4" s="27"/>
      <c r="F4" s="25"/>
      <c r="G4" s="28" t="s">
        <v>8</v>
      </c>
      <c r="H4" s="25" t="s">
        <v>9</v>
      </c>
      <c r="I4" s="25" t="s">
        <v>10</v>
      </c>
      <c r="J4" s="26" t="s">
        <v>9</v>
      </c>
      <c r="K4" s="26" t="s">
        <v>11</v>
      </c>
      <c r="L4" s="26" t="s">
        <v>11</v>
      </c>
      <c r="M4" s="26" t="s">
        <v>11</v>
      </c>
      <c r="N4" s="26" t="s">
        <v>12</v>
      </c>
      <c r="O4" s="29" t="s">
        <v>9</v>
      </c>
      <c r="P4" s="30" t="s">
        <v>13</v>
      </c>
      <c r="Q4" s="30" t="s">
        <v>13</v>
      </c>
      <c r="R4" s="30" t="s">
        <v>13</v>
      </c>
      <c r="S4" s="26" t="s">
        <v>14</v>
      </c>
      <c r="T4" s="26" t="s">
        <v>13</v>
      </c>
      <c r="U4" s="26" t="s">
        <v>13</v>
      </c>
      <c r="V4" s="31" t="s">
        <v>15</v>
      </c>
      <c r="W4" s="32" t="s">
        <v>15</v>
      </c>
      <c r="X4" s="25" t="s">
        <v>13</v>
      </c>
      <c r="Y4" s="32" t="s">
        <v>15</v>
      </c>
      <c r="Z4" s="32" t="s">
        <v>15</v>
      </c>
      <c r="AA4" s="29" t="s">
        <v>15</v>
      </c>
      <c r="AB4" s="29" t="s">
        <v>14</v>
      </c>
      <c r="AC4" s="29" t="s">
        <v>14</v>
      </c>
      <c r="AD4" s="29" t="s">
        <v>14</v>
      </c>
      <c r="AE4" s="29" t="s">
        <v>14</v>
      </c>
    </row>
    <row r="5" spans="1:31" s="33" customFormat="1" ht="11.25" customHeight="1" x14ac:dyDescent="0.2">
      <c r="A5" s="25" t="s">
        <v>16</v>
      </c>
      <c r="B5" s="34"/>
      <c r="C5" s="35"/>
      <c r="D5" s="35"/>
      <c r="E5" s="36"/>
      <c r="F5" s="35"/>
      <c r="G5" s="37"/>
      <c r="H5" s="35" t="s">
        <v>17</v>
      </c>
      <c r="I5" s="35" t="s">
        <v>18</v>
      </c>
      <c r="J5" s="38" t="s">
        <v>19</v>
      </c>
      <c r="K5" s="38"/>
      <c r="L5" s="38"/>
      <c r="M5" s="38"/>
      <c r="N5" s="38"/>
      <c r="O5" s="37" t="s">
        <v>20</v>
      </c>
      <c r="P5" s="35"/>
      <c r="Q5" s="35"/>
      <c r="R5" s="35"/>
      <c r="S5" s="35"/>
      <c r="T5" s="35"/>
      <c r="U5" s="35"/>
      <c r="V5" s="35" t="s">
        <v>21</v>
      </c>
      <c r="W5" s="35" t="s">
        <v>21</v>
      </c>
      <c r="X5" s="35"/>
      <c r="Y5" s="35" t="s">
        <v>21</v>
      </c>
      <c r="Z5" s="35" t="s">
        <v>21</v>
      </c>
      <c r="AA5" s="35" t="s">
        <v>21</v>
      </c>
      <c r="AB5" s="35"/>
      <c r="AC5" s="35"/>
      <c r="AD5" s="35"/>
      <c r="AE5" s="35"/>
    </row>
    <row r="6" spans="1:31" s="40" customFormat="1" ht="11.25" customHeight="1" x14ac:dyDescent="0.2">
      <c r="A6" s="32" t="s">
        <v>22</v>
      </c>
      <c r="B6" s="31" t="s">
        <v>23</v>
      </c>
      <c r="C6" s="32" t="s">
        <v>23</v>
      </c>
      <c r="D6" s="32" t="s">
        <v>23</v>
      </c>
      <c r="E6" s="39"/>
      <c r="F6" s="32"/>
      <c r="G6" s="29" t="s">
        <v>23</v>
      </c>
      <c r="H6" s="32" t="s">
        <v>24</v>
      </c>
      <c r="I6" s="32"/>
      <c r="J6" s="32" t="s">
        <v>25</v>
      </c>
      <c r="K6" s="32" t="s">
        <v>26</v>
      </c>
      <c r="L6" s="32" t="s">
        <v>26</v>
      </c>
      <c r="M6" s="32" t="s">
        <v>26</v>
      </c>
      <c r="N6" s="32" t="s">
        <v>26</v>
      </c>
      <c r="O6" s="29" t="s">
        <v>27</v>
      </c>
      <c r="P6" s="30"/>
      <c r="Q6" s="30"/>
      <c r="R6" s="30"/>
      <c r="S6" s="31" t="s">
        <v>28</v>
      </c>
      <c r="T6" s="31"/>
      <c r="U6" s="31"/>
      <c r="V6" s="31" t="s">
        <v>29</v>
      </c>
      <c r="W6" s="32" t="s">
        <v>30</v>
      </c>
      <c r="X6" s="32"/>
      <c r="Y6" s="32" t="s">
        <v>31</v>
      </c>
      <c r="Z6" s="32" t="s">
        <v>32</v>
      </c>
      <c r="AA6" s="29" t="s">
        <v>33</v>
      </c>
      <c r="AB6" s="29" t="s">
        <v>34</v>
      </c>
      <c r="AC6" s="29" t="s">
        <v>34</v>
      </c>
      <c r="AD6" s="29" t="s">
        <v>34</v>
      </c>
      <c r="AE6" s="29" t="s">
        <v>34</v>
      </c>
    </row>
    <row r="7" spans="1:31" s="40" customFormat="1" ht="11.25" customHeight="1" x14ac:dyDescent="0.2">
      <c r="A7" s="32" t="s">
        <v>35</v>
      </c>
      <c r="B7" s="31" t="s">
        <v>36</v>
      </c>
      <c r="C7" s="32" t="s">
        <v>37</v>
      </c>
      <c r="D7" s="32" t="s">
        <v>38</v>
      </c>
      <c r="E7" s="39" t="s">
        <v>39</v>
      </c>
      <c r="F7" s="32" t="s">
        <v>39</v>
      </c>
      <c r="G7" s="29" t="s">
        <v>40</v>
      </c>
      <c r="H7" s="32" t="s">
        <v>41</v>
      </c>
      <c r="I7" s="32" t="s">
        <v>42</v>
      </c>
      <c r="J7" s="32" t="s">
        <v>43</v>
      </c>
      <c r="K7" s="32" t="s">
        <v>44</v>
      </c>
      <c r="L7" s="32" t="s">
        <v>45</v>
      </c>
      <c r="M7" s="32" t="s">
        <v>46</v>
      </c>
      <c r="N7" s="32" t="s">
        <v>47</v>
      </c>
      <c r="O7" s="29" t="s">
        <v>48</v>
      </c>
      <c r="P7" s="30" t="s">
        <v>39</v>
      </c>
      <c r="Q7" s="30" t="s">
        <v>39</v>
      </c>
      <c r="R7" s="30" t="s">
        <v>39</v>
      </c>
      <c r="S7" s="32" t="s">
        <v>49</v>
      </c>
      <c r="T7" s="26" t="s">
        <v>39</v>
      </c>
      <c r="U7" s="26" t="s">
        <v>39</v>
      </c>
      <c r="V7" s="31" t="s">
        <v>50</v>
      </c>
      <c r="W7" s="32" t="s">
        <v>50</v>
      </c>
      <c r="X7" s="32" t="s">
        <v>51</v>
      </c>
      <c r="Y7" s="32" t="s">
        <v>50</v>
      </c>
      <c r="Z7" s="32" t="s">
        <v>50</v>
      </c>
      <c r="AA7" s="29" t="s">
        <v>50</v>
      </c>
      <c r="AB7" s="29" t="s">
        <v>52</v>
      </c>
      <c r="AC7" s="29" t="s">
        <v>53</v>
      </c>
      <c r="AD7" s="29" t="s">
        <v>54</v>
      </c>
      <c r="AE7" s="29" t="s">
        <v>54</v>
      </c>
    </row>
    <row r="8" spans="1:31" s="47" customFormat="1" x14ac:dyDescent="0.25">
      <c r="A8" s="41" t="s">
        <v>55</v>
      </c>
      <c r="B8" s="42"/>
      <c r="C8" s="41"/>
      <c r="D8" s="41"/>
      <c r="E8" s="43"/>
      <c r="F8" s="41"/>
      <c r="G8" s="44"/>
      <c r="H8" s="41" t="s">
        <v>56</v>
      </c>
      <c r="I8" s="41"/>
      <c r="J8" s="41"/>
      <c r="K8" s="45"/>
      <c r="L8" s="41"/>
      <c r="M8" s="41"/>
      <c r="N8" s="44"/>
      <c r="O8" s="44"/>
      <c r="P8" s="46"/>
      <c r="Q8" s="46"/>
      <c r="R8" s="46"/>
      <c r="S8" s="42"/>
      <c r="T8" s="41"/>
      <c r="U8" s="41"/>
      <c r="V8" s="45"/>
      <c r="W8" s="41"/>
      <c r="X8" s="41"/>
      <c r="Y8" s="41"/>
      <c r="Z8" s="41"/>
      <c r="AA8" s="44"/>
      <c r="AB8" s="44"/>
      <c r="AC8" s="44"/>
      <c r="AD8" s="44"/>
      <c r="AE8" s="44"/>
    </row>
    <row r="9" spans="1:31" x14ac:dyDescent="0.25">
      <c r="A9" s="5"/>
      <c r="B9" s="48"/>
      <c r="C9" s="223"/>
      <c r="D9" s="3"/>
      <c r="E9" s="4"/>
      <c r="F9" s="5"/>
      <c r="G9" s="49"/>
      <c r="H9" s="50" t="s">
        <v>57</v>
      </c>
      <c r="I9" s="51" t="s">
        <v>58</v>
      </c>
      <c r="J9" s="52"/>
      <c r="O9" s="2"/>
      <c r="P9" s="5"/>
      <c r="Q9" s="5"/>
      <c r="R9" s="5"/>
      <c r="S9" s="7"/>
      <c r="T9" s="8"/>
      <c r="U9" s="8"/>
      <c r="V9" s="53"/>
      <c r="X9" s="9"/>
      <c r="Y9" s="223"/>
      <c r="AA9" s="54"/>
      <c r="AB9" s="54"/>
      <c r="AC9" s="54"/>
      <c r="AD9" s="54"/>
      <c r="AE9" s="54"/>
    </row>
    <row r="10" spans="1:31" x14ac:dyDescent="0.25">
      <c r="A10" s="5"/>
      <c r="B10" s="48"/>
      <c r="C10" s="223"/>
      <c r="D10" s="3"/>
      <c r="E10" s="4"/>
      <c r="F10" s="5"/>
      <c r="G10" s="49"/>
      <c r="H10" s="55">
        <v>8</v>
      </c>
      <c r="I10" s="56">
        <v>2</v>
      </c>
      <c r="J10" s="52">
        <f>SUM(H10*I10)</f>
        <v>16</v>
      </c>
      <c r="O10" s="2"/>
      <c r="P10" s="5"/>
      <c r="Q10" s="5"/>
      <c r="R10" s="5"/>
      <c r="S10" s="54"/>
      <c r="T10" s="8"/>
      <c r="U10" s="8"/>
      <c r="V10" s="53"/>
      <c r="X10" s="9"/>
      <c r="Y10" s="223"/>
      <c r="AA10" s="54"/>
      <c r="AB10" s="54"/>
      <c r="AC10" s="54"/>
      <c r="AD10" s="54"/>
      <c r="AE10" s="54"/>
    </row>
    <row r="11" spans="1:31" x14ac:dyDescent="0.25">
      <c r="A11" s="5"/>
      <c r="B11" s="48"/>
      <c r="C11" s="223"/>
      <c r="E11" s="4"/>
      <c r="F11" s="5"/>
      <c r="G11" s="49" t="s">
        <v>59</v>
      </c>
      <c r="H11" s="55">
        <v>32</v>
      </c>
      <c r="I11" s="56">
        <v>6</v>
      </c>
      <c r="J11" s="52">
        <f>SUM(H11*I11)</f>
        <v>192</v>
      </c>
      <c r="N11" s="54"/>
      <c r="O11" s="2"/>
      <c r="P11" s="5"/>
      <c r="Q11" s="5"/>
      <c r="R11" s="5"/>
      <c r="S11" s="54"/>
      <c r="T11" s="8"/>
      <c r="U11" s="8"/>
      <c r="V11" s="53"/>
      <c r="X11" s="9"/>
      <c r="Y11" s="223"/>
      <c r="AA11" s="54"/>
      <c r="AB11" s="54"/>
      <c r="AC11" s="54"/>
      <c r="AD11" s="54"/>
      <c r="AE11" s="54"/>
    </row>
    <row r="12" spans="1:31" x14ac:dyDescent="0.25">
      <c r="A12" s="5"/>
      <c r="B12" s="48"/>
      <c r="C12" s="223"/>
      <c r="E12" s="4"/>
      <c r="F12" s="5"/>
      <c r="G12" s="49"/>
      <c r="H12" s="57">
        <f>SUM(H10+H11)</f>
        <v>40</v>
      </c>
      <c r="I12" s="56" t="s">
        <v>60</v>
      </c>
      <c r="J12" s="58">
        <f>SUM(J10:J11)</f>
        <v>208</v>
      </c>
      <c r="N12" s="54"/>
      <c r="O12" s="2"/>
      <c r="P12" s="5"/>
      <c r="Q12" s="5"/>
      <c r="R12" s="5"/>
      <c r="S12" s="54"/>
      <c r="T12" s="8"/>
      <c r="U12" s="8"/>
      <c r="V12" s="53"/>
      <c r="X12" s="9"/>
      <c r="Y12" s="223"/>
      <c r="AA12" s="54"/>
      <c r="AB12" s="54"/>
      <c r="AC12" s="54"/>
      <c r="AD12" s="54"/>
      <c r="AE12" s="54"/>
    </row>
    <row r="13" spans="1:31" x14ac:dyDescent="0.25">
      <c r="A13" s="5" t="s">
        <v>61</v>
      </c>
      <c r="B13" s="48"/>
      <c r="C13" s="223"/>
      <c r="E13" s="4"/>
      <c r="F13" s="5"/>
      <c r="G13" s="49"/>
      <c r="H13" s="55"/>
      <c r="I13" s="55"/>
      <c r="J13" s="58">
        <f>ROUND((SUM(J12/H12)),0.5)</f>
        <v>5</v>
      </c>
      <c r="N13" s="54"/>
      <c r="O13" s="2"/>
      <c r="P13" s="5"/>
      <c r="Q13" s="5"/>
      <c r="R13" s="5"/>
      <c r="S13" s="54"/>
      <c r="T13" s="8"/>
      <c r="U13" s="8"/>
      <c r="V13" s="53"/>
      <c r="X13" s="9"/>
      <c r="Y13" s="223"/>
      <c r="AA13" s="54"/>
      <c r="AB13" s="54"/>
      <c r="AC13" s="54"/>
      <c r="AD13" s="54"/>
      <c r="AE13" s="54"/>
    </row>
    <row r="14" spans="1:31" s="68" customFormat="1" ht="75" customHeight="1" x14ac:dyDescent="0.25">
      <c r="A14" s="5" t="s">
        <v>62</v>
      </c>
      <c r="B14" s="59" t="s">
        <v>50</v>
      </c>
      <c r="C14" s="60" t="s">
        <v>63</v>
      </c>
      <c r="D14" s="61" t="s">
        <v>64</v>
      </c>
      <c r="E14" s="4" t="s">
        <v>65</v>
      </c>
      <c r="F14" s="5" t="s">
        <v>66</v>
      </c>
      <c r="G14" s="62" t="s">
        <v>50</v>
      </c>
      <c r="H14" s="63" t="s">
        <v>67</v>
      </c>
      <c r="I14" s="63" t="s">
        <v>68</v>
      </c>
      <c r="J14" s="60" t="s">
        <v>69</v>
      </c>
      <c r="K14" s="64" t="s">
        <v>44</v>
      </c>
      <c r="L14" s="60" t="s">
        <v>45</v>
      </c>
      <c r="M14" s="60" t="s">
        <v>70</v>
      </c>
      <c r="N14" s="65" t="s">
        <v>71</v>
      </c>
      <c r="O14" s="63" t="s">
        <v>72</v>
      </c>
      <c r="P14" s="66" t="s">
        <v>73</v>
      </c>
      <c r="Q14" s="66" t="s">
        <v>74</v>
      </c>
      <c r="R14" s="66" t="s">
        <v>75</v>
      </c>
      <c r="S14" s="54" t="s">
        <v>50</v>
      </c>
      <c r="T14" s="67" t="s">
        <v>76</v>
      </c>
      <c r="U14" s="67" t="s">
        <v>77</v>
      </c>
      <c r="V14" s="64" t="s">
        <v>78</v>
      </c>
      <c r="W14" s="60" t="s">
        <v>79</v>
      </c>
      <c r="X14" s="67" t="s">
        <v>80</v>
      </c>
      <c r="Y14" s="60" t="s">
        <v>81</v>
      </c>
      <c r="Z14" s="60" t="s">
        <v>82</v>
      </c>
      <c r="AA14" s="65" t="s">
        <v>83</v>
      </c>
      <c r="AB14" s="65" t="s">
        <v>84</v>
      </c>
      <c r="AC14" s="65" t="s">
        <v>85</v>
      </c>
      <c r="AD14" s="65" t="s">
        <v>86</v>
      </c>
      <c r="AE14" s="65" t="s">
        <v>87</v>
      </c>
    </row>
    <row r="15" spans="1:31" s="73" customFormat="1" x14ac:dyDescent="0.25">
      <c r="A15" s="69"/>
      <c r="B15" s="48"/>
      <c r="C15" s="223"/>
      <c r="D15" s="3"/>
      <c r="E15" s="4"/>
      <c r="F15" s="5"/>
      <c r="G15" s="49"/>
      <c r="H15" s="2"/>
      <c r="I15" s="2"/>
      <c r="J15" s="223"/>
      <c r="K15" s="53"/>
      <c r="L15" s="223"/>
      <c r="M15" s="223"/>
      <c r="N15" s="70"/>
      <c r="O15" s="223"/>
      <c r="P15" s="71"/>
      <c r="Q15" s="71"/>
      <c r="R15" s="71"/>
      <c r="S15" s="72"/>
      <c r="T15" s="9"/>
      <c r="U15" s="9"/>
      <c r="V15" s="53"/>
      <c r="W15" s="223"/>
      <c r="X15" s="9"/>
      <c r="Y15" s="223"/>
      <c r="Z15" s="223"/>
      <c r="AA15" s="54"/>
      <c r="AB15" s="54"/>
      <c r="AC15" s="54"/>
      <c r="AD15" s="54"/>
      <c r="AE15" s="54"/>
    </row>
    <row r="16" spans="1:31" s="73" customFormat="1" x14ac:dyDescent="0.25">
      <c r="A16" s="74">
        <f t="shared" ref="A16:A34" si="0">A17+7</f>
        <v>44099</v>
      </c>
      <c r="B16" s="48">
        <v>290</v>
      </c>
      <c r="C16" s="223">
        <v>234</v>
      </c>
      <c r="D16" s="3">
        <v>38</v>
      </c>
      <c r="E16" s="4">
        <f t="shared" ref="E16:E47" si="1">D16/C16</f>
        <v>0.1623931623931624</v>
      </c>
      <c r="F16" s="5">
        <f t="shared" ref="F16:F79" si="2">C16-D16</f>
        <v>196</v>
      </c>
      <c r="G16" s="49">
        <v>55</v>
      </c>
      <c r="H16" s="2">
        <v>56</v>
      </c>
      <c r="I16" s="2">
        <v>22</v>
      </c>
      <c r="J16" s="223">
        <v>2</v>
      </c>
      <c r="K16" s="223">
        <v>3</v>
      </c>
      <c r="L16" s="223">
        <v>36</v>
      </c>
      <c r="M16" s="223">
        <v>14</v>
      </c>
      <c r="N16" s="70">
        <v>40</v>
      </c>
      <c r="O16" s="223">
        <v>2</v>
      </c>
      <c r="P16" s="71"/>
      <c r="Q16" s="71">
        <f t="shared" ref="Q16:Q79" si="3">M16*-1</f>
        <v>-14</v>
      </c>
      <c r="R16" s="71">
        <f t="shared" ref="R16:R79" si="4">O16*-1</f>
        <v>-2</v>
      </c>
      <c r="S16" s="72">
        <v>29</v>
      </c>
      <c r="T16" s="9"/>
      <c r="U16" s="75">
        <f t="shared" ref="U16:U79" si="5">L16-(O16+M16)</f>
        <v>20</v>
      </c>
      <c r="V16" s="53">
        <v>208</v>
      </c>
      <c r="W16" s="223">
        <v>77</v>
      </c>
      <c r="X16" s="75">
        <f t="shared" ref="X16:X52" si="6">V16-W16-Y16</f>
        <v>55</v>
      </c>
      <c r="Y16" s="223">
        <v>76</v>
      </c>
      <c r="Z16" s="223">
        <v>2</v>
      </c>
      <c r="AA16" s="54">
        <v>7</v>
      </c>
      <c r="AB16" s="54">
        <v>2</v>
      </c>
      <c r="AC16" s="54">
        <v>42</v>
      </c>
      <c r="AD16" s="54">
        <v>3</v>
      </c>
      <c r="AE16" s="54">
        <v>14</v>
      </c>
    </row>
    <row r="17" spans="1:31" s="73" customFormat="1" x14ac:dyDescent="0.25">
      <c r="A17" s="74">
        <f t="shared" si="0"/>
        <v>44092</v>
      </c>
      <c r="B17" s="48">
        <v>274</v>
      </c>
      <c r="C17" s="223">
        <v>219</v>
      </c>
      <c r="D17" s="3">
        <v>41</v>
      </c>
      <c r="E17" s="4">
        <f t="shared" si="1"/>
        <v>0.18721461187214611</v>
      </c>
      <c r="F17" s="5">
        <f t="shared" si="2"/>
        <v>178</v>
      </c>
      <c r="G17" s="49">
        <v>57</v>
      </c>
      <c r="H17" s="2">
        <v>69</v>
      </c>
      <c r="I17" s="2">
        <v>19</v>
      </c>
      <c r="J17" s="223">
        <v>2</v>
      </c>
      <c r="K17" s="223">
        <v>6</v>
      </c>
      <c r="L17" s="223">
        <v>13</v>
      </c>
      <c r="M17" s="223">
        <v>8</v>
      </c>
      <c r="N17" s="70">
        <v>13</v>
      </c>
      <c r="O17" s="223">
        <v>2</v>
      </c>
      <c r="P17" s="71"/>
      <c r="Q17" s="71">
        <f t="shared" si="3"/>
        <v>-8</v>
      </c>
      <c r="R17" s="71">
        <f t="shared" si="4"/>
        <v>-2</v>
      </c>
      <c r="S17" s="72">
        <v>31</v>
      </c>
      <c r="T17" s="9"/>
      <c r="U17" s="75">
        <f t="shared" si="5"/>
        <v>3</v>
      </c>
      <c r="V17" s="53">
        <v>214</v>
      </c>
      <c r="W17" s="223">
        <v>77</v>
      </c>
      <c r="X17" s="75">
        <f t="shared" si="6"/>
        <v>60</v>
      </c>
      <c r="Y17" s="223">
        <v>77</v>
      </c>
      <c r="Z17" s="223">
        <v>0</v>
      </c>
      <c r="AA17" s="54">
        <v>9</v>
      </c>
      <c r="AB17" s="54">
        <v>1</v>
      </c>
      <c r="AC17" s="54">
        <v>58</v>
      </c>
      <c r="AD17" s="54">
        <v>5</v>
      </c>
      <c r="AE17" s="54">
        <v>11</v>
      </c>
    </row>
    <row r="18" spans="1:31" s="73" customFormat="1" x14ac:dyDescent="0.25">
      <c r="A18" s="74">
        <f t="shared" si="0"/>
        <v>44085</v>
      </c>
      <c r="B18" s="48">
        <v>273</v>
      </c>
      <c r="C18" s="223">
        <v>217</v>
      </c>
      <c r="D18" s="3">
        <v>34</v>
      </c>
      <c r="E18" s="4">
        <f t="shared" si="1"/>
        <v>0.15668202764976957</v>
      </c>
      <c r="F18" s="5">
        <f t="shared" si="2"/>
        <v>183</v>
      </c>
      <c r="G18" s="49">
        <v>52</v>
      </c>
      <c r="H18" s="2">
        <v>42</v>
      </c>
      <c r="I18" s="2">
        <v>24</v>
      </c>
      <c r="J18" s="223">
        <v>2</v>
      </c>
      <c r="K18" s="223">
        <v>7</v>
      </c>
      <c r="L18" s="223">
        <v>20</v>
      </c>
      <c r="M18" s="223">
        <v>27</v>
      </c>
      <c r="N18" s="70">
        <v>24</v>
      </c>
      <c r="O18" s="223">
        <v>0</v>
      </c>
      <c r="P18" s="71"/>
      <c r="Q18" s="71">
        <f t="shared" si="3"/>
        <v>-27</v>
      </c>
      <c r="R18" s="71">
        <f t="shared" si="4"/>
        <v>0</v>
      </c>
      <c r="S18" s="72">
        <v>30</v>
      </c>
      <c r="T18" s="9"/>
      <c r="U18" s="75">
        <f t="shared" si="5"/>
        <v>-7</v>
      </c>
      <c r="V18" s="53">
        <v>214</v>
      </c>
      <c r="W18" s="223">
        <v>77</v>
      </c>
      <c r="X18" s="75">
        <f t="shared" si="6"/>
        <v>62</v>
      </c>
      <c r="Y18" s="223">
        <v>75</v>
      </c>
      <c r="Z18" s="223">
        <v>15</v>
      </c>
      <c r="AA18" s="54">
        <v>4</v>
      </c>
      <c r="AB18" s="54">
        <v>2</v>
      </c>
      <c r="AC18" s="54">
        <v>35</v>
      </c>
      <c r="AD18" s="54">
        <v>7</v>
      </c>
      <c r="AE18" s="54">
        <v>7</v>
      </c>
    </row>
    <row r="19" spans="1:31" s="73" customFormat="1" x14ac:dyDescent="0.25">
      <c r="A19" s="74">
        <f t="shared" si="0"/>
        <v>44078</v>
      </c>
      <c r="B19" s="48">
        <v>281</v>
      </c>
      <c r="C19" s="223">
        <v>218</v>
      </c>
      <c r="D19" s="3">
        <v>34</v>
      </c>
      <c r="E19" s="4">
        <f t="shared" si="1"/>
        <v>0.15596330275229359</v>
      </c>
      <c r="F19" s="5">
        <f t="shared" si="2"/>
        <v>184</v>
      </c>
      <c r="G19" s="49">
        <v>56</v>
      </c>
      <c r="H19" s="2">
        <v>56</v>
      </c>
      <c r="I19" s="2">
        <v>23</v>
      </c>
      <c r="J19" s="223">
        <v>4</v>
      </c>
      <c r="K19" s="223">
        <v>2</v>
      </c>
      <c r="L19" s="223">
        <v>15</v>
      </c>
      <c r="M19" s="223">
        <v>17</v>
      </c>
      <c r="N19" s="70">
        <v>14</v>
      </c>
      <c r="O19" s="223">
        <v>0</v>
      </c>
      <c r="P19" s="71"/>
      <c r="Q19" s="71">
        <f t="shared" si="3"/>
        <v>-17</v>
      </c>
      <c r="R19" s="71">
        <f t="shared" si="4"/>
        <v>0</v>
      </c>
      <c r="S19" s="72">
        <v>31</v>
      </c>
      <c r="T19" s="9"/>
      <c r="U19" s="75">
        <f t="shared" si="5"/>
        <v>-2</v>
      </c>
      <c r="V19" s="53">
        <v>227</v>
      </c>
      <c r="W19" s="223">
        <v>77</v>
      </c>
      <c r="X19" s="75">
        <f t="shared" si="6"/>
        <v>71</v>
      </c>
      <c r="Y19" s="223">
        <v>79</v>
      </c>
      <c r="Z19" s="223">
        <v>8</v>
      </c>
      <c r="AA19" s="54">
        <v>4</v>
      </c>
      <c r="AB19" s="54">
        <v>3</v>
      </c>
      <c r="AC19" s="54">
        <v>39</v>
      </c>
      <c r="AD19" s="54">
        <v>6</v>
      </c>
      <c r="AE19" s="54">
        <v>16</v>
      </c>
    </row>
    <row r="20" spans="1:31" s="73" customFormat="1" x14ac:dyDescent="0.25">
      <c r="A20" s="74">
        <f t="shared" si="0"/>
        <v>44071</v>
      </c>
      <c r="B20" s="48">
        <v>281</v>
      </c>
      <c r="C20" s="223">
        <v>215</v>
      </c>
      <c r="D20" s="3">
        <v>39</v>
      </c>
      <c r="E20" s="4">
        <f t="shared" si="1"/>
        <v>0.18139534883720931</v>
      </c>
      <c r="F20" s="5">
        <f t="shared" si="2"/>
        <v>176</v>
      </c>
      <c r="G20" s="49">
        <v>59</v>
      </c>
      <c r="H20" s="2">
        <v>52</v>
      </c>
      <c r="I20" s="2">
        <v>27</v>
      </c>
      <c r="J20" s="223">
        <v>3</v>
      </c>
      <c r="K20" s="223">
        <v>2</v>
      </c>
      <c r="L20" s="223">
        <v>19</v>
      </c>
      <c r="M20" s="223">
        <v>8</v>
      </c>
      <c r="N20" s="70">
        <v>20</v>
      </c>
      <c r="O20" s="223">
        <v>1</v>
      </c>
      <c r="P20" s="71"/>
      <c r="Q20" s="71">
        <f t="shared" si="3"/>
        <v>-8</v>
      </c>
      <c r="R20" s="71">
        <f t="shared" si="4"/>
        <v>-1</v>
      </c>
      <c r="S20" s="72">
        <v>31</v>
      </c>
      <c r="T20" s="9"/>
      <c r="U20" s="75">
        <f t="shared" si="5"/>
        <v>10</v>
      </c>
      <c r="V20" s="53">
        <v>229</v>
      </c>
      <c r="W20" s="223">
        <v>78</v>
      </c>
      <c r="X20" s="75">
        <f t="shared" si="6"/>
        <v>73</v>
      </c>
      <c r="Y20" s="223">
        <v>78</v>
      </c>
      <c r="Z20" s="223">
        <v>7</v>
      </c>
      <c r="AA20" s="54">
        <v>4</v>
      </c>
      <c r="AB20" s="54">
        <v>3</v>
      </c>
      <c r="AC20" s="54">
        <v>57</v>
      </c>
      <c r="AD20" s="54">
        <v>1</v>
      </c>
      <c r="AE20" s="54">
        <v>5</v>
      </c>
    </row>
    <row r="21" spans="1:31" s="73" customFormat="1" x14ac:dyDescent="0.25">
      <c r="A21" s="74">
        <f t="shared" si="0"/>
        <v>44064</v>
      </c>
      <c r="B21" s="48">
        <v>272</v>
      </c>
      <c r="C21" s="223">
        <v>213</v>
      </c>
      <c r="D21" s="3">
        <v>46</v>
      </c>
      <c r="E21" s="4">
        <f t="shared" si="1"/>
        <v>0.215962441314554</v>
      </c>
      <c r="F21" s="5">
        <f t="shared" si="2"/>
        <v>167</v>
      </c>
      <c r="G21" s="49">
        <v>62</v>
      </c>
      <c r="H21" s="2">
        <v>51</v>
      </c>
      <c r="I21" s="2">
        <v>27</v>
      </c>
      <c r="J21" s="223">
        <v>3</v>
      </c>
      <c r="K21" s="223">
        <v>3</v>
      </c>
      <c r="L21" s="223">
        <v>15</v>
      </c>
      <c r="M21" s="223">
        <v>17</v>
      </c>
      <c r="N21" s="70">
        <v>19</v>
      </c>
      <c r="O21" s="223">
        <v>0</v>
      </c>
      <c r="P21" s="71"/>
      <c r="Q21" s="71">
        <f t="shared" si="3"/>
        <v>-17</v>
      </c>
      <c r="R21" s="71">
        <f t="shared" si="4"/>
        <v>0</v>
      </c>
      <c r="S21" s="72">
        <v>32</v>
      </c>
      <c r="T21" s="9"/>
      <c r="U21" s="75">
        <f t="shared" si="5"/>
        <v>-2</v>
      </c>
      <c r="V21" s="53">
        <v>232</v>
      </c>
      <c r="W21" s="223">
        <v>78</v>
      </c>
      <c r="X21" s="75">
        <f t="shared" si="6"/>
        <v>75</v>
      </c>
      <c r="Y21" s="223">
        <v>79</v>
      </c>
      <c r="Z21" s="223">
        <v>3</v>
      </c>
      <c r="AA21" s="54">
        <v>10</v>
      </c>
      <c r="AB21" s="54">
        <v>3</v>
      </c>
      <c r="AC21" s="54">
        <v>42</v>
      </c>
      <c r="AD21" s="54">
        <v>6</v>
      </c>
      <c r="AE21" s="54">
        <v>8</v>
      </c>
    </row>
    <row r="22" spans="1:31" s="73" customFormat="1" x14ac:dyDescent="0.25">
      <c r="A22" s="74">
        <f t="shared" si="0"/>
        <v>44057</v>
      </c>
      <c r="B22" s="48">
        <v>272</v>
      </c>
      <c r="C22" s="223">
        <v>220</v>
      </c>
      <c r="D22" s="3">
        <v>45</v>
      </c>
      <c r="E22" s="4">
        <f t="shared" si="1"/>
        <v>0.20454545454545456</v>
      </c>
      <c r="F22" s="5">
        <f t="shared" si="2"/>
        <v>175</v>
      </c>
      <c r="G22" s="49">
        <v>60</v>
      </c>
      <c r="H22" s="2">
        <v>37</v>
      </c>
      <c r="I22" s="2">
        <v>28</v>
      </c>
      <c r="J22" s="223">
        <v>4</v>
      </c>
      <c r="K22" s="223">
        <v>3</v>
      </c>
      <c r="L22" s="223">
        <v>21</v>
      </c>
      <c r="M22" s="223">
        <v>13</v>
      </c>
      <c r="N22" s="70">
        <v>28</v>
      </c>
      <c r="O22" s="223">
        <v>2</v>
      </c>
      <c r="P22" s="71"/>
      <c r="Q22" s="71">
        <f t="shared" si="3"/>
        <v>-13</v>
      </c>
      <c r="R22" s="71">
        <f t="shared" si="4"/>
        <v>-2</v>
      </c>
      <c r="S22" s="72">
        <v>30</v>
      </c>
      <c r="T22" s="9"/>
      <c r="U22" s="75">
        <f t="shared" si="5"/>
        <v>6</v>
      </c>
      <c r="V22" s="53">
        <v>235</v>
      </c>
      <c r="W22" s="223">
        <v>78</v>
      </c>
      <c r="X22" s="75">
        <f t="shared" si="6"/>
        <v>75</v>
      </c>
      <c r="Y22" s="223">
        <v>82</v>
      </c>
      <c r="Z22" s="223">
        <v>14</v>
      </c>
      <c r="AA22" s="54">
        <v>4</v>
      </c>
      <c r="AB22" s="54">
        <v>3</v>
      </c>
      <c r="AC22" s="54">
        <v>25</v>
      </c>
      <c r="AD22" s="54">
        <v>6</v>
      </c>
      <c r="AE22" s="54">
        <v>12</v>
      </c>
    </row>
    <row r="23" spans="1:31" s="73" customFormat="1" x14ac:dyDescent="0.25">
      <c r="A23" s="74">
        <f t="shared" si="0"/>
        <v>44050</v>
      </c>
      <c r="B23" s="48">
        <v>268</v>
      </c>
      <c r="C23" s="223">
        <v>211</v>
      </c>
      <c r="D23" s="3">
        <v>42</v>
      </c>
      <c r="E23" s="4">
        <f t="shared" si="1"/>
        <v>0.1990521327014218</v>
      </c>
      <c r="F23" s="5">
        <f t="shared" si="2"/>
        <v>169</v>
      </c>
      <c r="G23" s="49">
        <v>63</v>
      </c>
      <c r="H23" s="2">
        <v>55</v>
      </c>
      <c r="I23" s="2">
        <v>22</v>
      </c>
      <c r="J23" s="223">
        <v>3</v>
      </c>
      <c r="K23" s="223">
        <v>7</v>
      </c>
      <c r="L23" s="223">
        <v>34</v>
      </c>
      <c r="M23" s="223">
        <v>16</v>
      </c>
      <c r="N23" s="70">
        <v>42</v>
      </c>
      <c r="O23" s="223">
        <v>0</v>
      </c>
      <c r="P23" s="71"/>
      <c r="Q23" s="71">
        <f t="shared" si="3"/>
        <v>-16</v>
      </c>
      <c r="R23" s="71">
        <f t="shared" si="4"/>
        <v>0</v>
      </c>
      <c r="S23" s="72">
        <v>32</v>
      </c>
      <c r="T23" s="9"/>
      <c r="U23" s="75">
        <f t="shared" si="5"/>
        <v>18</v>
      </c>
      <c r="V23" s="53">
        <v>239</v>
      </c>
      <c r="W23" s="223">
        <v>77</v>
      </c>
      <c r="X23" s="75">
        <f t="shared" si="6"/>
        <v>82</v>
      </c>
      <c r="Y23" s="223">
        <v>80</v>
      </c>
      <c r="Z23" s="223">
        <v>12</v>
      </c>
      <c r="AA23" s="54">
        <v>8</v>
      </c>
      <c r="AB23" s="54">
        <v>3</v>
      </c>
      <c r="AC23" s="54">
        <v>44</v>
      </c>
      <c r="AD23" s="54">
        <v>5</v>
      </c>
      <c r="AE23" s="54">
        <v>10</v>
      </c>
    </row>
    <row r="24" spans="1:31" s="73" customFormat="1" x14ac:dyDescent="0.25">
      <c r="A24" s="74">
        <f t="shared" si="0"/>
        <v>44043</v>
      </c>
      <c r="B24" s="48">
        <v>249</v>
      </c>
      <c r="C24" s="223">
        <v>201</v>
      </c>
      <c r="D24" s="3">
        <v>46</v>
      </c>
      <c r="E24" s="4">
        <f t="shared" si="1"/>
        <v>0.22885572139303484</v>
      </c>
      <c r="F24" s="5">
        <f t="shared" si="2"/>
        <v>155</v>
      </c>
      <c r="G24" s="49">
        <v>60</v>
      </c>
      <c r="H24" s="2">
        <v>72</v>
      </c>
      <c r="I24" s="2">
        <v>20</v>
      </c>
      <c r="J24" s="223">
        <v>3</v>
      </c>
      <c r="K24" s="223">
        <v>8</v>
      </c>
      <c r="L24" s="223">
        <v>14</v>
      </c>
      <c r="M24" s="223">
        <v>25</v>
      </c>
      <c r="N24" s="70">
        <v>19</v>
      </c>
      <c r="O24" s="223">
        <v>4</v>
      </c>
      <c r="P24" s="71"/>
      <c r="Q24" s="71">
        <f t="shared" si="3"/>
        <v>-25</v>
      </c>
      <c r="R24" s="71">
        <f t="shared" si="4"/>
        <v>-4</v>
      </c>
      <c r="S24" s="72">
        <v>33</v>
      </c>
      <c r="T24" s="9"/>
      <c r="U24" s="75">
        <f t="shared" si="5"/>
        <v>-15</v>
      </c>
      <c r="V24" s="53">
        <v>239</v>
      </c>
      <c r="W24" s="223">
        <v>77</v>
      </c>
      <c r="X24" s="75">
        <f t="shared" si="6"/>
        <v>68</v>
      </c>
      <c r="Y24" s="223">
        <v>94</v>
      </c>
      <c r="Z24" s="223">
        <v>9</v>
      </c>
      <c r="AA24" s="54">
        <v>8</v>
      </c>
      <c r="AB24" s="54">
        <v>2</v>
      </c>
      <c r="AC24" s="54">
        <v>64</v>
      </c>
      <c r="AD24" s="54">
        <v>6</v>
      </c>
      <c r="AE24" s="54">
        <v>8</v>
      </c>
    </row>
    <row r="25" spans="1:31" s="73" customFormat="1" x14ac:dyDescent="0.25">
      <c r="A25" s="74">
        <f t="shared" si="0"/>
        <v>44036</v>
      </c>
      <c r="B25" s="48">
        <v>264</v>
      </c>
      <c r="C25" s="223">
        <v>213</v>
      </c>
      <c r="D25" s="3">
        <v>43</v>
      </c>
      <c r="E25" s="4">
        <f t="shared" si="1"/>
        <v>0.20187793427230047</v>
      </c>
      <c r="F25" s="5">
        <f t="shared" si="2"/>
        <v>170</v>
      </c>
      <c r="G25" s="49">
        <v>58</v>
      </c>
      <c r="H25" s="2">
        <v>66</v>
      </c>
      <c r="I25" s="2">
        <v>22</v>
      </c>
      <c r="J25" s="223">
        <v>3</v>
      </c>
      <c r="K25" s="223">
        <v>5</v>
      </c>
      <c r="L25" s="223">
        <v>17</v>
      </c>
      <c r="M25" s="223">
        <v>10</v>
      </c>
      <c r="N25" s="70">
        <v>25</v>
      </c>
      <c r="O25" s="223">
        <v>2</v>
      </c>
      <c r="P25" s="71"/>
      <c r="Q25" s="71">
        <f t="shared" si="3"/>
        <v>-10</v>
      </c>
      <c r="R25" s="71">
        <f t="shared" si="4"/>
        <v>-2</v>
      </c>
      <c r="S25" s="72">
        <v>32</v>
      </c>
      <c r="T25" s="9"/>
      <c r="U25" s="75">
        <f t="shared" si="5"/>
        <v>5</v>
      </c>
      <c r="V25" s="53">
        <v>246</v>
      </c>
      <c r="W25" s="223">
        <v>78</v>
      </c>
      <c r="X25" s="75">
        <f t="shared" si="6"/>
        <v>73</v>
      </c>
      <c r="Y25" s="223">
        <v>95</v>
      </c>
      <c r="Z25" s="223">
        <v>5</v>
      </c>
      <c r="AA25" s="54">
        <v>8</v>
      </c>
      <c r="AB25" s="54">
        <v>3</v>
      </c>
      <c r="AC25" s="54">
        <v>58</v>
      </c>
      <c r="AD25" s="54">
        <v>3</v>
      </c>
      <c r="AE25" s="54">
        <v>7</v>
      </c>
    </row>
    <row r="26" spans="1:31" s="73" customFormat="1" x14ac:dyDescent="0.25">
      <c r="A26" s="74">
        <f t="shared" si="0"/>
        <v>44029</v>
      </c>
      <c r="B26" s="48">
        <v>260</v>
      </c>
      <c r="C26" s="223">
        <v>208</v>
      </c>
      <c r="D26" s="3">
        <v>45</v>
      </c>
      <c r="E26" s="4">
        <f t="shared" si="1"/>
        <v>0.21634615384615385</v>
      </c>
      <c r="F26" s="5">
        <f t="shared" si="2"/>
        <v>163</v>
      </c>
      <c r="G26" s="49">
        <v>63</v>
      </c>
      <c r="H26" s="2">
        <v>49</v>
      </c>
      <c r="I26" s="2">
        <v>20</v>
      </c>
      <c r="J26" s="223">
        <v>4</v>
      </c>
      <c r="K26" s="223">
        <v>4</v>
      </c>
      <c r="L26" s="223">
        <v>25</v>
      </c>
      <c r="M26" s="223">
        <v>20</v>
      </c>
      <c r="N26" s="70">
        <v>27</v>
      </c>
      <c r="O26" s="223">
        <v>2</v>
      </c>
      <c r="P26" s="71"/>
      <c r="Q26" s="71">
        <f t="shared" si="3"/>
        <v>-20</v>
      </c>
      <c r="R26" s="71">
        <f t="shared" si="4"/>
        <v>-2</v>
      </c>
      <c r="S26" s="72">
        <v>28</v>
      </c>
      <c r="T26" s="9"/>
      <c r="U26" s="75">
        <f t="shared" si="5"/>
        <v>3</v>
      </c>
      <c r="V26" s="53">
        <v>254</v>
      </c>
      <c r="W26" s="223">
        <v>80</v>
      </c>
      <c r="X26" s="75">
        <f t="shared" si="6"/>
        <v>79</v>
      </c>
      <c r="Y26" s="223">
        <v>95</v>
      </c>
      <c r="Z26" s="223">
        <v>4</v>
      </c>
      <c r="AA26" s="54">
        <v>10</v>
      </c>
      <c r="AB26" s="54">
        <v>4</v>
      </c>
      <c r="AC26" s="54">
        <v>41</v>
      </c>
      <c r="AD26" s="54">
        <v>3</v>
      </c>
      <c r="AE26" s="54">
        <v>8</v>
      </c>
    </row>
    <row r="27" spans="1:31" s="73" customFormat="1" x14ac:dyDescent="0.25">
      <c r="A27" s="74">
        <f t="shared" si="0"/>
        <v>44022</v>
      </c>
      <c r="B27" s="48">
        <v>259</v>
      </c>
      <c r="C27" s="223">
        <v>216</v>
      </c>
      <c r="D27" s="3">
        <v>47</v>
      </c>
      <c r="E27" s="4">
        <f t="shared" si="1"/>
        <v>0.21759259259259259</v>
      </c>
      <c r="F27" s="5">
        <f t="shared" si="2"/>
        <v>169</v>
      </c>
      <c r="G27" s="49">
        <v>60</v>
      </c>
      <c r="H27" s="2">
        <v>88</v>
      </c>
      <c r="I27" s="2">
        <v>22</v>
      </c>
      <c r="J27" s="223">
        <v>3</v>
      </c>
      <c r="K27" s="223">
        <v>3</v>
      </c>
      <c r="L27" s="223">
        <v>18</v>
      </c>
      <c r="M27" s="223">
        <v>13</v>
      </c>
      <c r="N27" s="70">
        <v>27</v>
      </c>
      <c r="O27" s="223">
        <v>2</v>
      </c>
      <c r="P27" s="71"/>
      <c r="Q27" s="71">
        <f t="shared" si="3"/>
        <v>-13</v>
      </c>
      <c r="R27" s="71">
        <f t="shared" si="4"/>
        <v>-2</v>
      </c>
      <c r="S27" s="72">
        <v>32</v>
      </c>
      <c r="T27" s="9"/>
      <c r="U27" s="75">
        <f t="shared" si="5"/>
        <v>3</v>
      </c>
      <c r="V27" s="53">
        <v>261</v>
      </c>
      <c r="W27" s="223">
        <v>100</v>
      </c>
      <c r="X27" s="75">
        <f t="shared" si="6"/>
        <v>87</v>
      </c>
      <c r="Y27" s="223">
        <v>74</v>
      </c>
      <c r="Z27" s="223">
        <v>4</v>
      </c>
      <c r="AA27" s="54">
        <v>10</v>
      </c>
      <c r="AB27" s="54">
        <v>2</v>
      </c>
      <c r="AC27" s="54">
        <v>72</v>
      </c>
      <c r="AD27" s="54">
        <v>5</v>
      </c>
      <c r="AE27" s="54">
        <v>16</v>
      </c>
    </row>
    <row r="28" spans="1:31" s="73" customFormat="1" x14ac:dyDescent="0.25">
      <c r="A28" s="74">
        <f t="shared" si="0"/>
        <v>44015</v>
      </c>
      <c r="B28" s="48">
        <v>257</v>
      </c>
      <c r="C28" s="223">
        <v>204</v>
      </c>
      <c r="D28" s="3">
        <v>45</v>
      </c>
      <c r="E28" s="4">
        <f t="shared" si="1"/>
        <v>0.22058823529411764</v>
      </c>
      <c r="F28" s="5">
        <f t="shared" si="2"/>
        <v>159</v>
      </c>
      <c r="G28" s="49">
        <v>59</v>
      </c>
      <c r="H28" s="2">
        <v>42</v>
      </c>
      <c r="I28" s="2">
        <v>16</v>
      </c>
      <c r="J28" s="223">
        <v>4</v>
      </c>
      <c r="K28" s="223">
        <v>2</v>
      </c>
      <c r="L28" s="223">
        <v>20</v>
      </c>
      <c r="M28" s="223">
        <v>17</v>
      </c>
      <c r="N28" s="70">
        <v>18</v>
      </c>
      <c r="O28" s="223">
        <v>1</v>
      </c>
      <c r="P28" s="71"/>
      <c r="Q28" s="71">
        <f t="shared" si="3"/>
        <v>-17</v>
      </c>
      <c r="R28" s="71">
        <f t="shared" si="4"/>
        <v>-1</v>
      </c>
      <c r="S28" s="72">
        <v>32</v>
      </c>
      <c r="T28" s="9"/>
      <c r="U28" s="75">
        <f t="shared" si="5"/>
        <v>2</v>
      </c>
      <c r="V28" s="53">
        <v>268</v>
      </c>
      <c r="W28" s="223">
        <v>101</v>
      </c>
      <c r="X28" s="75">
        <f t="shared" si="6"/>
        <v>94</v>
      </c>
      <c r="Y28" s="223">
        <v>73</v>
      </c>
      <c r="Z28" s="223">
        <v>3</v>
      </c>
      <c r="AA28" s="54">
        <v>10</v>
      </c>
      <c r="AB28" s="54">
        <v>2</v>
      </c>
      <c r="AC28" s="54">
        <v>31</v>
      </c>
      <c r="AD28" s="54">
        <v>8</v>
      </c>
      <c r="AE28" s="54">
        <v>11</v>
      </c>
    </row>
    <row r="29" spans="1:31" s="73" customFormat="1" x14ac:dyDescent="0.25">
      <c r="A29" s="74">
        <f t="shared" si="0"/>
        <v>44008</v>
      </c>
      <c r="B29" s="48">
        <v>253</v>
      </c>
      <c r="C29" s="223">
        <v>205</v>
      </c>
      <c r="D29" s="3">
        <v>43</v>
      </c>
      <c r="E29" s="4">
        <f t="shared" si="1"/>
        <v>0.2097560975609756</v>
      </c>
      <c r="F29" s="5">
        <f t="shared" si="2"/>
        <v>162</v>
      </c>
      <c r="G29" s="49">
        <v>51</v>
      </c>
      <c r="H29" s="2">
        <v>77</v>
      </c>
      <c r="I29" s="2">
        <v>23</v>
      </c>
      <c r="J29" s="223">
        <v>3</v>
      </c>
      <c r="K29" s="223">
        <v>2</v>
      </c>
      <c r="L29" s="223">
        <v>10</v>
      </c>
      <c r="M29" s="223">
        <v>12</v>
      </c>
      <c r="N29" s="70">
        <v>29</v>
      </c>
      <c r="O29" s="223">
        <v>3</v>
      </c>
      <c r="P29" s="71"/>
      <c r="Q29" s="71">
        <f t="shared" si="3"/>
        <v>-12</v>
      </c>
      <c r="R29" s="71">
        <f t="shared" si="4"/>
        <v>-3</v>
      </c>
      <c r="S29" s="72">
        <v>32</v>
      </c>
      <c r="T29" s="9"/>
      <c r="U29" s="75">
        <f t="shared" si="5"/>
        <v>-5</v>
      </c>
      <c r="V29" s="53">
        <v>271</v>
      </c>
      <c r="W29" s="223">
        <v>98</v>
      </c>
      <c r="X29" s="75">
        <f t="shared" si="6"/>
        <v>94</v>
      </c>
      <c r="Y29" s="223">
        <v>79</v>
      </c>
      <c r="Z29" s="223">
        <v>2</v>
      </c>
      <c r="AA29" s="54">
        <v>9</v>
      </c>
      <c r="AB29" s="54"/>
      <c r="AC29" s="54"/>
      <c r="AD29" s="54"/>
      <c r="AE29" s="54"/>
    </row>
    <row r="30" spans="1:31" s="73" customFormat="1" x14ac:dyDescent="0.25">
      <c r="A30" s="74">
        <f t="shared" si="0"/>
        <v>44001</v>
      </c>
      <c r="B30" s="48">
        <v>259</v>
      </c>
      <c r="C30" s="223">
        <v>218</v>
      </c>
      <c r="D30" s="3">
        <v>48</v>
      </c>
      <c r="E30" s="4">
        <f t="shared" si="1"/>
        <v>0.22018348623853212</v>
      </c>
      <c r="F30" s="5">
        <f t="shared" si="2"/>
        <v>170</v>
      </c>
      <c r="G30" s="49">
        <v>52</v>
      </c>
      <c r="H30" s="2">
        <v>76</v>
      </c>
      <c r="I30" s="2">
        <v>7</v>
      </c>
      <c r="J30" s="223">
        <v>2</v>
      </c>
      <c r="K30" s="223">
        <v>5</v>
      </c>
      <c r="L30" s="223">
        <v>21</v>
      </c>
      <c r="M30" s="223">
        <v>15</v>
      </c>
      <c r="N30" s="70">
        <v>14</v>
      </c>
      <c r="O30" s="223">
        <v>2</v>
      </c>
      <c r="P30" s="71"/>
      <c r="Q30" s="71">
        <f t="shared" si="3"/>
        <v>-15</v>
      </c>
      <c r="R30" s="71">
        <f t="shared" si="4"/>
        <v>-2</v>
      </c>
      <c r="S30" s="72">
        <v>32</v>
      </c>
      <c r="T30" s="9"/>
      <c r="U30" s="75">
        <f t="shared" si="5"/>
        <v>4</v>
      </c>
      <c r="V30" s="53">
        <v>280</v>
      </c>
      <c r="W30" s="223">
        <v>98</v>
      </c>
      <c r="X30" s="75">
        <f t="shared" si="6"/>
        <v>103</v>
      </c>
      <c r="Y30" s="223">
        <v>79</v>
      </c>
      <c r="Z30" s="223">
        <v>0</v>
      </c>
      <c r="AA30" s="54">
        <v>9</v>
      </c>
      <c r="AB30" s="54"/>
      <c r="AC30" s="54"/>
      <c r="AD30" s="54"/>
      <c r="AE30" s="54"/>
    </row>
    <row r="31" spans="1:31" s="73" customFormat="1" x14ac:dyDescent="0.25">
      <c r="A31" s="74">
        <f t="shared" si="0"/>
        <v>43994</v>
      </c>
      <c r="B31" s="48">
        <v>255</v>
      </c>
      <c r="C31" s="223">
        <v>209</v>
      </c>
      <c r="D31" s="3">
        <v>49</v>
      </c>
      <c r="E31" s="4">
        <f t="shared" si="1"/>
        <v>0.23444976076555024</v>
      </c>
      <c r="F31" s="5">
        <f t="shared" si="2"/>
        <v>160</v>
      </c>
      <c r="G31" s="49">
        <v>54</v>
      </c>
      <c r="H31" s="2">
        <v>71</v>
      </c>
      <c r="I31" s="2">
        <v>17</v>
      </c>
      <c r="J31" s="223">
        <v>4</v>
      </c>
      <c r="K31" s="223">
        <v>9</v>
      </c>
      <c r="L31" s="223">
        <v>15</v>
      </c>
      <c r="M31" s="223">
        <v>50</v>
      </c>
      <c r="N31" s="70">
        <v>25</v>
      </c>
      <c r="O31" s="223">
        <v>0</v>
      </c>
      <c r="P31" s="71"/>
      <c r="Q31" s="71">
        <f t="shared" si="3"/>
        <v>-50</v>
      </c>
      <c r="R31" s="71">
        <f t="shared" si="4"/>
        <v>0</v>
      </c>
      <c r="S31" s="72">
        <v>32</v>
      </c>
      <c r="T31" s="9"/>
      <c r="U31" s="75">
        <f t="shared" si="5"/>
        <v>-35</v>
      </c>
      <c r="V31" s="53">
        <v>286</v>
      </c>
      <c r="W31" s="223">
        <v>97</v>
      </c>
      <c r="X31" s="75">
        <f t="shared" si="6"/>
        <v>111</v>
      </c>
      <c r="Y31" s="223">
        <v>78</v>
      </c>
      <c r="Z31" s="223">
        <v>6</v>
      </c>
      <c r="AA31" s="54">
        <v>9</v>
      </c>
      <c r="AB31" s="54"/>
      <c r="AC31" s="54"/>
      <c r="AD31" s="54"/>
      <c r="AE31" s="54"/>
    </row>
    <row r="32" spans="1:31" s="73" customFormat="1" x14ac:dyDescent="0.25">
      <c r="A32" s="74">
        <f t="shared" si="0"/>
        <v>43987</v>
      </c>
      <c r="B32" s="48">
        <v>288</v>
      </c>
      <c r="C32" s="223">
        <v>208</v>
      </c>
      <c r="D32" s="3">
        <v>48</v>
      </c>
      <c r="E32" s="4">
        <f t="shared" si="1"/>
        <v>0.23076923076923078</v>
      </c>
      <c r="F32" s="5">
        <f t="shared" si="2"/>
        <v>160</v>
      </c>
      <c r="G32" s="49">
        <v>60</v>
      </c>
      <c r="H32" s="2">
        <v>76</v>
      </c>
      <c r="I32" s="2">
        <v>18</v>
      </c>
      <c r="J32" s="223">
        <v>5</v>
      </c>
      <c r="K32" s="223">
        <v>6</v>
      </c>
      <c r="L32" s="223">
        <v>25</v>
      </c>
      <c r="M32" s="223">
        <v>47</v>
      </c>
      <c r="N32" s="70">
        <v>18</v>
      </c>
      <c r="O32" s="223">
        <v>5</v>
      </c>
      <c r="P32" s="71"/>
      <c r="Q32" s="71">
        <f t="shared" si="3"/>
        <v>-47</v>
      </c>
      <c r="R32" s="71">
        <f t="shared" si="4"/>
        <v>-5</v>
      </c>
      <c r="S32" s="72">
        <v>29</v>
      </c>
      <c r="T32" s="9"/>
      <c r="U32" s="75">
        <f t="shared" si="5"/>
        <v>-27</v>
      </c>
      <c r="V32" s="53">
        <v>309</v>
      </c>
      <c r="W32" s="223">
        <v>97</v>
      </c>
      <c r="X32" s="75">
        <f t="shared" si="6"/>
        <v>135</v>
      </c>
      <c r="Y32" s="223">
        <v>77</v>
      </c>
      <c r="Z32" s="223">
        <v>6</v>
      </c>
      <c r="AA32" s="54">
        <v>9</v>
      </c>
      <c r="AB32" s="54"/>
      <c r="AC32" s="54"/>
      <c r="AD32" s="54"/>
      <c r="AE32" s="54"/>
    </row>
    <row r="33" spans="1:31" s="73" customFormat="1" x14ac:dyDescent="0.25">
      <c r="A33" s="74">
        <f t="shared" si="0"/>
        <v>43980</v>
      </c>
      <c r="B33" s="48">
        <v>320</v>
      </c>
      <c r="C33" s="223">
        <v>252</v>
      </c>
      <c r="D33" s="3">
        <v>49</v>
      </c>
      <c r="E33" s="4">
        <f t="shared" si="1"/>
        <v>0.19444444444444445</v>
      </c>
      <c r="F33" s="5">
        <f t="shared" si="2"/>
        <v>203</v>
      </c>
      <c r="G33" s="49">
        <v>59</v>
      </c>
      <c r="H33" s="2">
        <v>77</v>
      </c>
      <c r="I33" s="2">
        <v>30</v>
      </c>
      <c r="J33" s="223">
        <v>5</v>
      </c>
      <c r="K33" s="223">
        <v>0</v>
      </c>
      <c r="L33" s="223">
        <v>36</v>
      </c>
      <c r="M33" s="223">
        <v>17</v>
      </c>
      <c r="N33" s="70">
        <v>18</v>
      </c>
      <c r="O33" s="223">
        <v>0</v>
      </c>
      <c r="P33" s="71"/>
      <c r="Q33" s="71">
        <f t="shared" si="3"/>
        <v>-17</v>
      </c>
      <c r="R33" s="71">
        <f t="shared" si="4"/>
        <v>0</v>
      </c>
      <c r="S33" s="72">
        <v>26</v>
      </c>
      <c r="T33" s="9"/>
      <c r="U33" s="75">
        <f t="shared" si="5"/>
        <v>19</v>
      </c>
      <c r="V33" s="53">
        <v>257</v>
      </c>
      <c r="W33" s="223">
        <v>90</v>
      </c>
      <c r="X33" s="75">
        <f t="shared" si="6"/>
        <v>88</v>
      </c>
      <c r="Y33" s="223">
        <v>79</v>
      </c>
      <c r="Z33" s="223">
        <v>5</v>
      </c>
      <c r="AA33" s="54">
        <v>9</v>
      </c>
      <c r="AB33" s="54"/>
      <c r="AC33" s="54"/>
      <c r="AD33" s="54"/>
      <c r="AE33" s="54"/>
    </row>
    <row r="34" spans="1:31" s="73" customFormat="1" x14ac:dyDescent="0.25">
      <c r="A34" s="74">
        <f t="shared" si="0"/>
        <v>43973</v>
      </c>
      <c r="B34" s="48">
        <v>301</v>
      </c>
      <c r="C34" s="223">
        <v>236</v>
      </c>
      <c r="D34" s="3">
        <v>42</v>
      </c>
      <c r="E34" s="4">
        <f t="shared" si="1"/>
        <v>0.17796610169491525</v>
      </c>
      <c r="F34" s="5">
        <f t="shared" si="2"/>
        <v>194</v>
      </c>
      <c r="G34" s="49">
        <v>53</v>
      </c>
      <c r="H34" s="2">
        <v>53</v>
      </c>
      <c r="I34" s="2">
        <v>46</v>
      </c>
      <c r="J34" s="223">
        <v>3</v>
      </c>
      <c r="K34" s="223">
        <v>3</v>
      </c>
      <c r="L34" s="223">
        <v>46</v>
      </c>
      <c r="M34" s="223">
        <v>26</v>
      </c>
      <c r="N34" s="70">
        <v>23</v>
      </c>
      <c r="O34" s="223">
        <v>2</v>
      </c>
      <c r="P34" s="71"/>
      <c r="Q34" s="71">
        <f t="shared" si="3"/>
        <v>-26</v>
      </c>
      <c r="R34" s="71">
        <f t="shared" si="4"/>
        <v>-2</v>
      </c>
      <c r="S34" s="72">
        <v>27</v>
      </c>
      <c r="T34" s="9"/>
      <c r="U34" s="75">
        <f t="shared" si="5"/>
        <v>18</v>
      </c>
      <c r="V34" s="53">
        <v>256</v>
      </c>
      <c r="W34" s="223">
        <v>88</v>
      </c>
      <c r="X34" s="75">
        <f t="shared" si="6"/>
        <v>89</v>
      </c>
      <c r="Y34" s="223">
        <v>79</v>
      </c>
      <c r="Z34" s="223">
        <v>9</v>
      </c>
      <c r="AA34" s="54">
        <v>3</v>
      </c>
      <c r="AB34" s="54"/>
      <c r="AC34" s="54"/>
      <c r="AD34" s="54"/>
      <c r="AE34" s="54"/>
    </row>
    <row r="35" spans="1:31" s="73" customFormat="1" x14ac:dyDescent="0.25">
      <c r="A35" s="74">
        <v>43966</v>
      </c>
      <c r="B35" s="48">
        <v>289</v>
      </c>
      <c r="C35" s="223">
        <v>234</v>
      </c>
      <c r="D35" s="3">
        <v>43</v>
      </c>
      <c r="E35" s="4">
        <f t="shared" si="1"/>
        <v>0.18376068376068377</v>
      </c>
      <c r="F35" s="5">
        <f t="shared" si="2"/>
        <v>191</v>
      </c>
      <c r="G35" s="49">
        <v>52</v>
      </c>
      <c r="H35" s="2">
        <v>86</v>
      </c>
      <c r="I35" s="2">
        <v>73</v>
      </c>
      <c r="J35" s="223">
        <v>2</v>
      </c>
      <c r="K35" s="223">
        <v>4</v>
      </c>
      <c r="L35" s="223">
        <v>28</v>
      </c>
      <c r="M35" s="223">
        <v>41</v>
      </c>
      <c r="N35" s="70">
        <v>41</v>
      </c>
      <c r="O35" s="223">
        <v>2</v>
      </c>
      <c r="P35" s="71"/>
      <c r="Q35" s="71">
        <f t="shared" si="3"/>
        <v>-41</v>
      </c>
      <c r="R35" s="71">
        <f t="shared" si="4"/>
        <v>-2</v>
      </c>
      <c r="S35" s="72">
        <v>28</v>
      </c>
      <c r="T35" s="9"/>
      <c r="U35" s="75">
        <f t="shared" si="5"/>
        <v>-15</v>
      </c>
      <c r="V35" s="53">
        <v>259</v>
      </c>
      <c r="W35" s="223">
        <v>89</v>
      </c>
      <c r="X35" s="75">
        <f t="shared" si="6"/>
        <v>92</v>
      </c>
      <c r="Y35" s="223">
        <v>78</v>
      </c>
      <c r="Z35" s="223">
        <v>1</v>
      </c>
      <c r="AA35" s="54">
        <v>9</v>
      </c>
      <c r="AB35" s="54"/>
      <c r="AC35" s="54"/>
      <c r="AD35" s="54"/>
      <c r="AE35" s="54"/>
    </row>
    <row r="36" spans="1:31" s="73" customFormat="1" x14ac:dyDescent="0.25">
      <c r="A36" s="74">
        <f>A37+7</f>
        <v>43952</v>
      </c>
      <c r="B36" s="48">
        <v>303</v>
      </c>
      <c r="C36" s="223">
        <v>262</v>
      </c>
      <c r="D36" s="3">
        <v>45</v>
      </c>
      <c r="E36" s="4">
        <f t="shared" si="1"/>
        <v>0.1717557251908397</v>
      </c>
      <c r="F36" s="5">
        <f t="shared" si="2"/>
        <v>217</v>
      </c>
      <c r="G36" s="49">
        <v>54</v>
      </c>
      <c r="H36" s="2">
        <v>58</v>
      </c>
      <c r="I36" s="2">
        <v>63</v>
      </c>
      <c r="J36" s="223">
        <v>2</v>
      </c>
      <c r="K36" s="223">
        <v>0</v>
      </c>
      <c r="L36" s="223">
        <v>45</v>
      </c>
      <c r="M36" s="223">
        <v>13</v>
      </c>
      <c r="N36" s="70">
        <v>35</v>
      </c>
      <c r="O36" s="223">
        <v>1</v>
      </c>
      <c r="P36" s="71"/>
      <c r="Q36" s="71">
        <f t="shared" si="3"/>
        <v>-13</v>
      </c>
      <c r="R36" s="71">
        <f t="shared" si="4"/>
        <v>-1</v>
      </c>
      <c r="S36" s="72">
        <v>29</v>
      </c>
      <c r="T36" s="9"/>
      <c r="U36" s="75">
        <f t="shared" si="5"/>
        <v>31</v>
      </c>
      <c r="V36" s="53">
        <v>269</v>
      </c>
      <c r="W36" s="223">
        <v>90</v>
      </c>
      <c r="X36" s="75">
        <f t="shared" si="6"/>
        <v>100</v>
      </c>
      <c r="Y36" s="223">
        <v>79</v>
      </c>
      <c r="Z36" s="223">
        <v>6</v>
      </c>
      <c r="AA36" s="54">
        <v>5</v>
      </c>
      <c r="AB36" s="54"/>
      <c r="AC36" s="54"/>
      <c r="AD36" s="54"/>
      <c r="AE36" s="54"/>
    </row>
    <row r="37" spans="1:31" s="73" customFormat="1" x14ac:dyDescent="0.25">
      <c r="A37" s="74">
        <f>A38+7</f>
        <v>43945</v>
      </c>
      <c r="B37" s="48">
        <v>271</v>
      </c>
      <c r="C37" s="223">
        <v>224</v>
      </c>
      <c r="D37" s="3">
        <v>43</v>
      </c>
      <c r="E37" s="4">
        <f t="shared" si="1"/>
        <v>0.19196428571428573</v>
      </c>
      <c r="F37" s="5">
        <f t="shared" si="2"/>
        <v>181</v>
      </c>
      <c r="G37" s="49">
        <v>58</v>
      </c>
      <c r="H37" s="2">
        <v>73</v>
      </c>
      <c r="I37" s="2">
        <v>76</v>
      </c>
      <c r="J37" s="223">
        <v>3</v>
      </c>
      <c r="K37" s="223">
        <v>2</v>
      </c>
      <c r="L37" s="223">
        <v>58</v>
      </c>
      <c r="M37" s="223">
        <v>15</v>
      </c>
      <c r="N37" s="70">
        <v>41</v>
      </c>
      <c r="O37" s="223">
        <v>4</v>
      </c>
      <c r="P37" s="71"/>
      <c r="Q37" s="71">
        <f t="shared" si="3"/>
        <v>-15</v>
      </c>
      <c r="R37" s="71">
        <f t="shared" si="4"/>
        <v>-4</v>
      </c>
      <c r="S37" s="72">
        <v>31</v>
      </c>
      <c r="T37" s="9"/>
      <c r="U37" s="75">
        <f t="shared" si="5"/>
        <v>39</v>
      </c>
      <c r="V37" s="53">
        <v>267</v>
      </c>
      <c r="W37" s="223">
        <v>89</v>
      </c>
      <c r="X37" s="75">
        <f t="shared" si="6"/>
        <v>100</v>
      </c>
      <c r="Y37" s="223">
        <v>78</v>
      </c>
      <c r="Z37" s="223">
        <v>6</v>
      </c>
      <c r="AA37" s="54">
        <v>5</v>
      </c>
      <c r="AB37" s="54"/>
      <c r="AC37" s="54"/>
      <c r="AD37" s="54"/>
      <c r="AE37" s="54"/>
    </row>
    <row r="38" spans="1:31" s="73" customFormat="1" x14ac:dyDescent="0.25">
      <c r="A38" s="74">
        <v>43938</v>
      </c>
      <c r="B38" s="48">
        <v>231</v>
      </c>
      <c r="C38" s="223">
        <v>178</v>
      </c>
      <c r="D38" s="3">
        <v>47</v>
      </c>
      <c r="E38" s="4">
        <f t="shared" si="1"/>
        <v>0.2640449438202247</v>
      </c>
      <c r="F38" s="5">
        <f t="shared" si="2"/>
        <v>131</v>
      </c>
      <c r="G38" s="49">
        <v>65</v>
      </c>
      <c r="H38" s="2">
        <v>67</v>
      </c>
      <c r="I38" s="2">
        <v>93</v>
      </c>
      <c r="J38" s="223">
        <v>3</v>
      </c>
      <c r="K38" s="223">
        <v>12</v>
      </c>
      <c r="L38" s="223">
        <v>10</v>
      </c>
      <c r="M38" s="223">
        <v>27</v>
      </c>
      <c r="N38" s="70">
        <v>59</v>
      </c>
      <c r="O38" s="223">
        <v>14</v>
      </c>
      <c r="P38" s="71"/>
      <c r="Q38" s="71">
        <f t="shared" si="3"/>
        <v>-27</v>
      </c>
      <c r="R38" s="71">
        <f t="shared" si="4"/>
        <v>-14</v>
      </c>
      <c r="S38" s="72">
        <v>39</v>
      </c>
      <c r="T38" s="9"/>
      <c r="U38" s="75">
        <f t="shared" si="5"/>
        <v>-31</v>
      </c>
      <c r="V38" s="53">
        <v>273</v>
      </c>
      <c r="W38" s="223">
        <v>90</v>
      </c>
      <c r="X38" s="75">
        <f t="shared" si="6"/>
        <v>104</v>
      </c>
      <c r="Y38" s="223">
        <v>79</v>
      </c>
      <c r="Z38" s="223">
        <v>5</v>
      </c>
      <c r="AA38" s="54">
        <v>21</v>
      </c>
      <c r="AB38" s="54"/>
      <c r="AC38" s="54"/>
      <c r="AD38" s="54"/>
      <c r="AE38" s="54"/>
    </row>
    <row r="39" spans="1:31" s="73" customFormat="1" x14ac:dyDescent="0.25">
      <c r="A39" s="74">
        <f>A40+7</f>
        <v>43924</v>
      </c>
      <c r="B39" s="48">
        <v>275</v>
      </c>
      <c r="C39" s="223">
        <v>190</v>
      </c>
      <c r="D39" s="3">
        <v>52</v>
      </c>
      <c r="E39" s="4">
        <f t="shared" si="1"/>
        <v>0.27368421052631581</v>
      </c>
      <c r="F39" s="5">
        <f t="shared" si="2"/>
        <v>138</v>
      </c>
      <c r="G39" s="49">
        <v>74</v>
      </c>
      <c r="H39" s="2">
        <v>53</v>
      </c>
      <c r="I39" s="2">
        <v>45</v>
      </c>
      <c r="J39" s="223">
        <v>4</v>
      </c>
      <c r="K39" s="223">
        <v>3</v>
      </c>
      <c r="L39" s="223">
        <v>18</v>
      </c>
      <c r="M39" s="223">
        <v>54</v>
      </c>
      <c r="N39" s="70">
        <v>27</v>
      </c>
      <c r="O39" s="223">
        <v>2</v>
      </c>
      <c r="P39" s="71"/>
      <c r="Q39" s="71">
        <f t="shared" si="3"/>
        <v>-54</v>
      </c>
      <c r="R39" s="71">
        <f t="shared" si="4"/>
        <v>-2</v>
      </c>
      <c r="S39" s="72">
        <v>38</v>
      </c>
      <c r="T39" s="9"/>
      <c r="U39" s="75">
        <f t="shared" si="5"/>
        <v>-38</v>
      </c>
      <c r="V39" s="53">
        <v>296</v>
      </c>
      <c r="W39" s="223">
        <v>91</v>
      </c>
      <c r="X39" s="75">
        <f t="shared" si="6"/>
        <v>119</v>
      </c>
      <c r="Y39" s="223">
        <v>86</v>
      </c>
      <c r="Z39" s="223">
        <v>2</v>
      </c>
      <c r="AA39" s="54">
        <v>22</v>
      </c>
      <c r="AB39" s="54"/>
      <c r="AC39" s="54"/>
      <c r="AD39" s="54"/>
      <c r="AE39" s="54"/>
    </row>
    <row r="40" spans="1:31" s="73" customFormat="1" x14ac:dyDescent="0.25">
      <c r="A40" s="74">
        <f>A41+7</f>
        <v>43917</v>
      </c>
      <c r="B40" s="48">
        <v>319</v>
      </c>
      <c r="C40" s="223">
        <v>225</v>
      </c>
      <c r="D40" s="3">
        <v>58</v>
      </c>
      <c r="E40" s="4">
        <f t="shared" si="1"/>
        <v>0.25777777777777777</v>
      </c>
      <c r="F40" s="5">
        <f t="shared" si="2"/>
        <v>167</v>
      </c>
      <c r="G40" s="49">
        <v>76</v>
      </c>
      <c r="H40" s="2">
        <v>59</v>
      </c>
      <c r="I40" s="2">
        <v>38</v>
      </c>
      <c r="J40" s="223">
        <v>4</v>
      </c>
      <c r="K40" s="223">
        <v>10</v>
      </c>
      <c r="L40" s="223">
        <v>24</v>
      </c>
      <c r="M40" s="223">
        <v>44</v>
      </c>
      <c r="N40" s="70">
        <v>26</v>
      </c>
      <c r="O40" s="223">
        <v>2</v>
      </c>
      <c r="P40" s="71"/>
      <c r="Q40" s="71">
        <f t="shared" si="3"/>
        <v>-44</v>
      </c>
      <c r="R40" s="71">
        <f t="shared" si="4"/>
        <v>-2</v>
      </c>
      <c r="S40" s="72">
        <v>34</v>
      </c>
      <c r="T40" s="9"/>
      <c r="U40" s="75">
        <f t="shared" si="5"/>
        <v>-22</v>
      </c>
      <c r="V40" s="53">
        <v>240</v>
      </c>
      <c r="W40" s="223">
        <v>75</v>
      </c>
      <c r="X40" s="75">
        <f t="shared" si="6"/>
        <v>89</v>
      </c>
      <c r="Y40" s="223">
        <v>76</v>
      </c>
      <c r="Z40" s="223">
        <v>0</v>
      </c>
      <c r="AA40" s="54">
        <v>21</v>
      </c>
      <c r="AB40" s="54"/>
      <c r="AC40" s="54"/>
      <c r="AD40" s="54"/>
      <c r="AE40" s="54"/>
    </row>
    <row r="41" spans="1:31" s="73" customFormat="1" x14ac:dyDescent="0.25">
      <c r="A41" s="74">
        <v>43910</v>
      </c>
      <c r="B41" s="48">
        <v>312</v>
      </c>
      <c r="C41" s="223">
        <v>233</v>
      </c>
      <c r="D41" s="3">
        <v>50</v>
      </c>
      <c r="E41" s="4">
        <f t="shared" si="1"/>
        <v>0.21459227467811159</v>
      </c>
      <c r="F41" s="5">
        <f t="shared" si="2"/>
        <v>183</v>
      </c>
      <c r="G41" s="49">
        <v>69</v>
      </c>
      <c r="H41" s="2">
        <v>94</v>
      </c>
      <c r="I41" s="2">
        <v>64</v>
      </c>
      <c r="J41" s="223">
        <v>3</v>
      </c>
      <c r="K41" s="223">
        <v>6</v>
      </c>
      <c r="L41" s="223">
        <v>12</v>
      </c>
      <c r="M41" s="223">
        <v>26</v>
      </c>
      <c r="N41" s="70">
        <v>33</v>
      </c>
      <c r="O41" s="223">
        <v>2</v>
      </c>
      <c r="P41" s="71"/>
      <c r="Q41" s="71">
        <f t="shared" si="3"/>
        <v>-26</v>
      </c>
      <c r="R41" s="71">
        <f t="shared" si="4"/>
        <v>-2</v>
      </c>
      <c r="S41" s="72">
        <v>34</v>
      </c>
      <c r="T41" s="9"/>
      <c r="U41" s="75">
        <f t="shared" si="5"/>
        <v>-16</v>
      </c>
      <c r="V41" s="53">
        <v>241</v>
      </c>
      <c r="W41" s="223">
        <v>74</v>
      </c>
      <c r="X41" s="75">
        <f t="shared" si="6"/>
        <v>91</v>
      </c>
      <c r="Y41" s="223">
        <v>76</v>
      </c>
      <c r="Z41" s="223">
        <v>14</v>
      </c>
      <c r="AA41" s="54">
        <v>13</v>
      </c>
      <c r="AB41" s="54"/>
      <c r="AC41" s="54"/>
      <c r="AD41" s="54"/>
      <c r="AE41" s="54"/>
    </row>
    <row r="42" spans="1:31" s="73" customFormat="1" x14ac:dyDescent="0.25">
      <c r="A42" s="74">
        <f t="shared" ref="A42:A49" si="7">A43+7</f>
        <v>43896</v>
      </c>
      <c r="B42" s="48">
        <v>278</v>
      </c>
      <c r="C42" s="223">
        <v>225</v>
      </c>
      <c r="D42" s="3">
        <v>52</v>
      </c>
      <c r="E42" s="4">
        <f t="shared" si="1"/>
        <v>0.2311111111111111</v>
      </c>
      <c r="F42" s="5">
        <f t="shared" si="2"/>
        <v>173</v>
      </c>
      <c r="G42" s="49">
        <v>65</v>
      </c>
      <c r="H42" s="2">
        <v>54</v>
      </c>
      <c r="I42" s="2">
        <v>102</v>
      </c>
      <c r="J42" s="223">
        <v>2</v>
      </c>
      <c r="K42" s="223">
        <v>7</v>
      </c>
      <c r="L42" s="223">
        <v>24</v>
      </c>
      <c r="M42" s="223">
        <v>16</v>
      </c>
      <c r="N42" s="70">
        <v>58</v>
      </c>
      <c r="O42" s="223">
        <v>3</v>
      </c>
      <c r="P42" s="71"/>
      <c r="Q42" s="71">
        <f t="shared" si="3"/>
        <v>-16</v>
      </c>
      <c r="R42" s="71">
        <f t="shared" si="4"/>
        <v>-3</v>
      </c>
      <c r="S42" s="72">
        <v>36</v>
      </c>
      <c r="T42" s="9"/>
      <c r="U42" s="75">
        <f t="shared" si="5"/>
        <v>5</v>
      </c>
      <c r="V42" s="53">
        <v>252</v>
      </c>
      <c r="W42" s="223">
        <v>76</v>
      </c>
      <c r="X42" s="75">
        <f t="shared" si="6"/>
        <v>95</v>
      </c>
      <c r="Y42" s="223">
        <v>81</v>
      </c>
      <c r="Z42" s="223">
        <v>8</v>
      </c>
      <c r="AA42" s="54">
        <v>14</v>
      </c>
      <c r="AB42" s="54"/>
      <c r="AC42" s="54"/>
      <c r="AD42" s="54"/>
      <c r="AE42" s="54"/>
    </row>
    <row r="43" spans="1:31" s="73" customFormat="1" x14ac:dyDescent="0.25">
      <c r="A43" s="74">
        <f t="shared" si="7"/>
        <v>43889</v>
      </c>
      <c r="B43" s="48">
        <v>272</v>
      </c>
      <c r="C43" s="223">
        <v>230</v>
      </c>
      <c r="D43" s="3">
        <v>52</v>
      </c>
      <c r="E43" s="4">
        <f t="shared" si="1"/>
        <v>0.22608695652173913</v>
      </c>
      <c r="F43" s="5">
        <f t="shared" si="2"/>
        <v>178</v>
      </c>
      <c r="G43" s="49">
        <v>64</v>
      </c>
      <c r="H43" s="2">
        <v>50</v>
      </c>
      <c r="I43" s="2">
        <v>77</v>
      </c>
      <c r="J43" s="223">
        <v>2</v>
      </c>
      <c r="K43" s="223">
        <v>3</v>
      </c>
      <c r="L43" s="223">
        <v>22</v>
      </c>
      <c r="M43" s="223">
        <v>11</v>
      </c>
      <c r="N43" s="70">
        <v>44</v>
      </c>
      <c r="O43" s="223">
        <v>0</v>
      </c>
      <c r="P43" s="71"/>
      <c r="Q43" s="71">
        <f t="shared" si="3"/>
        <v>-11</v>
      </c>
      <c r="R43" s="71">
        <f t="shared" si="4"/>
        <v>0</v>
      </c>
      <c r="S43" s="72">
        <v>37</v>
      </c>
      <c r="T43" s="9"/>
      <c r="U43" s="75">
        <f t="shared" si="5"/>
        <v>11</v>
      </c>
      <c r="V43" s="53">
        <v>258</v>
      </c>
      <c r="W43" s="223">
        <v>88</v>
      </c>
      <c r="X43" s="75">
        <f t="shared" si="6"/>
        <v>92</v>
      </c>
      <c r="Y43" s="223">
        <v>78</v>
      </c>
      <c r="Z43" s="223">
        <v>4</v>
      </c>
      <c r="AA43" s="54">
        <v>13</v>
      </c>
      <c r="AB43" s="54"/>
      <c r="AC43" s="54"/>
      <c r="AD43" s="54"/>
      <c r="AE43" s="54"/>
    </row>
    <row r="44" spans="1:31" s="73" customFormat="1" x14ac:dyDescent="0.25">
      <c r="A44" s="74">
        <f t="shared" si="7"/>
        <v>43882</v>
      </c>
      <c r="B44" s="48">
        <v>261</v>
      </c>
      <c r="C44" s="223">
        <v>221</v>
      </c>
      <c r="D44" s="3">
        <v>50</v>
      </c>
      <c r="E44" s="4">
        <f t="shared" si="1"/>
        <v>0.22624434389140272</v>
      </c>
      <c r="F44" s="5">
        <f t="shared" si="2"/>
        <v>171</v>
      </c>
      <c r="G44" s="49">
        <v>63</v>
      </c>
      <c r="H44" s="2">
        <v>52</v>
      </c>
      <c r="I44" s="2">
        <v>54</v>
      </c>
      <c r="J44" s="223">
        <v>2</v>
      </c>
      <c r="K44" s="223">
        <v>3</v>
      </c>
      <c r="L44" s="223">
        <v>14</v>
      </c>
      <c r="M44" s="223">
        <v>11</v>
      </c>
      <c r="N44" s="70">
        <v>39</v>
      </c>
      <c r="O44" s="223">
        <v>3</v>
      </c>
      <c r="P44" s="71">
        <f t="shared" ref="P44:P75" si="8">L44*-1</f>
        <v>-14</v>
      </c>
      <c r="Q44" s="71">
        <f t="shared" si="3"/>
        <v>-11</v>
      </c>
      <c r="R44" s="71">
        <f t="shared" si="4"/>
        <v>-3</v>
      </c>
      <c r="S44" s="72">
        <v>38</v>
      </c>
      <c r="T44" s="75">
        <f t="shared" ref="T44:T51" si="9">(M44+O44) - L44</f>
        <v>0</v>
      </c>
      <c r="U44" s="75">
        <f t="shared" si="5"/>
        <v>0</v>
      </c>
      <c r="V44" s="53">
        <v>262</v>
      </c>
      <c r="W44" s="223">
        <v>87</v>
      </c>
      <c r="X44" s="75">
        <f t="shared" si="6"/>
        <v>94</v>
      </c>
      <c r="Y44" s="223">
        <v>81</v>
      </c>
      <c r="Z44" s="223">
        <v>18</v>
      </c>
      <c r="AA44" s="54">
        <v>13</v>
      </c>
      <c r="AB44" s="54"/>
      <c r="AC44" s="54"/>
      <c r="AD44" s="54"/>
      <c r="AE44" s="54"/>
    </row>
    <row r="45" spans="1:31" s="73" customFormat="1" x14ac:dyDescent="0.25">
      <c r="A45" s="74">
        <f t="shared" si="7"/>
        <v>43875</v>
      </c>
      <c r="B45" s="48">
        <v>265</v>
      </c>
      <c r="C45" s="223">
        <v>229</v>
      </c>
      <c r="D45" s="3">
        <v>55</v>
      </c>
      <c r="E45" s="4">
        <f t="shared" si="1"/>
        <v>0.24017467248908297</v>
      </c>
      <c r="F45" s="5">
        <f t="shared" si="2"/>
        <v>174</v>
      </c>
      <c r="G45" s="49">
        <v>66</v>
      </c>
      <c r="H45" s="2">
        <v>47</v>
      </c>
      <c r="I45" s="2">
        <v>30</v>
      </c>
      <c r="J45" s="223">
        <v>3</v>
      </c>
      <c r="K45" s="223">
        <v>5</v>
      </c>
      <c r="L45" s="223">
        <v>25</v>
      </c>
      <c r="M45" s="223">
        <v>17</v>
      </c>
      <c r="N45" s="70">
        <v>38</v>
      </c>
      <c r="O45" s="223">
        <v>3</v>
      </c>
      <c r="P45" s="71">
        <f t="shared" si="8"/>
        <v>-25</v>
      </c>
      <c r="Q45" s="71">
        <f t="shared" si="3"/>
        <v>-17</v>
      </c>
      <c r="R45" s="71">
        <f t="shared" si="4"/>
        <v>-3</v>
      </c>
      <c r="S45" s="72">
        <v>38</v>
      </c>
      <c r="T45" s="75">
        <f t="shared" si="9"/>
        <v>-5</v>
      </c>
      <c r="U45" s="75">
        <f t="shared" si="5"/>
        <v>5</v>
      </c>
      <c r="V45" s="53">
        <v>267</v>
      </c>
      <c r="W45" s="223">
        <v>88</v>
      </c>
      <c r="X45" s="75">
        <f t="shared" si="6"/>
        <v>98</v>
      </c>
      <c r="Y45" s="223">
        <v>81</v>
      </c>
      <c r="Z45" s="223">
        <v>15</v>
      </c>
      <c r="AA45" s="54">
        <v>13</v>
      </c>
      <c r="AB45" s="54"/>
      <c r="AC45" s="54"/>
      <c r="AD45" s="54"/>
      <c r="AE45" s="54"/>
    </row>
    <row r="46" spans="1:31" s="73" customFormat="1" x14ac:dyDescent="0.25">
      <c r="A46" s="74">
        <f t="shared" si="7"/>
        <v>43868</v>
      </c>
      <c r="B46" s="48">
        <v>261</v>
      </c>
      <c r="C46" s="223">
        <v>221</v>
      </c>
      <c r="D46" s="3">
        <v>59</v>
      </c>
      <c r="E46" s="4">
        <f t="shared" si="1"/>
        <v>0.2669683257918552</v>
      </c>
      <c r="F46" s="5">
        <f t="shared" si="2"/>
        <v>162</v>
      </c>
      <c r="G46" s="49">
        <v>69</v>
      </c>
      <c r="H46" s="2">
        <v>46</v>
      </c>
      <c r="I46" s="2">
        <v>23</v>
      </c>
      <c r="J46" s="223">
        <v>2</v>
      </c>
      <c r="K46" s="223">
        <v>4</v>
      </c>
      <c r="L46" s="223">
        <v>20</v>
      </c>
      <c r="M46" s="223">
        <v>13</v>
      </c>
      <c r="N46" s="70">
        <v>21</v>
      </c>
      <c r="O46" s="223">
        <v>2</v>
      </c>
      <c r="P46" s="71">
        <f t="shared" si="8"/>
        <v>-20</v>
      </c>
      <c r="Q46" s="71">
        <f t="shared" si="3"/>
        <v>-13</v>
      </c>
      <c r="R46" s="71">
        <f t="shared" si="4"/>
        <v>-2</v>
      </c>
      <c r="S46" s="72">
        <v>37</v>
      </c>
      <c r="T46" s="75">
        <f t="shared" si="9"/>
        <v>-5</v>
      </c>
      <c r="U46" s="75">
        <f t="shared" si="5"/>
        <v>5</v>
      </c>
      <c r="V46" s="53">
        <v>276</v>
      </c>
      <c r="W46" s="223">
        <v>92</v>
      </c>
      <c r="X46" s="75">
        <f t="shared" si="6"/>
        <v>103</v>
      </c>
      <c r="Y46" s="223">
        <v>81</v>
      </c>
      <c r="Z46" s="223">
        <v>13</v>
      </c>
      <c r="AA46" s="54">
        <v>13</v>
      </c>
      <c r="AB46" s="54"/>
      <c r="AC46" s="54"/>
      <c r="AD46" s="54"/>
      <c r="AE46" s="54"/>
    </row>
    <row r="47" spans="1:31" s="73" customFormat="1" x14ac:dyDescent="0.25">
      <c r="A47" s="74">
        <f t="shared" si="7"/>
        <v>43861</v>
      </c>
      <c r="B47" s="48">
        <v>257</v>
      </c>
      <c r="C47" s="223">
        <v>219</v>
      </c>
      <c r="D47" s="3">
        <v>60</v>
      </c>
      <c r="E47" s="4">
        <f t="shared" si="1"/>
        <v>0.27397260273972601</v>
      </c>
      <c r="F47" s="5">
        <f t="shared" si="2"/>
        <v>159</v>
      </c>
      <c r="G47" s="49">
        <v>71</v>
      </c>
      <c r="H47" s="2">
        <v>37</v>
      </c>
      <c r="I47" s="2">
        <v>21</v>
      </c>
      <c r="J47" s="223">
        <v>2</v>
      </c>
      <c r="K47" s="223">
        <v>9</v>
      </c>
      <c r="L47" s="223">
        <v>16</v>
      </c>
      <c r="M47" s="223">
        <v>8</v>
      </c>
      <c r="N47" s="70">
        <v>24</v>
      </c>
      <c r="O47" s="223">
        <v>3</v>
      </c>
      <c r="P47" s="71">
        <f t="shared" si="8"/>
        <v>-16</v>
      </c>
      <c r="Q47" s="71">
        <f t="shared" si="3"/>
        <v>-8</v>
      </c>
      <c r="R47" s="71">
        <f t="shared" si="4"/>
        <v>-3</v>
      </c>
      <c r="S47" s="72">
        <v>37</v>
      </c>
      <c r="T47" s="75">
        <f t="shared" si="9"/>
        <v>-5</v>
      </c>
      <c r="U47" s="75">
        <f t="shared" si="5"/>
        <v>5</v>
      </c>
      <c r="V47" s="53">
        <v>269</v>
      </c>
      <c r="W47" s="223">
        <v>94</v>
      </c>
      <c r="X47" s="75">
        <f t="shared" si="6"/>
        <v>93</v>
      </c>
      <c r="Y47" s="223">
        <v>82</v>
      </c>
      <c r="Z47" s="223">
        <v>8</v>
      </c>
      <c r="AA47" s="54">
        <v>13</v>
      </c>
      <c r="AB47" s="54"/>
      <c r="AC47" s="54"/>
      <c r="AD47" s="54"/>
      <c r="AE47" s="54"/>
    </row>
    <row r="48" spans="1:31" s="73" customFormat="1" x14ac:dyDescent="0.25">
      <c r="A48" s="74">
        <f t="shared" si="7"/>
        <v>43854</v>
      </c>
      <c r="B48" s="48">
        <v>251</v>
      </c>
      <c r="C48" s="223">
        <v>209</v>
      </c>
      <c r="D48" s="3">
        <v>58</v>
      </c>
      <c r="E48" s="4">
        <f t="shared" ref="E48:E79" si="10">D48/C48</f>
        <v>0.27751196172248804</v>
      </c>
      <c r="F48" s="5">
        <f t="shared" si="2"/>
        <v>151</v>
      </c>
      <c r="G48" s="49">
        <v>69</v>
      </c>
      <c r="H48" s="2">
        <v>47</v>
      </c>
      <c r="I48" s="2">
        <v>23</v>
      </c>
      <c r="J48" s="2">
        <v>1</v>
      </c>
      <c r="K48" s="60">
        <v>1</v>
      </c>
      <c r="L48" s="60">
        <v>15</v>
      </c>
      <c r="M48" s="60">
        <v>17</v>
      </c>
      <c r="N48" s="65">
        <v>24</v>
      </c>
      <c r="O48" s="223">
        <v>1</v>
      </c>
      <c r="P48" s="71">
        <f t="shared" si="8"/>
        <v>-15</v>
      </c>
      <c r="Q48" s="71">
        <f t="shared" si="3"/>
        <v>-17</v>
      </c>
      <c r="R48" s="71">
        <f t="shared" si="4"/>
        <v>-1</v>
      </c>
      <c r="S48" s="72">
        <v>38</v>
      </c>
      <c r="T48" s="75">
        <f t="shared" si="9"/>
        <v>3</v>
      </c>
      <c r="U48" s="75">
        <f t="shared" si="5"/>
        <v>-3</v>
      </c>
      <c r="V48" s="53">
        <v>276</v>
      </c>
      <c r="W48" s="223">
        <v>96</v>
      </c>
      <c r="X48" s="75">
        <f t="shared" si="6"/>
        <v>97</v>
      </c>
      <c r="Y48" s="223">
        <v>83</v>
      </c>
      <c r="Z48" s="223">
        <v>4</v>
      </c>
      <c r="AA48" s="54">
        <v>16</v>
      </c>
      <c r="AB48" s="54"/>
      <c r="AC48" s="54"/>
      <c r="AD48" s="54"/>
      <c r="AE48" s="54"/>
    </row>
    <row r="49" spans="1:31" s="73" customFormat="1" x14ac:dyDescent="0.25">
      <c r="A49" s="74">
        <f t="shared" si="7"/>
        <v>43847</v>
      </c>
      <c r="B49" s="48">
        <v>254</v>
      </c>
      <c r="C49" s="223">
        <v>218</v>
      </c>
      <c r="D49" s="3">
        <v>54</v>
      </c>
      <c r="E49" s="4">
        <f t="shared" si="10"/>
        <v>0.24770642201834864</v>
      </c>
      <c r="F49" s="5">
        <f t="shared" si="2"/>
        <v>164</v>
      </c>
      <c r="G49" s="49">
        <v>70</v>
      </c>
      <c r="H49" s="2">
        <v>26</v>
      </c>
      <c r="I49" s="2">
        <v>15</v>
      </c>
      <c r="J49" s="223">
        <v>2</v>
      </c>
      <c r="K49" s="53">
        <v>4</v>
      </c>
      <c r="L49" s="223">
        <v>15</v>
      </c>
      <c r="M49" s="223">
        <v>9</v>
      </c>
      <c r="N49" s="70">
        <v>25</v>
      </c>
      <c r="O49" s="223">
        <v>3</v>
      </c>
      <c r="P49" s="71">
        <f t="shared" si="8"/>
        <v>-15</v>
      </c>
      <c r="Q49" s="71">
        <f t="shared" si="3"/>
        <v>-9</v>
      </c>
      <c r="R49" s="71">
        <f t="shared" si="4"/>
        <v>-3</v>
      </c>
      <c r="S49" s="72">
        <v>38</v>
      </c>
      <c r="T49" s="75">
        <f t="shared" si="9"/>
        <v>-3</v>
      </c>
      <c r="U49" s="75">
        <f t="shared" si="5"/>
        <v>3</v>
      </c>
      <c r="V49" s="53">
        <v>280</v>
      </c>
      <c r="W49" s="223">
        <v>95</v>
      </c>
      <c r="X49" s="75">
        <f t="shared" si="6"/>
        <v>101</v>
      </c>
      <c r="Y49" s="223">
        <v>84</v>
      </c>
      <c r="Z49" s="223">
        <v>3</v>
      </c>
      <c r="AA49" s="54">
        <v>16</v>
      </c>
      <c r="AB49" s="54"/>
      <c r="AC49" s="54"/>
      <c r="AD49" s="54"/>
      <c r="AE49" s="54"/>
    </row>
    <row r="50" spans="1:31" s="73" customFormat="1" x14ac:dyDescent="0.25">
      <c r="A50" s="74">
        <v>43840</v>
      </c>
      <c r="B50" s="48">
        <v>248</v>
      </c>
      <c r="C50" s="223">
        <v>217</v>
      </c>
      <c r="D50" s="3">
        <v>57</v>
      </c>
      <c r="E50" s="4">
        <f t="shared" si="10"/>
        <v>0.26267281105990781</v>
      </c>
      <c r="F50" s="5">
        <f t="shared" si="2"/>
        <v>160</v>
      </c>
      <c r="G50" s="49">
        <v>70</v>
      </c>
      <c r="H50" s="2">
        <v>42</v>
      </c>
      <c r="I50" s="2">
        <v>10</v>
      </c>
      <c r="J50" s="223">
        <v>3</v>
      </c>
      <c r="K50" s="53">
        <v>2</v>
      </c>
      <c r="L50" s="223">
        <v>12</v>
      </c>
      <c r="M50" s="223">
        <v>15</v>
      </c>
      <c r="N50" s="70">
        <v>17</v>
      </c>
      <c r="O50" s="223">
        <v>1</v>
      </c>
      <c r="P50" s="71">
        <f t="shared" si="8"/>
        <v>-12</v>
      </c>
      <c r="Q50" s="71">
        <f t="shared" si="3"/>
        <v>-15</v>
      </c>
      <c r="R50" s="71">
        <f t="shared" si="4"/>
        <v>-1</v>
      </c>
      <c r="S50" s="72">
        <v>38</v>
      </c>
      <c r="T50" s="75">
        <f t="shared" si="9"/>
        <v>4</v>
      </c>
      <c r="U50" s="75">
        <f t="shared" si="5"/>
        <v>-4</v>
      </c>
      <c r="V50" s="53">
        <v>289</v>
      </c>
      <c r="W50" s="223">
        <v>99</v>
      </c>
      <c r="X50" s="75">
        <f t="shared" si="6"/>
        <v>107</v>
      </c>
      <c r="Y50" s="223">
        <v>83</v>
      </c>
      <c r="Z50" s="223">
        <v>5</v>
      </c>
      <c r="AA50" s="54">
        <v>17</v>
      </c>
      <c r="AB50" s="54"/>
      <c r="AC50" s="54"/>
      <c r="AD50" s="54"/>
      <c r="AE50" s="54"/>
    </row>
    <row r="51" spans="1:31" s="73" customFormat="1" x14ac:dyDescent="0.25">
      <c r="A51" s="74">
        <f t="shared" ref="A51:A66" si="11">A52+7</f>
        <v>43819</v>
      </c>
      <c r="B51" s="48">
        <v>243</v>
      </c>
      <c r="C51" s="223">
        <v>212</v>
      </c>
      <c r="D51" s="3">
        <v>54</v>
      </c>
      <c r="E51" s="4">
        <f t="shared" si="10"/>
        <v>0.25471698113207547</v>
      </c>
      <c r="F51" s="5">
        <f t="shared" si="2"/>
        <v>158</v>
      </c>
      <c r="G51" s="49">
        <v>61</v>
      </c>
      <c r="H51" s="2">
        <v>40</v>
      </c>
      <c r="I51" s="2">
        <v>23</v>
      </c>
      <c r="J51" s="223">
        <v>2</v>
      </c>
      <c r="K51" s="53">
        <v>10</v>
      </c>
      <c r="L51" s="223">
        <v>21</v>
      </c>
      <c r="M51" s="223">
        <v>10</v>
      </c>
      <c r="N51" s="70">
        <v>40</v>
      </c>
      <c r="O51" s="223">
        <v>6</v>
      </c>
      <c r="P51" s="71">
        <f t="shared" si="8"/>
        <v>-21</v>
      </c>
      <c r="Q51" s="71">
        <f t="shared" si="3"/>
        <v>-10</v>
      </c>
      <c r="R51" s="71">
        <f t="shared" si="4"/>
        <v>-6</v>
      </c>
      <c r="S51" s="72">
        <v>35</v>
      </c>
      <c r="T51" s="75">
        <f t="shared" si="9"/>
        <v>-5</v>
      </c>
      <c r="U51" s="75">
        <f t="shared" si="5"/>
        <v>5</v>
      </c>
      <c r="V51" s="53">
        <v>280</v>
      </c>
      <c r="W51" s="223">
        <v>100</v>
      </c>
      <c r="X51" s="75">
        <f t="shared" si="6"/>
        <v>98</v>
      </c>
      <c r="Y51" s="223">
        <v>82</v>
      </c>
      <c r="Z51" s="223">
        <v>11</v>
      </c>
      <c r="AA51" s="54">
        <v>20</v>
      </c>
      <c r="AB51" s="54"/>
      <c r="AC51" s="54"/>
      <c r="AD51" s="54"/>
      <c r="AE51" s="54"/>
    </row>
    <row r="52" spans="1:31" s="73" customFormat="1" x14ac:dyDescent="0.25">
      <c r="A52" s="74">
        <f t="shared" si="11"/>
        <v>43812</v>
      </c>
      <c r="B52" s="48">
        <v>238</v>
      </c>
      <c r="C52" s="223">
        <v>206</v>
      </c>
      <c r="D52" s="3">
        <v>54</v>
      </c>
      <c r="E52" s="4">
        <f t="shared" si="10"/>
        <v>0.26213592233009708</v>
      </c>
      <c r="F52" s="5">
        <f t="shared" si="2"/>
        <v>152</v>
      </c>
      <c r="G52" s="49">
        <v>61</v>
      </c>
      <c r="H52" s="2">
        <v>45</v>
      </c>
      <c r="I52" s="2">
        <v>11</v>
      </c>
      <c r="J52" s="223">
        <v>2</v>
      </c>
      <c r="K52" s="53">
        <v>6</v>
      </c>
      <c r="L52" s="223">
        <v>19</v>
      </c>
      <c r="M52" s="223">
        <v>12</v>
      </c>
      <c r="N52" s="70">
        <v>27</v>
      </c>
      <c r="O52" s="76"/>
      <c r="P52" s="71">
        <f t="shared" si="8"/>
        <v>-19</v>
      </c>
      <c r="Q52" s="71">
        <f t="shared" si="3"/>
        <v>-12</v>
      </c>
      <c r="R52" s="71">
        <f t="shared" si="4"/>
        <v>0</v>
      </c>
      <c r="S52" s="72">
        <v>36</v>
      </c>
      <c r="T52" s="75">
        <f t="shared" ref="T52:T83" si="12">M52-L52</f>
        <v>-7</v>
      </c>
      <c r="U52" s="75">
        <f t="shared" si="5"/>
        <v>7</v>
      </c>
      <c r="V52" s="53">
        <v>286</v>
      </c>
      <c r="W52" s="223">
        <v>102</v>
      </c>
      <c r="X52" s="75">
        <f t="shared" si="6"/>
        <v>184</v>
      </c>
      <c r="Y52" s="76"/>
      <c r="Z52" s="223">
        <v>10</v>
      </c>
      <c r="AA52" s="54">
        <v>20</v>
      </c>
      <c r="AB52" s="54"/>
      <c r="AC52" s="54"/>
      <c r="AD52" s="54"/>
      <c r="AE52" s="54"/>
    </row>
    <row r="53" spans="1:31" s="73" customFormat="1" x14ac:dyDescent="0.25">
      <c r="A53" s="74">
        <f t="shared" si="11"/>
        <v>43805</v>
      </c>
      <c r="B53" s="48">
        <v>240</v>
      </c>
      <c r="C53" s="223">
        <v>205</v>
      </c>
      <c r="D53" s="3">
        <v>52</v>
      </c>
      <c r="E53" s="4">
        <f t="shared" si="10"/>
        <v>0.25365853658536586</v>
      </c>
      <c r="F53" s="5">
        <f t="shared" si="2"/>
        <v>153</v>
      </c>
      <c r="G53" s="49">
        <v>60</v>
      </c>
      <c r="H53" s="2">
        <v>65</v>
      </c>
      <c r="I53" s="2">
        <v>7</v>
      </c>
      <c r="J53" s="223">
        <v>1</v>
      </c>
      <c r="K53" s="53">
        <v>3</v>
      </c>
      <c r="L53" s="223">
        <v>29</v>
      </c>
      <c r="M53" s="223">
        <v>14</v>
      </c>
      <c r="N53" s="70">
        <v>26</v>
      </c>
      <c r="O53" s="77"/>
      <c r="P53" s="71">
        <f t="shared" si="8"/>
        <v>-29</v>
      </c>
      <c r="Q53" s="71">
        <f t="shared" si="3"/>
        <v>-14</v>
      </c>
      <c r="R53" s="71">
        <f t="shared" si="4"/>
        <v>0</v>
      </c>
      <c r="S53" s="72">
        <v>37</v>
      </c>
      <c r="T53" s="75">
        <f t="shared" si="12"/>
        <v>-15</v>
      </c>
      <c r="U53" s="75">
        <f t="shared" si="5"/>
        <v>15</v>
      </c>
      <c r="V53" s="53">
        <v>293</v>
      </c>
      <c r="W53" s="223">
        <v>106</v>
      </c>
      <c r="X53" s="75">
        <f t="shared" ref="X53:X84" si="13">V53-W53</f>
        <v>187</v>
      </c>
      <c r="Y53" s="76"/>
      <c r="Z53" s="223">
        <v>6</v>
      </c>
      <c r="AA53" s="54">
        <v>28</v>
      </c>
      <c r="AB53" s="54"/>
      <c r="AC53" s="54"/>
      <c r="AD53" s="54"/>
      <c r="AE53" s="54"/>
    </row>
    <row r="54" spans="1:31" s="73" customFormat="1" x14ac:dyDescent="0.25">
      <c r="A54" s="74">
        <f t="shared" si="11"/>
        <v>43798</v>
      </c>
      <c r="B54" s="48">
        <v>232</v>
      </c>
      <c r="C54" s="223">
        <v>190</v>
      </c>
      <c r="D54" s="3">
        <v>50</v>
      </c>
      <c r="E54" s="4">
        <f t="shared" si="10"/>
        <v>0.26315789473684209</v>
      </c>
      <c r="F54" s="5">
        <f t="shared" si="2"/>
        <v>140</v>
      </c>
      <c r="G54" s="49">
        <v>61</v>
      </c>
      <c r="H54" s="2">
        <v>43</v>
      </c>
      <c r="I54" s="2">
        <v>14</v>
      </c>
      <c r="J54" s="223">
        <v>1</v>
      </c>
      <c r="K54" s="64">
        <v>6</v>
      </c>
      <c r="L54" s="60">
        <v>18</v>
      </c>
      <c r="M54" s="60">
        <v>10</v>
      </c>
      <c r="N54" s="70">
        <v>24</v>
      </c>
      <c r="O54" s="77"/>
      <c r="P54" s="71">
        <f t="shared" si="8"/>
        <v>-18</v>
      </c>
      <c r="Q54" s="71">
        <f t="shared" si="3"/>
        <v>-10</v>
      </c>
      <c r="R54" s="71">
        <f t="shared" si="4"/>
        <v>0</v>
      </c>
      <c r="S54" s="72">
        <v>39</v>
      </c>
      <c r="T54" s="75">
        <f t="shared" si="12"/>
        <v>-8</v>
      </c>
      <c r="U54" s="75">
        <f t="shared" si="5"/>
        <v>8</v>
      </c>
      <c r="V54" s="53">
        <v>289</v>
      </c>
      <c r="W54" s="223">
        <v>108</v>
      </c>
      <c r="X54" s="75">
        <f t="shared" si="13"/>
        <v>181</v>
      </c>
      <c r="Y54" s="76"/>
      <c r="Z54" s="223">
        <v>24</v>
      </c>
      <c r="AA54" s="54">
        <v>11</v>
      </c>
      <c r="AB54" s="54"/>
      <c r="AC54" s="54"/>
      <c r="AD54" s="54"/>
      <c r="AE54" s="54"/>
    </row>
    <row r="55" spans="1:31" s="73" customFormat="1" x14ac:dyDescent="0.25">
      <c r="A55" s="74">
        <f t="shared" si="11"/>
        <v>43791</v>
      </c>
      <c r="B55" s="48">
        <v>228</v>
      </c>
      <c r="C55" s="223">
        <v>190</v>
      </c>
      <c r="D55" s="3">
        <v>53</v>
      </c>
      <c r="E55" s="4">
        <f t="shared" si="10"/>
        <v>0.27894736842105261</v>
      </c>
      <c r="F55" s="5">
        <f t="shared" si="2"/>
        <v>137</v>
      </c>
      <c r="G55" s="49">
        <v>60</v>
      </c>
      <c r="H55" s="2">
        <v>40</v>
      </c>
      <c r="I55" s="2">
        <v>13</v>
      </c>
      <c r="J55" s="223">
        <v>5</v>
      </c>
      <c r="K55" s="53">
        <v>1</v>
      </c>
      <c r="L55" s="223">
        <v>8</v>
      </c>
      <c r="M55" s="223">
        <v>11</v>
      </c>
      <c r="N55" s="70">
        <v>22</v>
      </c>
      <c r="O55" s="77"/>
      <c r="P55" s="71">
        <f t="shared" si="8"/>
        <v>-8</v>
      </c>
      <c r="Q55" s="71">
        <f t="shared" si="3"/>
        <v>-11</v>
      </c>
      <c r="R55" s="71">
        <f t="shared" si="4"/>
        <v>0</v>
      </c>
      <c r="S55" s="72">
        <v>38</v>
      </c>
      <c r="T55" s="75">
        <f t="shared" si="12"/>
        <v>3</v>
      </c>
      <c r="U55" s="75">
        <f t="shared" si="5"/>
        <v>-3</v>
      </c>
      <c r="V55" s="53">
        <v>299</v>
      </c>
      <c r="W55" s="223">
        <v>115</v>
      </c>
      <c r="X55" s="75">
        <f t="shared" si="13"/>
        <v>184</v>
      </c>
      <c r="Y55" s="76"/>
      <c r="Z55" s="223">
        <v>19</v>
      </c>
      <c r="AA55" s="54">
        <v>13</v>
      </c>
      <c r="AB55" s="54"/>
      <c r="AC55" s="54"/>
      <c r="AD55" s="54"/>
      <c r="AE55" s="54"/>
    </row>
    <row r="56" spans="1:31" s="73" customFormat="1" x14ac:dyDescent="0.25">
      <c r="A56" s="74">
        <f t="shared" si="11"/>
        <v>43784</v>
      </c>
      <c r="B56" s="48">
        <v>230</v>
      </c>
      <c r="C56" s="223">
        <v>187</v>
      </c>
      <c r="D56" s="3">
        <v>47</v>
      </c>
      <c r="E56" s="4">
        <f t="shared" si="10"/>
        <v>0.25133689839572193</v>
      </c>
      <c r="F56" s="5">
        <f t="shared" si="2"/>
        <v>140</v>
      </c>
      <c r="G56" s="49">
        <v>56</v>
      </c>
      <c r="H56" s="2">
        <v>54</v>
      </c>
      <c r="I56" s="2">
        <v>2</v>
      </c>
      <c r="J56" s="223">
        <v>4</v>
      </c>
      <c r="K56" s="53">
        <v>3</v>
      </c>
      <c r="L56" s="223">
        <v>19</v>
      </c>
      <c r="M56" s="223">
        <v>17</v>
      </c>
      <c r="N56" s="70">
        <v>18</v>
      </c>
      <c r="O56" s="77"/>
      <c r="P56" s="71">
        <f t="shared" si="8"/>
        <v>-19</v>
      </c>
      <c r="Q56" s="71">
        <f t="shared" si="3"/>
        <v>-17</v>
      </c>
      <c r="R56" s="71">
        <f t="shared" si="4"/>
        <v>0</v>
      </c>
      <c r="S56" s="72">
        <v>36</v>
      </c>
      <c r="T56" s="75">
        <f t="shared" si="12"/>
        <v>-2</v>
      </c>
      <c r="U56" s="75">
        <f t="shared" si="5"/>
        <v>2</v>
      </c>
      <c r="V56" s="53">
        <v>304</v>
      </c>
      <c r="W56" s="223">
        <v>116</v>
      </c>
      <c r="X56" s="75">
        <f t="shared" si="13"/>
        <v>188</v>
      </c>
      <c r="Y56" s="76"/>
      <c r="Z56" s="223">
        <v>30</v>
      </c>
      <c r="AA56" s="54">
        <v>10</v>
      </c>
      <c r="AB56" s="54"/>
      <c r="AC56" s="54"/>
      <c r="AD56" s="54"/>
      <c r="AE56" s="54"/>
    </row>
    <row r="57" spans="1:31" s="73" customFormat="1" x14ac:dyDescent="0.25">
      <c r="A57" s="74">
        <f t="shared" si="11"/>
        <v>43777</v>
      </c>
      <c r="B57" s="48">
        <v>236</v>
      </c>
      <c r="C57" s="223">
        <v>198</v>
      </c>
      <c r="D57" s="3">
        <v>47</v>
      </c>
      <c r="E57" s="4">
        <f t="shared" si="10"/>
        <v>0.23737373737373738</v>
      </c>
      <c r="F57" s="5">
        <f t="shared" si="2"/>
        <v>151</v>
      </c>
      <c r="G57" s="49">
        <v>56</v>
      </c>
      <c r="H57" s="2">
        <v>61</v>
      </c>
      <c r="I57" s="2">
        <v>4</v>
      </c>
      <c r="J57" s="223">
        <v>3</v>
      </c>
      <c r="K57" s="53">
        <v>1</v>
      </c>
      <c r="L57" s="223">
        <v>7</v>
      </c>
      <c r="M57" s="223">
        <v>11</v>
      </c>
      <c r="N57" s="70">
        <v>9</v>
      </c>
      <c r="O57" s="77"/>
      <c r="P57" s="71">
        <f t="shared" si="8"/>
        <v>-7</v>
      </c>
      <c r="Q57" s="71">
        <f t="shared" si="3"/>
        <v>-11</v>
      </c>
      <c r="R57" s="71">
        <f t="shared" si="4"/>
        <v>0</v>
      </c>
      <c r="S57" s="78">
        <v>36</v>
      </c>
      <c r="T57" s="75">
        <f t="shared" si="12"/>
        <v>4</v>
      </c>
      <c r="U57" s="75">
        <f t="shared" si="5"/>
        <v>-4</v>
      </c>
      <c r="V57" s="53">
        <v>314</v>
      </c>
      <c r="W57" s="223">
        <v>118</v>
      </c>
      <c r="X57" s="75">
        <f t="shared" si="13"/>
        <v>196</v>
      </c>
      <c r="Y57" s="76"/>
      <c r="Z57" s="223">
        <v>25</v>
      </c>
      <c r="AA57" s="54">
        <v>10</v>
      </c>
      <c r="AB57" s="54"/>
      <c r="AC57" s="54"/>
      <c r="AD57" s="54"/>
      <c r="AE57" s="54"/>
    </row>
    <row r="58" spans="1:31" s="73" customFormat="1" x14ac:dyDescent="0.25">
      <c r="A58" s="74">
        <f t="shared" si="11"/>
        <v>43770</v>
      </c>
      <c r="B58" s="48">
        <v>246</v>
      </c>
      <c r="C58" s="223">
        <v>197</v>
      </c>
      <c r="D58" s="3">
        <v>41</v>
      </c>
      <c r="E58" s="4">
        <f t="shared" si="10"/>
        <v>0.20812182741116753</v>
      </c>
      <c r="F58" s="5">
        <f t="shared" si="2"/>
        <v>156</v>
      </c>
      <c r="G58" s="49">
        <v>51</v>
      </c>
      <c r="H58" s="2">
        <v>60</v>
      </c>
      <c r="I58" s="2">
        <v>3</v>
      </c>
      <c r="J58" s="223">
        <v>4</v>
      </c>
      <c r="K58" s="53">
        <v>5</v>
      </c>
      <c r="L58" s="223">
        <v>16</v>
      </c>
      <c r="M58" s="223">
        <v>18</v>
      </c>
      <c r="N58" s="70">
        <v>21</v>
      </c>
      <c r="O58" s="77"/>
      <c r="P58" s="71">
        <f t="shared" si="8"/>
        <v>-16</v>
      </c>
      <c r="Q58" s="71">
        <f t="shared" si="3"/>
        <v>-18</v>
      </c>
      <c r="R58" s="71">
        <f t="shared" si="4"/>
        <v>0</v>
      </c>
      <c r="S58" s="78">
        <v>37</v>
      </c>
      <c r="T58" s="75">
        <f t="shared" si="12"/>
        <v>2</v>
      </c>
      <c r="U58" s="75">
        <f t="shared" si="5"/>
        <v>-2</v>
      </c>
      <c r="V58" s="53">
        <v>323</v>
      </c>
      <c r="W58" s="223">
        <v>123</v>
      </c>
      <c r="X58" s="75">
        <f t="shared" si="13"/>
        <v>200</v>
      </c>
      <c r="Y58" s="76"/>
      <c r="Z58" s="223">
        <v>21</v>
      </c>
      <c r="AA58" s="54">
        <v>12</v>
      </c>
      <c r="AB58" s="54"/>
      <c r="AC58" s="54"/>
      <c r="AD58" s="54"/>
      <c r="AE58" s="54"/>
    </row>
    <row r="59" spans="1:31" s="73" customFormat="1" x14ac:dyDescent="0.25">
      <c r="A59" s="74">
        <f t="shared" si="11"/>
        <v>43763</v>
      </c>
      <c r="B59" s="48">
        <v>242</v>
      </c>
      <c r="C59" s="223">
        <v>179</v>
      </c>
      <c r="D59" s="3">
        <v>41</v>
      </c>
      <c r="E59" s="4">
        <f t="shared" si="10"/>
        <v>0.22905027932960895</v>
      </c>
      <c r="F59" s="5">
        <f t="shared" si="2"/>
        <v>138</v>
      </c>
      <c r="G59" s="49">
        <v>55</v>
      </c>
      <c r="H59" s="2">
        <v>90</v>
      </c>
      <c r="I59" s="2">
        <v>5</v>
      </c>
      <c r="J59" s="223">
        <v>5</v>
      </c>
      <c r="K59" s="53">
        <v>5</v>
      </c>
      <c r="L59" s="223">
        <v>31</v>
      </c>
      <c r="M59" s="223">
        <v>18</v>
      </c>
      <c r="N59" s="70">
        <v>38</v>
      </c>
      <c r="O59" s="77"/>
      <c r="P59" s="71">
        <f t="shared" si="8"/>
        <v>-31</v>
      </c>
      <c r="Q59" s="71">
        <f t="shared" si="3"/>
        <v>-18</v>
      </c>
      <c r="R59" s="71">
        <f t="shared" si="4"/>
        <v>0</v>
      </c>
      <c r="S59" s="78">
        <v>37</v>
      </c>
      <c r="T59" s="75">
        <f t="shared" si="12"/>
        <v>-13</v>
      </c>
      <c r="U59" s="75">
        <f t="shared" si="5"/>
        <v>13</v>
      </c>
      <c r="V59" s="53">
        <v>331</v>
      </c>
      <c r="W59" s="223">
        <v>130</v>
      </c>
      <c r="X59" s="75">
        <f t="shared" si="13"/>
        <v>201</v>
      </c>
      <c r="Y59" s="76"/>
      <c r="Z59" s="223">
        <v>17</v>
      </c>
      <c r="AA59" s="54">
        <v>8</v>
      </c>
      <c r="AB59" s="54"/>
      <c r="AC59" s="54"/>
      <c r="AD59" s="54"/>
      <c r="AE59" s="54"/>
    </row>
    <row r="60" spans="1:31" s="73" customFormat="1" x14ac:dyDescent="0.25">
      <c r="A60" s="74">
        <f t="shared" si="11"/>
        <v>43756</v>
      </c>
      <c r="B60" s="48">
        <v>232</v>
      </c>
      <c r="C60" s="223">
        <v>186</v>
      </c>
      <c r="D60" s="3">
        <v>45</v>
      </c>
      <c r="E60" s="4">
        <f t="shared" si="10"/>
        <v>0.24193548387096775</v>
      </c>
      <c r="F60" s="5">
        <f t="shared" si="2"/>
        <v>141</v>
      </c>
      <c r="G60" s="49">
        <v>56</v>
      </c>
      <c r="H60" s="2">
        <v>111</v>
      </c>
      <c r="I60" s="2">
        <v>4</v>
      </c>
      <c r="J60" s="223">
        <v>6</v>
      </c>
      <c r="K60" s="53">
        <v>4</v>
      </c>
      <c r="L60" s="223">
        <v>18</v>
      </c>
      <c r="M60" s="223">
        <v>17</v>
      </c>
      <c r="N60" s="70">
        <v>24</v>
      </c>
      <c r="O60" s="77"/>
      <c r="P60" s="71">
        <f t="shared" si="8"/>
        <v>-18</v>
      </c>
      <c r="Q60" s="71">
        <f t="shared" si="3"/>
        <v>-17</v>
      </c>
      <c r="R60" s="71">
        <f t="shared" si="4"/>
        <v>0</v>
      </c>
      <c r="S60" s="72">
        <v>37</v>
      </c>
      <c r="T60" s="75">
        <f t="shared" si="12"/>
        <v>-1</v>
      </c>
      <c r="U60" s="75">
        <f t="shared" si="5"/>
        <v>1</v>
      </c>
      <c r="V60" s="53">
        <v>376</v>
      </c>
      <c r="W60" s="223">
        <v>164</v>
      </c>
      <c r="X60" s="75">
        <f t="shared" si="13"/>
        <v>212</v>
      </c>
      <c r="Y60" s="76"/>
      <c r="Z60" s="223">
        <v>19</v>
      </c>
      <c r="AA60" s="54">
        <v>21</v>
      </c>
      <c r="AB60" s="54"/>
      <c r="AC60" s="54"/>
      <c r="AD60" s="54"/>
      <c r="AE60" s="54"/>
    </row>
    <row r="61" spans="1:31" s="73" customFormat="1" x14ac:dyDescent="0.25">
      <c r="A61" s="74">
        <f t="shared" si="11"/>
        <v>43749</v>
      </c>
      <c r="B61" s="48">
        <v>235</v>
      </c>
      <c r="C61" s="223">
        <v>178</v>
      </c>
      <c r="D61" s="3">
        <v>42</v>
      </c>
      <c r="E61" s="4">
        <f t="shared" si="10"/>
        <v>0.23595505617977527</v>
      </c>
      <c r="F61" s="5">
        <f t="shared" si="2"/>
        <v>136</v>
      </c>
      <c r="G61" s="49">
        <v>57</v>
      </c>
      <c r="H61" s="2">
        <v>100</v>
      </c>
      <c r="I61" s="2">
        <v>4</v>
      </c>
      <c r="J61" s="223">
        <v>4</v>
      </c>
      <c r="K61" s="53">
        <v>4</v>
      </c>
      <c r="L61" s="223">
        <v>9</v>
      </c>
      <c r="M61" s="223">
        <v>15</v>
      </c>
      <c r="N61" s="70">
        <v>11</v>
      </c>
      <c r="O61" s="77"/>
      <c r="P61" s="71">
        <f t="shared" si="8"/>
        <v>-9</v>
      </c>
      <c r="Q61" s="71">
        <f t="shared" si="3"/>
        <v>-15</v>
      </c>
      <c r="R61" s="71">
        <f t="shared" si="4"/>
        <v>0</v>
      </c>
      <c r="S61" s="72">
        <v>37</v>
      </c>
      <c r="T61" s="75">
        <f t="shared" si="12"/>
        <v>6</v>
      </c>
      <c r="U61" s="75">
        <f t="shared" si="5"/>
        <v>-6</v>
      </c>
      <c r="V61" s="53">
        <v>388</v>
      </c>
      <c r="W61" s="223">
        <v>176</v>
      </c>
      <c r="X61" s="75">
        <f t="shared" si="13"/>
        <v>212</v>
      </c>
      <c r="Y61" s="76"/>
      <c r="Z61" s="223">
        <v>7</v>
      </c>
      <c r="AA61" s="54">
        <v>22</v>
      </c>
      <c r="AB61" s="54"/>
      <c r="AC61" s="54"/>
      <c r="AD61" s="54"/>
      <c r="AE61" s="54"/>
    </row>
    <row r="62" spans="1:31" s="73" customFormat="1" x14ac:dyDescent="0.25">
      <c r="A62" s="74">
        <f t="shared" si="11"/>
        <v>43742</v>
      </c>
      <c r="B62" s="48">
        <v>250</v>
      </c>
      <c r="C62" s="223">
        <v>188</v>
      </c>
      <c r="D62" s="3">
        <v>45</v>
      </c>
      <c r="E62" s="4">
        <f t="shared" si="10"/>
        <v>0.23936170212765959</v>
      </c>
      <c r="F62" s="5">
        <f t="shared" si="2"/>
        <v>143</v>
      </c>
      <c r="G62" s="49">
        <v>60</v>
      </c>
      <c r="H62" s="2">
        <v>71</v>
      </c>
      <c r="I62" s="2">
        <v>5</v>
      </c>
      <c r="J62" s="223">
        <v>8</v>
      </c>
      <c r="K62" s="53">
        <v>3</v>
      </c>
      <c r="L62" s="223">
        <v>13</v>
      </c>
      <c r="M62" s="223">
        <v>14</v>
      </c>
      <c r="N62" s="70">
        <v>18</v>
      </c>
      <c r="O62" s="77"/>
      <c r="P62" s="71">
        <f t="shared" si="8"/>
        <v>-13</v>
      </c>
      <c r="Q62" s="71">
        <f t="shared" si="3"/>
        <v>-14</v>
      </c>
      <c r="R62" s="71">
        <f t="shared" si="4"/>
        <v>0</v>
      </c>
      <c r="S62" s="72">
        <v>36</v>
      </c>
      <c r="T62" s="75">
        <f t="shared" si="12"/>
        <v>1</v>
      </c>
      <c r="U62" s="75">
        <f t="shared" si="5"/>
        <v>-1</v>
      </c>
      <c r="V62" s="53">
        <v>398</v>
      </c>
      <c r="W62" s="223">
        <v>177</v>
      </c>
      <c r="X62" s="75">
        <f t="shared" si="13"/>
        <v>221</v>
      </c>
      <c r="Y62" s="76"/>
      <c r="Z62" s="223">
        <v>7</v>
      </c>
      <c r="AA62" s="54">
        <v>21</v>
      </c>
      <c r="AB62" s="54"/>
      <c r="AC62" s="54"/>
      <c r="AD62" s="54"/>
      <c r="AE62" s="54"/>
    </row>
    <row r="63" spans="1:31" s="73" customFormat="1" x14ac:dyDescent="0.25">
      <c r="A63" s="74">
        <f t="shared" si="11"/>
        <v>43735</v>
      </c>
      <c r="B63" s="48">
        <v>251</v>
      </c>
      <c r="C63" s="223">
        <v>187</v>
      </c>
      <c r="D63" s="3">
        <v>46</v>
      </c>
      <c r="E63" s="4">
        <f t="shared" si="10"/>
        <v>0.24598930481283424</v>
      </c>
      <c r="F63" s="5">
        <f t="shared" si="2"/>
        <v>141</v>
      </c>
      <c r="G63" s="49">
        <v>60</v>
      </c>
      <c r="H63" s="2">
        <v>80</v>
      </c>
      <c r="I63" s="2">
        <v>2</v>
      </c>
      <c r="J63" s="223">
        <v>6</v>
      </c>
      <c r="K63" s="53">
        <v>3</v>
      </c>
      <c r="L63" s="223">
        <v>17</v>
      </c>
      <c r="M63" s="223">
        <v>15</v>
      </c>
      <c r="N63" s="70">
        <v>13</v>
      </c>
      <c r="O63" s="77"/>
      <c r="P63" s="71">
        <f t="shared" si="8"/>
        <v>-17</v>
      </c>
      <c r="Q63" s="71">
        <f t="shared" si="3"/>
        <v>-15</v>
      </c>
      <c r="R63" s="71">
        <f t="shared" si="4"/>
        <v>0</v>
      </c>
      <c r="S63" s="72">
        <v>35</v>
      </c>
      <c r="T63" s="75">
        <f t="shared" si="12"/>
        <v>-2</v>
      </c>
      <c r="U63" s="75">
        <f t="shared" si="5"/>
        <v>2</v>
      </c>
      <c r="V63" s="53">
        <v>394</v>
      </c>
      <c r="W63" s="223">
        <v>172</v>
      </c>
      <c r="X63" s="75">
        <f t="shared" si="13"/>
        <v>222</v>
      </c>
      <c r="Y63" s="76"/>
      <c r="Z63" s="223">
        <v>19</v>
      </c>
      <c r="AA63" s="54">
        <v>17</v>
      </c>
      <c r="AB63" s="54"/>
      <c r="AC63" s="54"/>
      <c r="AD63" s="54"/>
      <c r="AE63" s="54"/>
    </row>
    <row r="64" spans="1:31" s="73" customFormat="1" x14ac:dyDescent="0.25">
      <c r="A64" s="74">
        <f t="shared" si="11"/>
        <v>43728</v>
      </c>
      <c r="B64" s="48">
        <v>255</v>
      </c>
      <c r="C64" s="223">
        <v>194</v>
      </c>
      <c r="D64" s="3">
        <v>47</v>
      </c>
      <c r="E64" s="4">
        <f t="shared" si="10"/>
        <v>0.2422680412371134</v>
      </c>
      <c r="F64" s="5">
        <f t="shared" si="2"/>
        <v>147</v>
      </c>
      <c r="G64" s="49">
        <v>58</v>
      </c>
      <c r="H64" s="2">
        <v>54</v>
      </c>
      <c r="I64" s="2">
        <v>7</v>
      </c>
      <c r="J64" s="223">
        <v>6</v>
      </c>
      <c r="K64" s="53">
        <v>3</v>
      </c>
      <c r="L64" s="223">
        <v>12</v>
      </c>
      <c r="M64" s="223">
        <v>25</v>
      </c>
      <c r="N64" s="70">
        <v>14</v>
      </c>
      <c r="O64" s="77"/>
      <c r="P64" s="71">
        <f t="shared" si="8"/>
        <v>-12</v>
      </c>
      <c r="Q64" s="71">
        <f t="shared" si="3"/>
        <v>-25</v>
      </c>
      <c r="R64" s="71">
        <f t="shared" si="4"/>
        <v>0</v>
      </c>
      <c r="S64" s="72">
        <v>34</v>
      </c>
      <c r="T64" s="75">
        <f t="shared" si="12"/>
        <v>13</v>
      </c>
      <c r="U64" s="75">
        <f t="shared" si="5"/>
        <v>-13</v>
      </c>
      <c r="V64" s="53">
        <v>391</v>
      </c>
      <c r="W64" s="223">
        <v>171</v>
      </c>
      <c r="X64" s="75">
        <f t="shared" si="13"/>
        <v>220</v>
      </c>
      <c r="Y64" s="76"/>
      <c r="Z64" s="223">
        <v>19</v>
      </c>
      <c r="AA64" s="54">
        <v>17</v>
      </c>
      <c r="AB64" s="54"/>
      <c r="AC64" s="54"/>
      <c r="AD64" s="54"/>
      <c r="AE64" s="54"/>
    </row>
    <row r="65" spans="1:31" s="73" customFormat="1" x14ac:dyDescent="0.25">
      <c r="A65" s="74">
        <f t="shared" si="11"/>
        <v>43721</v>
      </c>
      <c r="B65" s="48">
        <v>271</v>
      </c>
      <c r="C65" s="223">
        <v>216</v>
      </c>
      <c r="D65" s="3">
        <v>51</v>
      </c>
      <c r="E65" s="4">
        <f t="shared" si="10"/>
        <v>0.2361111111111111</v>
      </c>
      <c r="F65" s="5">
        <f t="shared" si="2"/>
        <v>165</v>
      </c>
      <c r="G65" s="49">
        <v>64</v>
      </c>
      <c r="H65" s="2">
        <v>65</v>
      </c>
      <c r="I65" s="2">
        <v>5</v>
      </c>
      <c r="J65" s="223">
        <v>7</v>
      </c>
      <c r="K65" s="53">
        <v>4</v>
      </c>
      <c r="L65" s="223">
        <v>7</v>
      </c>
      <c r="M65" s="223">
        <v>11</v>
      </c>
      <c r="N65" s="70">
        <v>16</v>
      </c>
      <c r="O65" s="77"/>
      <c r="P65" s="71">
        <f t="shared" si="8"/>
        <v>-7</v>
      </c>
      <c r="Q65" s="71">
        <f t="shared" si="3"/>
        <v>-11</v>
      </c>
      <c r="R65" s="71">
        <f t="shared" si="4"/>
        <v>0</v>
      </c>
      <c r="S65" s="72">
        <v>33</v>
      </c>
      <c r="T65" s="75">
        <f t="shared" si="12"/>
        <v>4</v>
      </c>
      <c r="U65" s="75">
        <f t="shared" si="5"/>
        <v>-4</v>
      </c>
      <c r="V65" s="53">
        <v>400</v>
      </c>
      <c r="W65" s="223">
        <v>171</v>
      </c>
      <c r="X65" s="75">
        <f t="shared" si="13"/>
        <v>229</v>
      </c>
      <c r="Y65" s="76"/>
      <c r="Z65" s="223">
        <v>14</v>
      </c>
      <c r="AA65" s="54">
        <v>17</v>
      </c>
      <c r="AB65" s="54"/>
      <c r="AC65" s="54"/>
      <c r="AD65" s="54"/>
      <c r="AE65" s="54"/>
    </row>
    <row r="66" spans="1:31" s="73" customFormat="1" x14ac:dyDescent="0.25">
      <c r="A66" s="74">
        <f t="shared" si="11"/>
        <v>43714</v>
      </c>
      <c r="B66" s="48">
        <v>278</v>
      </c>
      <c r="C66" s="223">
        <v>218</v>
      </c>
      <c r="D66" s="3">
        <v>52</v>
      </c>
      <c r="E66" s="4">
        <f t="shared" si="10"/>
        <v>0.23853211009174313</v>
      </c>
      <c r="F66" s="5">
        <f t="shared" si="2"/>
        <v>166</v>
      </c>
      <c r="G66" s="49">
        <v>69</v>
      </c>
      <c r="H66" s="2">
        <v>70</v>
      </c>
      <c r="I66" s="2">
        <v>2</v>
      </c>
      <c r="J66" s="2">
        <v>8</v>
      </c>
      <c r="K66" s="53">
        <v>2</v>
      </c>
      <c r="L66" s="223">
        <v>13</v>
      </c>
      <c r="M66" s="223">
        <v>21</v>
      </c>
      <c r="N66" s="70">
        <v>13</v>
      </c>
      <c r="O66" s="77"/>
      <c r="P66" s="71">
        <f t="shared" si="8"/>
        <v>-13</v>
      </c>
      <c r="Q66" s="71">
        <f t="shared" si="3"/>
        <v>-21</v>
      </c>
      <c r="R66" s="71">
        <f t="shared" si="4"/>
        <v>0</v>
      </c>
      <c r="S66" s="72">
        <v>32</v>
      </c>
      <c r="T66" s="75">
        <f t="shared" si="12"/>
        <v>8</v>
      </c>
      <c r="U66" s="75">
        <f t="shared" si="5"/>
        <v>-8</v>
      </c>
      <c r="V66" s="53">
        <v>402</v>
      </c>
      <c r="W66" s="223">
        <v>171</v>
      </c>
      <c r="X66" s="75">
        <f t="shared" si="13"/>
        <v>231</v>
      </c>
      <c r="Y66" s="76"/>
      <c r="Z66" s="223">
        <v>12</v>
      </c>
      <c r="AA66" s="54">
        <v>20</v>
      </c>
      <c r="AB66" s="54"/>
      <c r="AC66" s="54"/>
      <c r="AD66" s="54"/>
      <c r="AE66" s="54"/>
    </row>
    <row r="67" spans="1:31" s="73" customFormat="1" x14ac:dyDescent="0.25">
      <c r="A67" s="74">
        <v>43707</v>
      </c>
      <c r="B67" s="48">
        <v>286</v>
      </c>
      <c r="C67" s="223">
        <v>236</v>
      </c>
      <c r="D67" s="3">
        <v>56</v>
      </c>
      <c r="E67" s="4">
        <f t="shared" si="10"/>
        <v>0.23728813559322035</v>
      </c>
      <c r="F67" s="5">
        <f t="shared" si="2"/>
        <v>180</v>
      </c>
      <c r="G67" s="49">
        <v>68</v>
      </c>
      <c r="H67" s="2">
        <v>51</v>
      </c>
      <c r="I67" s="2">
        <v>2</v>
      </c>
      <c r="J67" s="223">
        <v>6</v>
      </c>
      <c r="K67" s="53">
        <v>1</v>
      </c>
      <c r="L67" s="223">
        <v>9</v>
      </c>
      <c r="M67" s="223">
        <v>7</v>
      </c>
      <c r="N67" s="70">
        <v>9</v>
      </c>
      <c r="O67" s="77"/>
      <c r="P67" s="71">
        <f t="shared" si="8"/>
        <v>-9</v>
      </c>
      <c r="Q67" s="71">
        <f t="shared" si="3"/>
        <v>-7</v>
      </c>
      <c r="R67" s="71">
        <f t="shared" si="4"/>
        <v>0</v>
      </c>
      <c r="S67" s="72">
        <v>31</v>
      </c>
      <c r="T67" s="75">
        <f t="shared" si="12"/>
        <v>-2</v>
      </c>
      <c r="U67" s="75">
        <f t="shared" si="5"/>
        <v>2</v>
      </c>
      <c r="V67" s="53">
        <v>400</v>
      </c>
      <c r="W67" s="223">
        <v>172</v>
      </c>
      <c r="X67" s="75">
        <f t="shared" si="13"/>
        <v>228</v>
      </c>
      <c r="Y67" s="76"/>
      <c r="Z67" s="223">
        <v>10</v>
      </c>
      <c r="AA67" s="54">
        <v>20</v>
      </c>
      <c r="AB67" s="54"/>
      <c r="AC67" s="54"/>
      <c r="AD67" s="54"/>
      <c r="AE67" s="54"/>
    </row>
    <row r="68" spans="1:31" s="73" customFormat="1" x14ac:dyDescent="0.25">
      <c r="A68" s="74">
        <v>43700</v>
      </c>
      <c r="B68" s="48">
        <v>286</v>
      </c>
      <c r="C68" s="223">
        <v>236</v>
      </c>
      <c r="D68" s="3">
        <v>53</v>
      </c>
      <c r="E68" s="4">
        <f t="shared" si="10"/>
        <v>0.22457627118644069</v>
      </c>
      <c r="F68" s="5">
        <f t="shared" si="2"/>
        <v>183</v>
      </c>
      <c r="G68" s="49">
        <v>66</v>
      </c>
      <c r="H68" s="2">
        <v>65</v>
      </c>
      <c r="I68" s="2">
        <v>2</v>
      </c>
      <c r="J68" s="223">
        <v>3</v>
      </c>
      <c r="K68" s="53">
        <v>5</v>
      </c>
      <c r="L68" s="223">
        <v>13</v>
      </c>
      <c r="M68" s="223">
        <v>10</v>
      </c>
      <c r="N68" s="70">
        <v>15</v>
      </c>
      <c r="O68" s="77"/>
      <c r="P68" s="71">
        <f t="shared" si="8"/>
        <v>-13</v>
      </c>
      <c r="Q68" s="71">
        <f t="shared" si="3"/>
        <v>-10</v>
      </c>
      <c r="R68" s="71">
        <f t="shared" si="4"/>
        <v>0</v>
      </c>
      <c r="S68" s="72">
        <v>31</v>
      </c>
      <c r="T68" s="75">
        <f t="shared" si="12"/>
        <v>-3</v>
      </c>
      <c r="U68" s="75">
        <f t="shared" si="5"/>
        <v>3</v>
      </c>
      <c r="V68" s="53">
        <v>404</v>
      </c>
      <c r="W68" s="223">
        <v>172</v>
      </c>
      <c r="X68" s="75">
        <f t="shared" si="13"/>
        <v>232</v>
      </c>
      <c r="Y68" s="76"/>
      <c r="Z68" s="223">
        <v>10</v>
      </c>
      <c r="AA68" s="54">
        <v>19</v>
      </c>
      <c r="AB68" s="54"/>
      <c r="AC68" s="54"/>
      <c r="AD68" s="54"/>
      <c r="AE68" s="54"/>
    </row>
    <row r="69" spans="1:31" s="73" customFormat="1" x14ac:dyDescent="0.25">
      <c r="A69" s="74">
        <v>43693</v>
      </c>
      <c r="B69" s="48">
        <v>283</v>
      </c>
      <c r="C69" s="223">
        <v>229</v>
      </c>
      <c r="D69" s="3">
        <v>51</v>
      </c>
      <c r="E69" s="4">
        <f t="shared" si="10"/>
        <v>0.22270742358078602</v>
      </c>
      <c r="F69" s="5">
        <f t="shared" si="2"/>
        <v>178</v>
      </c>
      <c r="G69" s="49">
        <v>66</v>
      </c>
      <c r="H69" s="2">
        <v>62</v>
      </c>
      <c r="I69" s="2">
        <v>6</v>
      </c>
      <c r="J69" s="223">
        <v>4</v>
      </c>
      <c r="K69" s="53">
        <v>5</v>
      </c>
      <c r="L69" s="223">
        <v>25</v>
      </c>
      <c r="M69" s="223">
        <v>25</v>
      </c>
      <c r="N69" s="70">
        <v>37</v>
      </c>
      <c r="O69" s="77"/>
      <c r="P69" s="71">
        <f t="shared" si="8"/>
        <v>-25</v>
      </c>
      <c r="Q69" s="71">
        <f t="shared" si="3"/>
        <v>-25</v>
      </c>
      <c r="R69" s="71">
        <f t="shared" si="4"/>
        <v>0</v>
      </c>
      <c r="S69" s="72">
        <v>31</v>
      </c>
      <c r="T69" s="75">
        <f t="shared" si="12"/>
        <v>0</v>
      </c>
      <c r="U69" s="75">
        <f t="shared" si="5"/>
        <v>0</v>
      </c>
      <c r="V69" s="53">
        <v>420</v>
      </c>
      <c r="W69" s="223">
        <v>175</v>
      </c>
      <c r="X69" s="75">
        <f t="shared" si="13"/>
        <v>245</v>
      </c>
      <c r="Y69" s="76"/>
      <c r="Z69" s="223">
        <v>7</v>
      </c>
      <c r="AA69" s="54">
        <v>19</v>
      </c>
      <c r="AB69" s="54"/>
      <c r="AC69" s="54"/>
      <c r="AD69" s="54"/>
      <c r="AE69" s="54"/>
    </row>
    <row r="70" spans="1:31" s="73" customFormat="1" x14ac:dyDescent="0.25">
      <c r="A70" s="74">
        <v>43686</v>
      </c>
      <c r="B70" s="48">
        <v>282</v>
      </c>
      <c r="C70" s="223">
        <v>234</v>
      </c>
      <c r="D70" s="3">
        <v>53</v>
      </c>
      <c r="E70" s="4">
        <f t="shared" si="10"/>
        <v>0.2264957264957265</v>
      </c>
      <c r="F70" s="5">
        <f t="shared" si="2"/>
        <v>181</v>
      </c>
      <c r="G70" s="49">
        <v>69</v>
      </c>
      <c r="H70" s="2">
        <v>90</v>
      </c>
      <c r="I70" s="2">
        <v>3</v>
      </c>
      <c r="J70" s="223">
        <v>4</v>
      </c>
      <c r="K70" s="53">
        <v>6</v>
      </c>
      <c r="L70" s="223">
        <v>23</v>
      </c>
      <c r="M70" s="223">
        <v>17</v>
      </c>
      <c r="N70" s="70">
        <v>21</v>
      </c>
      <c r="O70" s="77"/>
      <c r="P70" s="71">
        <f t="shared" si="8"/>
        <v>-23</v>
      </c>
      <c r="Q70" s="71">
        <f t="shared" si="3"/>
        <v>-17</v>
      </c>
      <c r="R70" s="71">
        <f t="shared" si="4"/>
        <v>0</v>
      </c>
      <c r="S70" s="72">
        <v>32</v>
      </c>
      <c r="T70" s="75">
        <f t="shared" si="12"/>
        <v>-6</v>
      </c>
      <c r="U70" s="75">
        <f t="shared" si="5"/>
        <v>6</v>
      </c>
      <c r="V70" s="53">
        <v>443</v>
      </c>
      <c r="W70" s="223">
        <v>174</v>
      </c>
      <c r="X70" s="75">
        <f t="shared" si="13"/>
        <v>269</v>
      </c>
      <c r="Y70" s="76"/>
      <c r="Z70" s="223">
        <v>7</v>
      </c>
      <c r="AA70" s="54">
        <v>19</v>
      </c>
      <c r="AB70" s="54"/>
      <c r="AC70" s="54"/>
      <c r="AD70" s="54"/>
      <c r="AE70" s="54"/>
    </row>
    <row r="71" spans="1:31" s="73" customFormat="1" x14ac:dyDescent="0.25">
      <c r="A71" s="74">
        <v>43679</v>
      </c>
      <c r="B71" s="48">
        <v>278</v>
      </c>
      <c r="C71" s="223">
        <v>220</v>
      </c>
      <c r="D71" s="3">
        <v>55</v>
      </c>
      <c r="E71" s="4">
        <f t="shared" si="10"/>
        <v>0.25</v>
      </c>
      <c r="F71" s="5">
        <f t="shared" si="2"/>
        <v>165</v>
      </c>
      <c r="G71" s="49">
        <v>74</v>
      </c>
      <c r="H71" s="2">
        <v>94</v>
      </c>
      <c r="I71" s="2">
        <v>7</v>
      </c>
      <c r="J71" s="223">
        <v>11</v>
      </c>
      <c r="K71" s="53">
        <v>6</v>
      </c>
      <c r="L71" s="223">
        <v>18</v>
      </c>
      <c r="M71" s="223">
        <v>25</v>
      </c>
      <c r="N71" s="70">
        <v>19</v>
      </c>
      <c r="O71" s="77"/>
      <c r="P71" s="71">
        <f t="shared" si="8"/>
        <v>-18</v>
      </c>
      <c r="Q71" s="71">
        <f t="shared" si="3"/>
        <v>-25</v>
      </c>
      <c r="R71" s="71">
        <f t="shared" si="4"/>
        <v>0</v>
      </c>
      <c r="S71" s="72">
        <v>33</v>
      </c>
      <c r="T71" s="75">
        <f t="shared" si="12"/>
        <v>7</v>
      </c>
      <c r="U71" s="75">
        <f t="shared" si="5"/>
        <v>-7</v>
      </c>
      <c r="V71" s="53">
        <v>443</v>
      </c>
      <c r="W71" s="223">
        <v>175</v>
      </c>
      <c r="X71" s="75">
        <f t="shared" si="13"/>
        <v>268</v>
      </c>
      <c r="Y71" s="76"/>
      <c r="Z71" s="223">
        <v>13</v>
      </c>
      <c r="AA71" s="54">
        <v>19</v>
      </c>
      <c r="AB71" s="54"/>
      <c r="AC71" s="54"/>
      <c r="AD71" s="54"/>
      <c r="AE71" s="54"/>
    </row>
    <row r="72" spans="1:31" s="73" customFormat="1" x14ac:dyDescent="0.25">
      <c r="A72" s="74">
        <v>43672</v>
      </c>
      <c r="B72" s="48">
        <v>289</v>
      </c>
      <c r="C72" s="223">
        <v>223</v>
      </c>
      <c r="D72" s="3">
        <v>55</v>
      </c>
      <c r="E72" s="4">
        <f t="shared" si="10"/>
        <v>0.24663677130044842</v>
      </c>
      <c r="F72" s="5">
        <f t="shared" si="2"/>
        <v>168</v>
      </c>
      <c r="G72" s="49">
        <v>83</v>
      </c>
      <c r="H72" s="2">
        <v>86</v>
      </c>
      <c r="I72" s="2">
        <v>11</v>
      </c>
      <c r="J72" s="223">
        <v>11</v>
      </c>
      <c r="K72" s="53">
        <v>3</v>
      </c>
      <c r="L72" s="223">
        <v>21</v>
      </c>
      <c r="M72" s="223">
        <v>29</v>
      </c>
      <c r="N72" s="70">
        <v>22</v>
      </c>
      <c r="O72" s="77"/>
      <c r="P72" s="71">
        <f t="shared" si="8"/>
        <v>-21</v>
      </c>
      <c r="Q72" s="71">
        <f t="shared" si="3"/>
        <v>-29</v>
      </c>
      <c r="R72" s="71">
        <f t="shared" si="4"/>
        <v>0</v>
      </c>
      <c r="S72" s="72">
        <v>34</v>
      </c>
      <c r="T72" s="75">
        <f t="shared" si="12"/>
        <v>8</v>
      </c>
      <c r="U72" s="75">
        <f t="shared" si="5"/>
        <v>-8</v>
      </c>
      <c r="V72" s="53">
        <v>417</v>
      </c>
      <c r="W72" s="223">
        <v>170</v>
      </c>
      <c r="X72" s="75">
        <f t="shared" si="13"/>
        <v>247</v>
      </c>
      <c r="Y72" s="76"/>
      <c r="Z72" s="223">
        <v>24</v>
      </c>
      <c r="AA72" s="54">
        <v>22</v>
      </c>
      <c r="AB72" s="54"/>
      <c r="AC72" s="54"/>
      <c r="AD72" s="54"/>
      <c r="AE72" s="54"/>
    </row>
    <row r="73" spans="1:31" s="73" customFormat="1" x14ac:dyDescent="0.25">
      <c r="A73" s="74">
        <v>43665</v>
      </c>
      <c r="B73" s="48">
        <v>304</v>
      </c>
      <c r="C73" s="223">
        <v>235</v>
      </c>
      <c r="D73" s="3">
        <v>61</v>
      </c>
      <c r="E73" s="4">
        <f t="shared" si="10"/>
        <v>0.25957446808510637</v>
      </c>
      <c r="F73" s="5">
        <f t="shared" si="2"/>
        <v>174</v>
      </c>
      <c r="G73" s="49">
        <v>85</v>
      </c>
      <c r="H73" s="2">
        <v>96</v>
      </c>
      <c r="I73" s="2">
        <v>11</v>
      </c>
      <c r="J73" s="223">
        <v>8</v>
      </c>
      <c r="K73" s="53">
        <v>6</v>
      </c>
      <c r="L73" s="223">
        <v>30</v>
      </c>
      <c r="M73" s="223">
        <v>25</v>
      </c>
      <c r="N73" s="70">
        <v>31</v>
      </c>
      <c r="O73" s="77"/>
      <c r="P73" s="71">
        <f t="shared" si="8"/>
        <v>-30</v>
      </c>
      <c r="Q73" s="71">
        <f t="shared" si="3"/>
        <v>-25</v>
      </c>
      <c r="R73" s="71">
        <f t="shared" si="4"/>
        <v>0</v>
      </c>
      <c r="S73" s="72">
        <v>34</v>
      </c>
      <c r="T73" s="75">
        <f t="shared" si="12"/>
        <v>-5</v>
      </c>
      <c r="U73" s="75">
        <f t="shared" si="5"/>
        <v>5</v>
      </c>
      <c r="V73" s="53">
        <v>429</v>
      </c>
      <c r="W73" s="223">
        <v>169</v>
      </c>
      <c r="X73" s="75">
        <f t="shared" si="13"/>
        <v>260</v>
      </c>
      <c r="Y73" s="76"/>
      <c r="Z73" s="223">
        <v>60</v>
      </c>
      <c r="AA73" s="54">
        <v>19</v>
      </c>
      <c r="AB73" s="54"/>
      <c r="AC73" s="54"/>
      <c r="AD73" s="54"/>
      <c r="AE73" s="54"/>
    </row>
    <row r="74" spans="1:31" s="73" customFormat="1" x14ac:dyDescent="0.25">
      <c r="A74" s="74">
        <v>43658</v>
      </c>
      <c r="B74" s="48">
        <v>310</v>
      </c>
      <c r="C74" s="223">
        <v>256</v>
      </c>
      <c r="D74" s="3">
        <v>62</v>
      </c>
      <c r="E74" s="4">
        <f t="shared" si="10"/>
        <v>0.2421875</v>
      </c>
      <c r="F74" s="5">
        <f t="shared" si="2"/>
        <v>194</v>
      </c>
      <c r="G74" s="49">
        <v>81</v>
      </c>
      <c r="H74" s="2">
        <v>83</v>
      </c>
      <c r="I74" s="2">
        <v>15</v>
      </c>
      <c r="J74" s="223">
        <v>9</v>
      </c>
      <c r="K74" s="53">
        <v>3</v>
      </c>
      <c r="L74" s="223">
        <v>16</v>
      </c>
      <c r="M74" s="223">
        <v>10</v>
      </c>
      <c r="N74" s="70">
        <v>23</v>
      </c>
      <c r="O74" s="77"/>
      <c r="P74" s="71">
        <f t="shared" si="8"/>
        <v>-16</v>
      </c>
      <c r="Q74" s="71">
        <f t="shared" si="3"/>
        <v>-10</v>
      </c>
      <c r="R74" s="71">
        <f t="shared" si="4"/>
        <v>0</v>
      </c>
      <c r="S74" s="72">
        <v>34</v>
      </c>
      <c r="T74" s="75">
        <f t="shared" si="12"/>
        <v>-6</v>
      </c>
      <c r="U74" s="75">
        <f t="shared" si="5"/>
        <v>6</v>
      </c>
      <c r="V74" s="53">
        <v>431</v>
      </c>
      <c r="W74" s="223">
        <v>166</v>
      </c>
      <c r="X74" s="75">
        <f t="shared" si="13"/>
        <v>265</v>
      </c>
      <c r="Y74" s="76"/>
      <c r="Z74" s="223">
        <v>59</v>
      </c>
      <c r="AA74" s="54">
        <v>19</v>
      </c>
      <c r="AB74" s="54"/>
      <c r="AC74" s="54"/>
      <c r="AD74" s="54"/>
      <c r="AE74" s="54"/>
    </row>
    <row r="75" spans="1:31" s="73" customFormat="1" x14ac:dyDescent="0.25">
      <c r="A75" s="74">
        <v>43651</v>
      </c>
      <c r="B75" s="48">
        <v>307</v>
      </c>
      <c r="C75" s="223">
        <v>244</v>
      </c>
      <c r="D75" s="3">
        <v>56</v>
      </c>
      <c r="E75" s="4">
        <f t="shared" si="10"/>
        <v>0.22950819672131148</v>
      </c>
      <c r="F75" s="5">
        <f t="shared" si="2"/>
        <v>188</v>
      </c>
      <c r="G75" s="49">
        <v>77</v>
      </c>
      <c r="H75" s="2">
        <v>100</v>
      </c>
      <c r="I75" s="2">
        <v>14</v>
      </c>
      <c r="J75" s="223">
        <v>8</v>
      </c>
      <c r="K75" s="53">
        <v>4</v>
      </c>
      <c r="L75" s="223">
        <v>16</v>
      </c>
      <c r="M75" s="223">
        <v>41</v>
      </c>
      <c r="N75" s="70">
        <v>18</v>
      </c>
      <c r="O75" s="77"/>
      <c r="P75" s="71">
        <f t="shared" si="8"/>
        <v>-16</v>
      </c>
      <c r="Q75" s="71">
        <f t="shared" si="3"/>
        <v>-41</v>
      </c>
      <c r="R75" s="71">
        <f t="shared" si="4"/>
        <v>0</v>
      </c>
      <c r="S75" s="72">
        <v>32</v>
      </c>
      <c r="T75" s="75">
        <f t="shared" si="12"/>
        <v>25</v>
      </c>
      <c r="U75" s="75">
        <f t="shared" si="5"/>
        <v>-25</v>
      </c>
      <c r="V75" s="53">
        <v>438</v>
      </c>
      <c r="W75" s="223">
        <v>167</v>
      </c>
      <c r="X75" s="75">
        <f t="shared" si="13"/>
        <v>271</v>
      </c>
      <c r="Y75" s="76"/>
      <c r="Z75" s="223">
        <v>59</v>
      </c>
      <c r="AA75" s="54">
        <v>22</v>
      </c>
      <c r="AB75" s="54"/>
      <c r="AC75" s="54"/>
      <c r="AD75" s="54"/>
      <c r="AE75" s="54"/>
    </row>
    <row r="76" spans="1:31" s="73" customFormat="1" x14ac:dyDescent="0.25">
      <c r="A76" s="74">
        <v>43644</v>
      </c>
      <c r="B76" s="48">
        <v>332</v>
      </c>
      <c r="C76" s="223">
        <v>259</v>
      </c>
      <c r="D76" s="3">
        <v>51</v>
      </c>
      <c r="E76" s="4">
        <f t="shared" si="10"/>
        <v>0.19691119691119691</v>
      </c>
      <c r="F76" s="5">
        <f t="shared" si="2"/>
        <v>208</v>
      </c>
      <c r="G76" s="49">
        <v>72</v>
      </c>
      <c r="H76" s="2">
        <v>88</v>
      </c>
      <c r="I76" s="2">
        <v>13</v>
      </c>
      <c r="J76" s="223">
        <v>9</v>
      </c>
      <c r="K76" s="53">
        <v>2</v>
      </c>
      <c r="L76" s="223">
        <v>26</v>
      </c>
      <c r="M76" s="223">
        <v>26</v>
      </c>
      <c r="N76" s="70">
        <v>26</v>
      </c>
      <c r="O76" s="77"/>
      <c r="P76" s="71">
        <f t="shared" ref="P76:P107" si="14">L76*-1</f>
        <v>-26</v>
      </c>
      <c r="Q76" s="71">
        <f t="shared" si="3"/>
        <v>-26</v>
      </c>
      <c r="R76" s="71">
        <f t="shared" si="4"/>
        <v>0</v>
      </c>
      <c r="S76" s="72">
        <v>30</v>
      </c>
      <c r="T76" s="75">
        <f t="shared" si="12"/>
        <v>0</v>
      </c>
      <c r="U76" s="75">
        <f t="shared" si="5"/>
        <v>0</v>
      </c>
      <c r="V76" s="53">
        <v>452</v>
      </c>
      <c r="W76" s="223">
        <v>165</v>
      </c>
      <c r="X76" s="75">
        <f t="shared" si="13"/>
        <v>287</v>
      </c>
      <c r="Y76" s="76"/>
      <c r="Z76" s="223">
        <v>54</v>
      </c>
      <c r="AA76" s="54">
        <v>22</v>
      </c>
      <c r="AB76" s="54"/>
      <c r="AC76" s="54"/>
      <c r="AD76" s="54"/>
      <c r="AE76" s="54"/>
    </row>
    <row r="77" spans="1:31" s="73" customFormat="1" x14ac:dyDescent="0.25">
      <c r="A77" s="74">
        <v>43637</v>
      </c>
      <c r="B77" s="48">
        <v>335</v>
      </c>
      <c r="C77" s="223">
        <v>278</v>
      </c>
      <c r="D77" s="3">
        <v>59</v>
      </c>
      <c r="E77" s="4">
        <f t="shared" si="10"/>
        <v>0.21223021582733814</v>
      </c>
      <c r="F77" s="5">
        <f t="shared" si="2"/>
        <v>219</v>
      </c>
      <c r="G77" s="49">
        <v>78</v>
      </c>
      <c r="H77" s="2">
        <v>79</v>
      </c>
      <c r="I77" s="2">
        <v>15</v>
      </c>
      <c r="J77" s="223">
        <v>10</v>
      </c>
      <c r="K77" s="53">
        <v>4</v>
      </c>
      <c r="L77" s="223">
        <v>10</v>
      </c>
      <c r="M77" s="223">
        <v>13</v>
      </c>
      <c r="N77" s="70">
        <v>22</v>
      </c>
      <c r="O77" s="77"/>
      <c r="P77" s="71">
        <f t="shared" si="14"/>
        <v>-10</v>
      </c>
      <c r="Q77" s="71">
        <f t="shared" si="3"/>
        <v>-13</v>
      </c>
      <c r="R77" s="71">
        <f t="shared" si="4"/>
        <v>0</v>
      </c>
      <c r="S77" s="72">
        <v>31</v>
      </c>
      <c r="T77" s="75">
        <f t="shared" si="12"/>
        <v>3</v>
      </c>
      <c r="U77" s="75">
        <f t="shared" si="5"/>
        <v>-3</v>
      </c>
      <c r="V77" s="53">
        <v>446</v>
      </c>
      <c r="W77" s="223">
        <v>167</v>
      </c>
      <c r="X77" s="75">
        <f t="shared" si="13"/>
        <v>279</v>
      </c>
      <c r="Y77" s="76"/>
      <c r="Z77" s="223">
        <v>51</v>
      </c>
      <c r="AA77" s="54">
        <v>22</v>
      </c>
      <c r="AB77" s="54"/>
      <c r="AC77" s="54"/>
      <c r="AD77" s="54"/>
      <c r="AE77" s="54"/>
    </row>
    <row r="78" spans="1:31" s="73" customFormat="1" x14ac:dyDescent="0.25">
      <c r="A78" s="74">
        <v>43630</v>
      </c>
      <c r="B78" s="48">
        <v>342</v>
      </c>
      <c r="C78" s="223">
        <v>274</v>
      </c>
      <c r="D78" s="3">
        <v>53</v>
      </c>
      <c r="E78" s="4">
        <f t="shared" si="10"/>
        <v>0.19343065693430658</v>
      </c>
      <c r="F78" s="5">
        <f t="shared" si="2"/>
        <v>221</v>
      </c>
      <c r="G78" s="49">
        <v>74</v>
      </c>
      <c r="H78" s="2">
        <v>66</v>
      </c>
      <c r="I78" s="2">
        <v>9</v>
      </c>
      <c r="J78" s="223">
        <v>8.5</v>
      </c>
      <c r="K78" s="53">
        <v>0</v>
      </c>
      <c r="L78" s="223">
        <v>21</v>
      </c>
      <c r="M78" s="223">
        <v>23</v>
      </c>
      <c r="N78" s="70">
        <v>20</v>
      </c>
      <c r="O78" s="77"/>
      <c r="P78" s="71">
        <f t="shared" si="14"/>
        <v>-21</v>
      </c>
      <c r="Q78" s="71">
        <f t="shared" si="3"/>
        <v>-23</v>
      </c>
      <c r="R78" s="71">
        <f t="shared" si="4"/>
        <v>0</v>
      </c>
      <c r="S78" s="72">
        <v>29</v>
      </c>
      <c r="T78" s="75">
        <f t="shared" si="12"/>
        <v>2</v>
      </c>
      <c r="U78" s="75">
        <f t="shared" si="5"/>
        <v>-2</v>
      </c>
      <c r="V78" s="53">
        <v>457</v>
      </c>
      <c r="W78" s="223">
        <v>169</v>
      </c>
      <c r="X78" s="75">
        <f t="shared" si="13"/>
        <v>288</v>
      </c>
      <c r="Y78" s="76"/>
      <c r="Z78" s="223">
        <v>47</v>
      </c>
      <c r="AA78" s="54">
        <v>22</v>
      </c>
      <c r="AB78" s="54"/>
      <c r="AC78" s="54"/>
      <c r="AD78" s="54"/>
      <c r="AE78" s="54"/>
    </row>
    <row r="79" spans="1:31" s="73" customFormat="1" x14ac:dyDescent="0.25">
      <c r="A79" s="74">
        <v>43623</v>
      </c>
      <c r="B79" s="48">
        <v>346</v>
      </c>
      <c r="C79" s="223">
        <v>280</v>
      </c>
      <c r="D79" s="3">
        <v>49</v>
      </c>
      <c r="E79" s="4">
        <f t="shared" si="10"/>
        <v>0.17499999999999999</v>
      </c>
      <c r="F79" s="5">
        <f t="shared" si="2"/>
        <v>231</v>
      </c>
      <c r="G79" s="49">
        <v>69</v>
      </c>
      <c r="H79" s="2">
        <v>91</v>
      </c>
      <c r="I79" s="2">
        <v>9</v>
      </c>
      <c r="J79" s="223">
        <v>9</v>
      </c>
      <c r="K79" s="53">
        <v>2</v>
      </c>
      <c r="L79" s="223">
        <v>20</v>
      </c>
      <c r="M79" s="223">
        <v>38</v>
      </c>
      <c r="N79" s="70">
        <v>21</v>
      </c>
      <c r="O79" s="77"/>
      <c r="P79" s="71">
        <f t="shared" si="14"/>
        <v>-20</v>
      </c>
      <c r="Q79" s="71">
        <f t="shared" si="3"/>
        <v>-38</v>
      </c>
      <c r="R79" s="71">
        <f t="shared" si="4"/>
        <v>0</v>
      </c>
      <c r="S79" s="72">
        <v>29</v>
      </c>
      <c r="T79" s="75">
        <f t="shared" si="12"/>
        <v>18</v>
      </c>
      <c r="U79" s="75">
        <f t="shared" si="5"/>
        <v>-18</v>
      </c>
      <c r="V79" s="53">
        <v>469</v>
      </c>
      <c r="W79" s="223">
        <v>166</v>
      </c>
      <c r="X79" s="75">
        <f t="shared" si="13"/>
        <v>303</v>
      </c>
      <c r="Y79" s="76"/>
      <c r="Z79" s="223">
        <v>44</v>
      </c>
      <c r="AA79" s="54">
        <v>22</v>
      </c>
      <c r="AB79" s="54"/>
      <c r="AC79" s="54"/>
      <c r="AD79" s="54"/>
      <c r="AE79" s="54"/>
    </row>
    <row r="80" spans="1:31" s="73" customFormat="1" x14ac:dyDescent="0.25">
      <c r="A80" s="74">
        <v>43616</v>
      </c>
      <c r="B80" s="48">
        <v>362</v>
      </c>
      <c r="C80" s="223">
        <v>289</v>
      </c>
      <c r="D80" s="3">
        <v>48</v>
      </c>
      <c r="E80" s="4">
        <f t="shared" ref="E80:E111" si="15">D80/C80</f>
        <v>0.16608996539792387</v>
      </c>
      <c r="F80" s="5">
        <f t="shared" ref="F80:F143" si="16">C80-D80</f>
        <v>241</v>
      </c>
      <c r="G80" s="49">
        <v>65</v>
      </c>
      <c r="H80" s="2">
        <v>102</v>
      </c>
      <c r="I80" s="2">
        <v>12</v>
      </c>
      <c r="J80" s="223">
        <v>7.5</v>
      </c>
      <c r="K80" s="53">
        <v>0</v>
      </c>
      <c r="L80" s="223">
        <v>21</v>
      </c>
      <c r="M80" s="223">
        <v>31</v>
      </c>
      <c r="N80" s="70">
        <v>18</v>
      </c>
      <c r="O80" s="77"/>
      <c r="P80" s="71">
        <f t="shared" si="14"/>
        <v>-21</v>
      </c>
      <c r="Q80" s="71">
        <f t="shared" ref="Q80:Q143" si="17">M80*-1</f>
        <v>-31</v>
      </c>
      <c r="R80" s="71">
        <f t="shared" ref="R80:R143" si="18">O80*-1</f>
        <v>0</v>
      </c>
      <c r="S80" s="72">
        <v>26.99</v>
      </c>
      <c r="T80" s="75">
        <f t="shared" si="12"/>
        <v>10</v>
      </c>
      <c r="U80" s="75">
        <f t="shared" ref="U80:U143" si="19">L80-(O80+M80)</f>
        <v>-10</v>
      </c>
      <c r="V80" s="53">
        <v>382</v>
      </c>
      <c r="W80" s="223">
        <v>149</v>
      </c>
      <c r="X80" s="75">
        <f t="shared" si="13"/>
        <v>233</v>
      </c>
      <c r="Y80" s="76"/>
      <c r="Z80" s="223">
        <v>43</v>
      </c>
      <c r="AA80" s="54">
        <v>21</v>
      </c>
      <c r="AB80" s="54"/>
      <c r="AC80" s="54"/>
      <c r="AD80" s="54"/>
      <c r="AE80" s="54"/>
    </row>
    <row r="81" spans="1:31" s="73" customFormat="1" x14ac:dyDescent="0.25">
      <c r="A81" s="74">
        <v>43609</v>
      </c>
      <c r="B81" s="48">
        <v>377</v>
      </c>
      <c r="C81" s="223">
        <v>320</v>
      </c>
      <c r="D81" s="3">
        <v>45</v>
      </c>
      <c r="E81" s="4">
        <f t="shared" si="15"/>
        <v>0.140625</v>
      </c>
      <c r="F81" s="5">
        <f t="shared" si="16"/>
        <v>275</v>
      </c>
      <c r="G81" s="49">
        <v>65</v>
      </c>
      <c r="H81" s="2">
        <v>76</v>
      </c>
      <c r="I81" s="2">
        <v>14</v>
      </c>
      <c r="J81" s="223">
        <v>6</v>
      </c>
      <c r="K81" s="53">
        <v>4</v>
      </c>
      <c r="L81" s="223">
        <v>36</v>
      </c>
      <c r="M81" s="223">
        <v>24</v>
      </c>
      <c r="N81" s="70">
        <v>40</v>
      </c>
      <c r="O81" s="77"/>
      <c r="P81" s="71">
        <f t="shared" si="14"/>
        <v>-36</v>
      </c>
      <c r="Q81" s="71">
        <f t="shared" si="17"/>
        <v>-24</v>
      </c>
      <c r="R81" s="71">
        <f t="shared" si="18"/>
        <v>0</v>
      </c>
      <c r="S81" s="72">
        <v>27</v>
      </c>
      <c r="T81" s="75">
        <f t="shared" si="12"/>
        <v>-12</v>
      </c>
      <c r="U81" s="75">
        <f t="shared" si="19"/>
        <v>12</v>
      </c>
      <c r="V81" s="53">
        <v>396</v>
      </c>
      <c r="W81" s="223">
        <v>150</v>
      </c>
      <c r="X81" s="75">
        <f t="shared" si="13"/>
        <v>246</v>
      </c>
      <c r="Y81" s="76"/>
      <c r="Z81" s="223">
        <v>43</v>
      </c>
      <c r="AA81" s="54">
        <v>21</v>
      </c>
      <c r="AB81" s="54"/>
      <c r="AC81" s="54"/>
      <c r="AD81" s="54"/>
      <c r="AE81" s="54"/>
    </row>
    <row r="82" spans="1:31" s="73" customFormat="1" x14ac:dyDescent="0.25">
      <c r="A82" s="74">
        <v>43602</v>
      </c>
      <c r="B82" s="48">
        <v>368</v>
      </c>
      <c r="C82" s="223">
        <v>302</v>
      </c>
      <c r="D82" s="3">
        <v>44</v>
      </c>
      <c r="E82" s="4">
        <f t="shared" si="15"/>
        <v>0.14569536423841059</v>
      </c>
      <c r="F82" s="5">
        <f t="shared" si="16"/>
        <v>258</v>
      </c>
      <c r="G82" s="49">
        <v>66</v>
      </c>
      <c r="H82" s="2">
        <v>91</v>
      </c>
      <c r="I82" s="2">
        <v>16</v>
      </c>
      <c r="J82" s="223">
        <v>7</v>
      </c>
      <c r="K82" s="53">
        <v>3</v>
      </c>
      <c r="L82" s="223">
        <v>22</v>
      </c>
      <c r="M82" s="223">
        <v>26</v>
      </c>
      <c r="N82" s="70">
        <v>35</v>
      </c>
      <c r="O82" s="77"/>
      <c r="P82" s="71">
        <f t="shared" si="14"/>
        <v>-22</v>
      </c>
      <c r="Q82" s="71">
        <f t="shared" si="17"/>
        <v>-26</v>
      </c>
      <c r="R82" s="71">
        <f t="shared" si="18"/>
        <v>0</v>
      </c>
      <c r="S82" s="72">
        <v>27</v>
      </c>
      <c r="T82" s="75">
        <f t="shared" si="12"/>
        <v>4</v>
      </c>
      <c r="U82" s="75">
        <f t="shared" si="19"/>
        <v>-4</v>
      </c>
      <c r="V82" s="53">
        <v>407</v>
      </c>
      <c r="W82" s="223">
        <v>151</v>
      </c>
      <c r="X82" s="75">
        <f t="shared" si="13"/>
        <v>256</v>
      </c>
      <c r="Y82" s="76"/>
      <c r="Z82" s="223">
        <v>52</v>
      </c>
      <c r="AA82" s="54">
        <v>19</v>
      </c>
      <c r="AB82" s="54"/>
      <c r="AC82" s="54"/>
      <c r="AD82" s="54"/>
      <c r="AE82" s="54"/>
    </row>
    <row r="83" spans="1:31" s="73" customFormat="1" x14ac:dyDescent="0.25">
      <c r="A83" s="74">
        <v>43595</v>
      </c>
      <c r="B83" s="48">
        <v>380</v>
      </c>
      <c r="C83" s="223">
        <v>312</v>
      </c>
      <c r="D83" s="3">
        <v>45</v>
      </c>
      <c r="E83" s="4">
        <f t="shared" si="15"/>
        <v>0.14423076923076922</v>
      </c>
      <c r="F83" s="5">
        <f t="shared" si="16"/>
        <v>267</v>
      </c>
      <c r="G83" s="49">
        <v>72</v>
      </c>
      <c r="H83" s="2">
        <v>120</v>
      </c>
      <c r="I83" s="2">
        <v>5</v>
      </c>
      <c r="J83" s="223">
        <v>6</v>
      </c>
      <c r="K83" s="53">
        <v>3</v>
      </c>
      <c r="L83" s="223">
        <v>22</v>
      </c>
      <c r="M83" s="223">
        <v>16</v>
      </c>
      <c r="N83" s="70">
        <v>26</v>
      </c>
      <c r="O83" s="77"/>
      <c r="P83" s="71">
        <f t="shared" si="14"/>
        <v>-22</v>
      </c>
      <c r="Q83" s="71">
        <f t="shared" si="17"/>
        <v>-16</v>
      </c>
      <c r="R83" s="71">
        <f t="shared" si="18"/>
        <v>0</v>
      </c>
      <c r="S83" s="72">
        <v>27</v>
      </c>
      <c r="T83" s="75">
        <f t="shared" si="12"/>
        <v>-6</v>
      </c>
      <c r="U83" s="75">
        <f t="shared" si="19"/>
        <v>6</v>
      </c>
      <c r="V83" s="53">
        <v>418</v>
      </c>
      <c r="W83" s="223">
        <v>152</v>
      </c>
      <c r="X83" s="75">
        <f t="shared" si="13"/>
        <v>266</v>
      </c>
      <c r="Y83" s="76"/>
      <c r="Z83" s="223">
        <v>63</v>
      </c>
      <c r="AA83" s="54">
        <v>55</v>
      </c>
      <c r="AB83" s="54"/>
      <c r="AC83" s="54"/>
      <c r="AD83" s="54"/>
      <c r="AE83" s="54"/>
    </row>
    <row r="84" spans="1:31" s="73" customFormat="1" x14ac:dyDescent="0.25">
      <c r="A84" s="74">
        <v>43588</v>
      </c>
      <c r="B84" s="48">
        <v>377</v>
      </c>
      <c r="C84" s="223">
        <v>291</v>
      </c>
      <c r="D84" s="3">
        <v>44</v>
      </c>
      <c r="E84" s="4">
        <f t="shared" si="15"/>
        <v>0.15120274914089346</v>
      </c>
      <c r="F84" s="5">
        <f t="shared" si="16"/>
        <v>247</v>
      </c>
      <c r="G84" s="49"/>
      <c r="H84" s="2">
        <v>86</v>
      </c>
      <c r="I84" s="2">
        <v>2</v>
      </c>
      <c r="J84" s="223">
        <v>7</v>
      </c>
      <c r="K84" s="53">
        <v>6</v>
      </c>
      <c r="L84" s="223">
        <v>38</v>
      </c>
      <c r="M84" s="223">
        <v>42</v>
      </c>
      <c r="N84" s="70">
        <v>35</v>
      </c>
      <c r="O84" s="77"/>
      <c r="P84" s="71">
        <f t="shared" si="14"/>
        <v>-38</v>
      </c>
      <c r="Q84" s="71">
        <f t="shared" si="17"/>
        <v>-42</v>
      </c>
      <c r="R84" s="71">
        <f t="shared" si="18"/>
        <v>0</v>
      </c>
      <c r="S84" s="72">
        <v>27</v>
      </c>
      <c r="T84" s="75">
        <f t="shared" ref="T84:T115" si="20">M84-L84</f>
        <v>4</v>
      </c>
      <c r="U84" s="75">
        <f t="shared" si="19"/>
        <v>-4</v>
      </c>
      <c r="V84" s="53">
        <v>427</v>
      </c>
      <c r="W84" s="79">
        <v>152</v>
      </c>
      <c r="X84" s="75">
        <f t="shared" si="13"/>
        <v>275</v>
      </c>
      <c r="Y84" s="80"/>
      <c r="Z84" s="79">
        <v>63</v>
      </c>
      <c r="AA84" s="81">
        <v>55</v>
      </c>
      <c r="AB84" s="81"/>
      <c r="AC84" s="81"/>
      <c r="AD84" s="81"/>
      <c r="AE84" s="81"/>
    </row>
    <row r="85" spans="1:31" s="73" customFormat="1" ht="15.75" customHeight="1" thickBot="1" x14ac:dyDescent="0.3">
      <c r="A85" s="74">
        <v>43581</v>
      </c>
      <c r="B85" s="48">
        <v>383</v>
      </c>
      <c r="C85" s="223">
        <v>304</v>
      </c>
      <c r="D85" s="3">
        <v>53</v>
      </c>
      <c r="E85" s="4">
        <f t="shared" si="15"/>
        <v>0.17434210526315788</v>
      </c>
      <c r="F85" s="5">
        <f t="shared" si="16"/>
        <v>251</v>
      </c>
      <c r="G85" s="49">
        <v>83</v>
      </c>
      <c r="H85" s="2">
        <v>84</v>
      </c>
      <c r="I85" s="2">
        <v>5</v>
      </c>
      <c r="J85" s="223">
        <v>7</v>
      </c>
      <c r="K85" s="53">
        <v>2</v>
      </c>
      <c r="L85" s="223">
        <v>10</v>
      </c>
      <c r="M85" s="223">
        <v>29</v>
      </c>
      <c r="N85" s="70">
        <v>10</v>
      </c>
      <c r="O85" s="77"/>
      <c r="P85" s="71">
        <f t="shared" si="14"/>
        <v>-10</v>
      </c>
      <c r="Q85" s="71">
        <f t="shared" si="17"/>
        <v>-29</v>
      </c>
      <c r="R85" s="71">
        <f t="shared" si="18"/>
        <v>0</v>
      </c>
      <c r="S85" s="72">
        <v>29</v>
      </c>
      <c r="T85" s="75">
        <f t="shared" si="20"/>
        <v>19</v>
      </c>
      <c r="U85" s="75">
        <f t="shared" si="19"/>
        <v>-19</v>
      </c>
      <c r="V85" s="82">
        <v>422</v>
      </c>
      <c r="W85" s="83">
        <v>141</v>
      </c>
      <c r="X85" s="84">
        <v>286</v>
      </c>
      <c r="Y85" s="85"/>
      <c r="Z85" s="83">
        <v>61</v>
      </c>
      <c r="AA85" s="86">
        <v>55</v>
      </c>
      <c r="AB85" s="86"/>
      <c r="AC85" s="86"/>
      <c r="AD85" s="86"/>
      <c r="AE85" s="86"/>
    </row>
    <row r="86" spans="1:31" s="73" customFormat="1" x14ac:dyDescent="0.25">
      <c r="A86" s="74">
        <v>43573</v>
      </c>
      <c r="B86" s="48">
        <v>405</v>
      </c>
      <c r="C86" s="223">
        <v>298</v>
      </c>
      <c r="D86" s="3">
        <v>51</v>
      </c>
      <c r="E86" s="4">
        <f t="shared" si="15"/>
        <v>0.17114093959731544</v>
      </c>
      <c r="F86" s="5">
        <f t="shared" si="16"/>
        <v>247</v>
      </c>
      <c r="G86" s="49">
        <v>84</v>
      </c>
      <c r="H86" s="2">
        <v>67</v>
      </c>
      <c r="I86" s="2">
        <v>7</v>
      </c>
      <c r="J86" s="223">
        <v>7</v>
      </c>
      <c r="K86" s="53">
        <v>1</v>
      </c>
      <c r="L86" s="223">
        <v>18</v>
      </c>
      <c r="M86" s="223">
        <v>25</v>
      </c>
      <c r="N86" s="70">
        <v>20</v>
      </c>
      <c r="O86" s="77"/>
      <c r="P86" s="71">
        <f t="shared" si="14"/>
        <v>-18</v>
      </c>
      <c r="Q86" s="71">
        <f t="shared" si="17"/>
        <v>-25</v>
      </c>
      <c r="R86" s="71">
        <f t="shared" si="18"/>
        <v>0</v>
      </c>
      <c r="S86" s="72">
        <v>28</v>
      </c>
      <c r="T86" s="75">
        <f t="shared" si="20"/>
        <v>7</v>
      </c>
      <c r="U86" s="75">
        <f t="shared" si="19"/>
        <v>-7</v>
      </c>
      <c r="V86" s="53"/>
      <c r="W86" s="79"/>
      <c r="X86" s="9"/>
      <c r="Y86" s="80"/>
      <c r="Z86" s="79"/>
      <c r="AA86" s="79"/>
    </row>
    <row r="87" spans="1:31" s="73" customFormat="1" x14ac:dyDescent="0.25">
      <c r="A87" s="74">
        <v>43567</v>
      </c>
      <c r="B87" s="48">
        <v>412</v>
      </c>
      <c r="C87" s="223">
        <v>295</v>
      </c>
      <c r="D87" s="3">
        <v>48</v>
      </c>
      <c r="E87" s="4">
        <f t="shared" si="15"/>
        <v>0.16271186440677965</v>
      </c>
      <c r="F87" s="5">
        <f t="shared" si="16"/>
        <v>247</v>
      </c>
      <c r="G87" s="49">
        <v>86</v>
      </c>
      <c r="H87" s="2">
        <v>118</v>
      </c>
      <c r="I87" s="2">
        <v>6</v>
      </c>
      <c r="J87" s="223">
        <v>11</v>
      </c>
      <c r="K87" s="53">
        <v>6</v>
      </c>
      <c r="L87" s="223">
        <v>22</v>
      </c>
      <c r="M87" s="223">
        <v>29</v>
      </c>
      <c r="N87" s="70">
        <v>30</v>
      </c>
      <c r="O87" s="77"/>
      <c r="P87" s="71">
        <f t="shared" si="14"/>
        <v>-22</v>
      </c>
      <c r="Q87" s="71">
        <f t="shared" si="17"/>
        <v>-29</v>
      </c>
      <c r="R87" s="71">
        <f t="shared" si="18"/>
        <v>0</v>
      </c>
      <c r="S87" s="72">
        <v>27</v>
      </c>
      <c r="T87" s="75">
        <f t="shared" si="20"/>
        <v>7</v>
      </c>
      <c r="U87" s="75">
        <f t="shared" si="19"/>
        <v>-7</v>
      </c>
      <c r="V87" s="53"/>
      <c r="W87" s="79"/>
      <c r="X87" s="9"/>
      <c r="Y87" s="80"/>
      <c r="Z87" s="79"/>
      <c r="AA87" s="79"/>
    </row>
    <row r="88" spans="1:31" s="73" customFormat="1" x14ac:dyDescent="0.25">
      <c r="A88" s="74">
        <v>43560</v>
      </c>
      <c r="B88" s="48">
        <v>420</v>
      </c>
      <c r="C88" s="223">
        <v>319</v>
      </c>
      <c r="D88" s="3">
        <v>55</v>
      </c>
      <c r="E88" s="4">
        <f t="shared" si="15"/>
        <v>0.17241379310344829</v>
      </c>
      <c r="F88" s="5">
        <f t="shared" si="16"/>
        <v>264</v>
      </c>
      <c r="G88" s="49">
        <v>84</v>
      </c>
      <c r="H88" s="2">
        <v>155</v>
      </c>
      <c r="I88" s="2">
        <v>3</v>
      </c>
      <c r="J88" s="223">
        <v>11</v>
      </c>
      <c r="K88" s="53">
        <v>4</v>
      </c>
      <c r="L88" s="223">
        <v>40</v>
      </c>
      <c r="M88" s="223">
        <v>34</v>
      </c>
      <c r="N88" s="70">
        <v>30</v>
      </c>
      <c r="O88" s="77"/>
      <c r="P88" s="71">
        <f t="shared" si="14"/>
        <v>-40</v>
      </c>
      <c r="Q88" s="71">
        <f t="shared" si="17"/>
        <v>-34</v>
      </c>
      <c r="R88" s="71">
        <f t="shared" si="18"/>
        <v>0</v>
      </c>
      <c r="S88" s="72">
        <v>27</v>
      </c>
      <c r="T88" s="75">
        <f t="shared" si="20"/>
        <v>-6</v>
      </c>
      <c r="U88" s="75">
        <f t="shared" si="19"/>
        <v>6</v>
      </c>
      <c r="V88" s="53"/>
      <c r="W88" s="79"/>
      <c r="X88" s="9"/>
      <c r="Y88" s="80"/>
      <c r="Z88" s="79"/>
      <c r="AA88" s="79"/>
    </row>
    <row r="89" spans="1:31" s="73" customFormat="1" x14ac:dyDescent="0.25">
      <c r="A89" s="74">
        <v>43553</v>
      </c>
      <c r="B89" s="48">
        <v>415</v>
      </c>
      <c r="C89" s="223">
        <v>364</v>
      </c>
      <c r="D89" s="3">
        <v>61</v>
      </c>
      <c r="E89" s="4">
        <f t="shared" si="15"/>
        <v>0.16758241758241757</v>
      </c>
      <c r="F89" s="5">
        <f t="shared" si="16"/>
        <v>303</v>
      </c>
      <c r="G89" s="49">
        <v>77</v>
      </c>
      <c r="H89" s="2">
        <v>119</v>
      </c>
      <c r="I89" s="2">
        <v>17</v>
      </c>
      <c r="J89" s="223">
        <v>11</v>
      </c>
      <c r="K89" s="53">
        <v>4</v>
      </c>
      <c r="L89" s="223">
        <v>24</v>
      </c>
      <c r="M89" s="223">
        <v>17</v>
      </c>
      <c r="N89" s="70">
        <v>33</v>
      </c>
      <c r="O89" s="77"/>
      <c r="P89" s="71">
        <f t="shared" si="14"/>
        <v>-24</v>
      </c>
      <c r="Q89" s="71">
        <f t="shared" si="17"/>
        <v>-17</v>
      </c>
      <c r="R89" s="71">
        <f t="shared" si="18"/>
        <v>0</v>
      </c>
      <c r="S89" s="72">
        <v>26</v>
      </c>
      <c r="T89" s="75">
        <f t="shared" si="20"/>
        <v>-7</v>
      </c>
      <c r="U89" s="75">
        <f t="shared" si="19"/>
        <v>7</v>
      </c>
      <c r="V89" s="53"/>
      <c r="W89" s="79"/>
      <c r="X89" s="9"/>
      <c r="Y89" s="80"/>
      <c r="Z89" s="79"/>
      <c r="AA89" s="79"/>
    </row>
    <row r="90" spans="1:31" s="73" customFormat="1" x14ac:dyDescent="0.25">
      <c r="A90" s="74">
        <v>43549</v>
      </c>
      <c r="B90" s="48">
        <v>405</v>
      </c>
      <c r="C90" s="223">
        <v>358</v>
      </c>
      <c r="D90" s="3">
        <v>54</v>
      </c>
      <c r="E90" s="4">
        <f t="shared" si="15"/>
        <v>0.15083798882681565</v>
      </c>
      <c r="F90" s="5">
        <f t="shared" si="16"/>
        <v>304</v>
      </c>
      <c r="G90" s="49">
        <v>70</v>
      </c>
      <c r="H90" s="2">
        <v>153</v>
      </c>
      <c r="I90" s="2">
        <v>11</v>
      </c>
      <c r="J90" s="223">
        <v>11</v>
      </c>
      <c r="K90" s="53">
        <v>3</v>
      </c>
      <c r="L90" s="223">
        <v>28</v>
      </c>
      <c r="M90" s="223">
        <v>10</v>
      </c>
      <c r="N90" s="70">
        <v>31</v>
      </c>
      <c r="O90" s="77"/>
      <c r="P90" s="71">
        <f t="shared" si="14"/>
        <v>-28</v>
      </c>
      <c r="Q90" s="71">
        <f t="shared" si="17"/>
        <v>-10</v>
      </c>
      <c r="R90" s="71">
        <f t="shared" si="18"/>
        <v>0</v>
      </c>
      <c r="S90" s="72">
        <v>25</v>
      </c>
      <c r="T90" s="75">
        <f t="shared" si="20"/>
        <v>-18</v>
      </c>
      <c r="U90" s="75">
        <f t="shared" si="19"/>
        <v>18</v>
      </c>
      <c r="V90" s="53"/>
      <c r="W90" s="79"/>
      <c r="X90" s="9"/>
      <c r="Y90" s="80"/>
      <c r="Z90" s="79"/>
      <c r="AA90" s="79"/>
    </row>
    <row r="91" spans="1:31" s="73" customFormat="1" x14ac:dyDescent="0.25">
      <c r="A91" s="74">
        <v>43539</v>
      </c>
      <c r="B91" s="48">
        <v>386</v>
      </c>
      <c r="C91" s="223">
        <v>339</v>
      </c>
      <c r="D91" s="3">
        <v>43</v>
      </c>
      <c r="E91" s="4">
        <f t="shared" si="15"/>
        <v>0.12684365781710916</v>
      </c>
      <c r="F91" s="5">
        <f t="shared" si="16"/>
        <v>296</v>
      </c>
      <c r="G91" s="49">
        <v>61</v>
      </c>
      <c r="H91" s="2">
        <v>169</v>
      </c>
      <c r="I91" s="2">
        <v>14</v>
      </c>
      <c r="J91" s="223">
        <v>7</v>
      </c>
      <c r="K91" s="53">
        <v>5</v>
      </c>
      <c r="L91" s="223">
        <v>44</v>
      </c>
      <c r="M91" s="223">
        <v>12</v>
      </c>
      <c r="N91" s="70">
        <v>39</v>
      </c>
      <c r="O91" s="77"/>
      <c r="P91" s="71">
        <f t="shared" si="14"/>
        <v>-44</v>
      </c>
      <c r="Q91" s="71">
        <f t="shared" si="17"/>
        <v>-12</v>
      </c>
      <c r="R91" s="71">
        <f t="shared" si="18"/>
        <v>0</v>
      </c>
      <c r="S91" s="72">
        <v>24</v>
      </c>
      <c r="T91" s="75">
        <f t="shared" si="20"/>
        <v>-32</v>
      </c>
      <c r="U91" s="75">
        <f t="shared" si="19"/>
        <v>32</v>
      </c>
      <c r="V91" s="53"/>
      <c r="W91" s="79"/>
      <c r="X91" s="9"/>
      <c r="Y91" s="80"/>
      <c r="Z91" s="79"/>
      <c r="AA91" s="79"/>
    </row>
    <row r="92" spans="1:31" s="73" customFormat="1" x14ac:dyDescent="0.25">
      <c r="A92" s="74">
        <v>43532</v>
      </c>
      <c r="B92" s="48">
        <v>364</v>
      </c>
      <c r="C92" s="223">
        <v>309</v>
      </c>
      <c r="D92" s="3">
        <v>43</v>
      </c>
      <c r="E92" s="4">
        <f t="shared" si="15"/>
        <v>0.13915857605177995</v>
      </c>
      <c r="F92" s="5">
        <f t="shared" si="16"/>
        <v>266</v>
      </c>
      <c r="G92" s="49">
        <v>58</v>
      </c>
      <c r="H92" s="2">
        <v>138</v>
      </c>
      <c r="I92" s="2">
        <v>20</v>
      </c>
      <c r="J92" s="223">
        <v>8</v>
      </c>
      <c r="K92" s="53">
        <v>7</v>
      </c>
      <c r="L92" s="223">
        <v>48</v>
      </c>
      <c r="M92" s="223">
        <v>10</v>
      </c>
      <c r="N92" s="70">
        <v>54</v>
      </c>
      <c r="O92" s="77"/>
      <c r="P92" s="71">
        <f t="shared" si="14"/>
        <v>-48</v>
      </c>
      <c r="Q92" s="71">
        <f t="shared" si="17"/>
        <v>-10</v>
      </c>
      <c r="R92" s="71">
        <f t="shared" si="18"/>
        <v>0</v>
      </c>
      <c r="S92" s="72">
        <v>25</v>
      </c>
      <c r="T92" s="75">
        <f t="shared" si="20"/>
        <v>-38</v>
      </c>
      <c r="U92" s="75">
        <f t="shared" si="19"/>
        <v>38</v>
      </c>
      <c r="V92" s="53"/>
      <c r="W92" s="79"/>
      <c r="X92" s="9"/>
      <c r="Y92" s="80"/>
      <c r="Z92" s="79"/>
      <c r="AA92" s="79"/>
    </row>
    <row r="93" spans="1:31" s="73" customFormat="1" x14ac:dyDescent="0.25">
      <c r="A93" s="74">
        <v>43525</v>
      </c>
      <c r="B93" s="48">
        <v>325</v>
      </c>
      <c r="C93" s="223">
        <v>276</v>
      </c>
      <c r="D93" s="3">
        <v>39</v>
      </c>
      <c r="E93" s="4">
        <f t="shared" si="15"/>
        <v>0.14130434782608695</v>
      </c>
      <c r="F93" s="5">
        <f t="shared" si="16"/>
        <v>237</v>
      </c>
      <c r="G93" s="49">
        <v>52</v>
      </c>
      <c r="H93" s="2">
        <v>199</v>
      </c>
      <c r="I93" s="2">
        <v>20</v>
      </c>
      <c r="J93" s="223">
        <v>7</v>
      </c>
      <c r="K93" s="53">
        <v>2</v>
      </c>
      <c r="L93" s="223">
        <v>26</v>
      </c>
      <c r="M93" s="223">
        <v>23</v>
      </c>
      <c r="N93" s="70">
        <v>41</v>
      </c>
      <c r="O93" s="77"/>
      <c r="P93" s="71">
        <f t="shared" si="14"/>
        <v>-26</v>
      </c>
      <c r="Q93" s="71">
        <f t="shared" si="17"/>
        <v>-23</v>
      </c>
      <c r="R93" s="71">
        <f t="shared" si="18"/>
        <v>0</v>
      </c>
      <c r="S93" s="72">
        <v>26</v>
      </c>
      <c r="T93" s="75">
        <f t="shared" si="20"/>
        <v>-3</v>
      </c>
      <c r="U93" s="75">
        <f t="shared" si="19"/>
        <v>3</v>
      </c>
      <c r="V93" s="53"/>
      <c r="W93" s="79"/>
      <c r="X93" s="9"/>
      <c r="Y93" s="80"/>
      <c r="Z93" s="79"/>
      <c r="AA93" s="79"/>
    </row>
    <row r="94" spans="1:31" s="73" customFormat="1" x14ac:dyDescent="0.25">
      <c r="A94" s="74">
        <v>43518</v>
      </c>
      <c r="B94" s="48">
        <v>329</v>
      </c>
      <c r="C94" s="223">
        <v>295</v>
      </c>
      <c r="D94" s="3">
        <v>42</v>
      </c>
      <c r="E94" s="4">
        <f t="shared" si="15"/>
        <v>0.14237288135593221</v>
      </c>
      <c r="F94" s="5">
        <f t="shared" si="16"/>
        <v>253</v>
      </c>
      <c r="G94" s="49">
        <v>54</v>
      </c>
      <c r="H94" s="2">
        <v>120</v>
      </c>
      <c r="I94" s="2">
        <v>8</v>
      </c>
      <c r="J94" s="223">
        <v>9</v>
      </c>
      <c r="K94" s="53">
        <v>1</v>
      </c>
      <c r="L94" s="223">
        <v>13</v>
      </c>
      <c r="M94" s="223">
        <v>9</v>
      </c>
      <c r="N94" s="70">
        <v>19</v>
      </c>
      <c r="O94" s="77"/>
      <c r="P94" s="71">
        <f t="shared" si="14"/>
        <v>-13</v>
      </c>
      <c r="Q94" s="71">
        <f t="shared" si="17"/>
        <v>-9</v>
      </c>
      <c r="R94" s="71">
        <f t="shared" si="18"/>
        <v>0</v>
      </c>
      <c r="S94" s="72">
        <v>27</v>
      </c>
      <c r="T94" s="75">
        <f t="shared" si="20"/>
        <v>-4</v>
      </c>
      <c r="U94" s="75">
        <f t="shared" si="19"/>
        <v>4</v>
      </c>
      <c r="V94" s="53"/>
      <c r="W94" s="79"/>
      <c r="X94" s="9"/>
      <c r="Y94" s="80"/>
      <c r="Z94" s="79"/>
      <c r="AA94" s="79"/>
    </row>
    <row r="95" spans="1:31" s="73" customFormat="1" x14ac:dyDescent="0.25">
      <c r="A95" s="74">
        <v>43511</v>
      </c>
      <c r="B95" s="48">
        <v>328</v>
      </c>
      <c r="C95" s="223">
        <v>254</v>
      </c>
      <c r="D95" s="3">
        <v>37</v>
      </c>
      <c r="E95" s="4">
        <f t="shared" si="15"/>
        <v>0.14566929133858267</v>
      </c>
      <c r="F95" s="5">
        <f t="shared" si="16"/>
        <v>217</v>
      </c>
      <c r="G95" s="49">
        <v>53</v>
      </c>
      <c r="H95" s="2">
        <v>132</v>
      </c>
      <c r="I95" s="2">
        <v>3</v>
      </c>
      <c r="J95" s="223">
        <v>8</v>
      </c>
      <c r="K95" s="53">
        <v>2</v>
      </c>
      <c r="L95" s="223">
        <v>28</v>
      </c>
      <c r="M95" s="223">
        <v>16</v>
      </c>
      <c r="N95" s="70">
        <v>23</v>
      </c>
      <c r="O95" s="77"/>
      <c r="P95" s="71">
        <f t="shared" si="14"/>
        <v>-28</v>
      </c>
      <c r="Q95" s="71">
        <f t="shared" si="17"/>
        <v>-16</v>
      </c>
      <c r="R95" s="71">
        <f t="shared" si="18"/>
        <v>0</v>
      </c>
      <c r="S95" s="72">
        <v>27</v>
      </c>
      <c r="T95" s="75">
        <f t="shared" si="20"/>
        <v>-12</v>
      </c>
      <c r="U95" s="75">
        <f t="shared" si="19"/>
        <v>12</v>
      </c>
      <c r="V95" s="53"/>
      <c r="W95" s="79"/>
      <c r="X95" s="9"/>
      <c r="Y95" s="80"/>
      <c r="Z95" s="79"/>
      <c r="AA95" s="79"/>
    </row>
    <row r="96" spans="1:31" s="73" customFormat="1" x14ac:dyDescent="0.25">
      <c r="A96" s="74">
        <v>43504</v>
      </c>
      <c r="B96" s="48">
        <v>322</v>
      </c>
      <c r="C96" s="223">
        <v>237</v>
      </c>
      <c r="D96" s="3">
        <v>38</v>
      </c>
      <c r="E96" s="4">
        <f t="shared" si="15"/>
        <v>0.16033755274261605</v>
      </c>
      <c r="F96" s="5">
        <f t="shared" si="16"/>
        <v>199</v>
      </c>
      <c r="G96" s="49">
        <v>57</v>
      </c>
      <c r="H96" s="2">
        <v>101</v>
      </c>
      <c r="I96" s="2">
        <v>9</v>
      </c>
      <c r="J96" s="223">
        <v>10</v>
      </c>
      <c r="K96" s="53">
        <v>2</v>
      </c>
      <c r="L96" s="223">
        <v>24</v>
      </c>
      <c r="M96" s="223">
        <v>17</v>
      </c>
      <c r="N96" s="70">
        <v>26</v>
      </c>
      <c r="O96" s="77"/>
      <c r="P96" s="71">
        <f t="shared" si="14"/>
        <v>-24</v>
      </c>
      <c r="Q96" s="71">
        <f t="shared" si="17"/>
        <v>-17</v>
      </c>
      <c r="R96" s="71">
        <f t="shared" si="18"/>
        <v>0</v>
      </c>
      <c r="S96" s="72">
        <v>28</v>
      </c>
      <c r="T96" s="75">
        <f t="shared" si="20"/>
        <v>-7</v>
      </c>
      <c r="U96" s="75">
        <f t="shared" si="19"/>
        <v>7</v>
      </c>
      <c r="V96" s="53"/>
      <c r="W96" s="79"/>
      <c r="X96" s="9"/>
      <c r="Y96" s="80"/>
      <c r="Z96" s="79"/>
      <c r="AA96" s="79"/>
    </row>
    <row r="97" spans="1:27" s="73" customFormat="1" x14ac:dyDescent="0.25">
      <c r="A97" s="74">
        <v>43497</v>
      </c>
      <c r="B97" s="48">
        <v>321</v>
      </c>
      <c r="C97" s="223">
        <v>230</v>
      </c>
      <c r="D97" s="3">
        <v>34</v>
      </c>
      <c r="E97" s="4">
        <f t="shared" si="15"/>
        <v>0.14782608695652175</v>
      </c>
      <c r="F97" s="5">
        <f t="shared" si="16"/>
        <v>196</v>
      </c>
      <c r="G97" s="49">
        <v>57</v>
      </c>
      <c r="H97" s="2">
        <v>116</v>
      </c>
      <c r="I97" s="2">
        <v>6</v>
      </c>
      <c r="J97" s="223">
        <v>8</v>
      </c>
      <c r="K97" s="53">
        <v>3</v>
      </c>
      <c r="L97" s="223">
        <v>31</v>
      </c>
      <c r="M97" s="223">
        <v>21</v>
      </c>
      <c r="N97" s="70">
        <v>33</v>
      </c>
      <c r="O97" s="77"/>
      <c r="P97" s="71">
        <f t="shared" si="14"/>
        <v>-31</v>
      </c>
      <c r="Q97" s="71">
        <f t="shared" si="17"/>
        <v>-21</v>
      </c>
      <c r="R97" s="71">
        <f t="shared" si="18"/>
        <v>0</v>
      </c>
      <c r="S97" s="72">
        <v>28</v>
      </c>
      <c r="T97" s="75">
        <f t="shared" si="20"/>
        <v>-10</v>
      </c>
      <c r="U97" s="75">
        <f t="shared" si="19"/>
        <v>10</v>
      </c>
      <c r="V97" s="53"/>
      <c r="W97" s="79"/>
      <c r="X97" s="9"/>
      <c r="Y97" s="80"/>
      <c r="Z97" s="79"/>
      <c r="AA97" s="79"/>
    </row>
    <row r="98" spans="1:27" s="73" customFormat="1" x14ac:dyDescent="0.25">
      <c r="A98" s="74">
        <v>43490</v>
      </c>
      <c r="B98" s="48">
        <v>314</v>
      </c>
      <c r="C98" s="223">
        <v>223</v>
      </c>
      <c r="D98" s="3">
        <v>30</v>
      </c>
      <c r="E98" s="4">
        <f t="shared" si="15"/>
        <v>0.13452914798206278</v>
      </c>
      <c r="F98" s="5">
        <f t="shared" si="16"/>
        <v>193</v>
      </c>
      <c r="G98" s="49">
        <v>59</v>
      </c>
      <c r="H98" s="2">
        <v>103</v>
      </c>
      <c r="I98" s="2">
        <v>6</v>
      </c>
      <c r="J98" s="223">
        <v>7</v>
      </c>
      <c r="K98" s="53">
        <v>4</v>
      </c>
      <c r="L98" s="223">
        <v>28</v>
      </c>
      <c r="M98" s="223">
        <v>32</v>
      </c>
      <c r="N98" s="70">
        <v>31</v>
      </c>
      <c r="O98" s="77"/>
      <c r="P98" s="71">
        <f t="shared" si="14"/>
        <v>-28</v>
      </c>
      <c r="Q98" s="71">
        <f t="shared" si="17"/>
        <v>-32</v>
      </c>
      <c r="R98" s="71">
        <f t="shared" si="18"/>
        <v>0</v>
      </c>
      <c r="S98" s="72">
        <v>29</v>
      </c>
      <c r="T98" s="75">
        <f t="shared" si="20"/>
        <v>4</v>
      </c>
      <c r="U98" s="75">
        <f t="shared" si="19"/>
        <v>-4</v>
      </c>
      <c r="V98" s="53"/>
      <c r="W98" s="79"/>
      <c r="X98" s="9"/>
      <c r="Y98" s="80"/>
      <c r="Z98" s="79"/>
      <c r="AA98" s="79"/>
    </row>
    <row r="99" spans="1:27" s="73" customFormat="1" x14ac:dyDescent="0.25">
      <c r="A99" s="74">
        <v>43483</v>
      </c>
      <c r="B99" s="48">
        <v>319</v>
      </c>
      <c r="C99" s="223">
        <v>207</v>
      </c>
      <c r="D99" s="3">
        <v>30</v>
      </c>
      <c r="E99" s="4">
        <f t="shared" si="15"/>
        <v>0.14492753623188406</v>
      </c>
      <c r="F99" s="5">
        <f t="shared" si="16"/>
        <v>177</v>
      </c>
      <c r="G99" s="49">
        <v>69</v>
      </c>
      <c r="H99" s="2">
        <v>87</v>
      </c>
      <c r="I99" s="2">
        <v>8</v>
      </c>
      <c r="J99" s="223">
        <v>6</v>
      </c>
      <c r="K99" s="53">
        <v>6</v>
      </c>
      <c r="L99" s="223">
        <v>27</v>
      </c>
      <c r="M99" s="223">
        <v>24</v>
      </c>
      <c r="N99" s="70">
        <v>32</v>
      </c>
      <c r="O99" s="77"/>
      <c r="P99" s="71">
        <f t="shared" si="14"/>
        <v>-27</v>
      </c>
      <c r="Q99" s="71">
        <f t="shared" si="17"/>
        <v>-24</v>
      </c>
      <c r="R99" s="71">
        <f t="shared" si="18"/>
        <v>0</v>
      </c>
      <c r="S99" s="72">
        <v>31</v>
      </c>
      <c r="T99" s="75">
        <f t="shared" si="20"/>
        <v>-3</v>
      </c>
      <c r="U99" s="75">
        <f t="shared" si="19"/>
        <v>3</v>
      </c>
      <c r="V99" s="53"/>
      <c r="W99" s="79"/>
      <c r="X99" s="9"/>
      <c r="Y99" s="80"/>
      <c r="Z99" s="79"/>
      <c r="AA99" s="79"/>
    </row>
    <row r="100" spans="1:27" s="73" customFormat="1" x14ac:dyDescent="0.25">
      <c r="A100" s="74">
        <v>43476</v>
      </c>
      <c r="B100" s="48">
        <v>318</v>
      </c>
      <c r="C100" s="223">
        <v>212</v>
      </c>
      <c r="D100" s="3">
        <v>36</v>
      </c>
      <c r="E100" s="4">
        <f t="shared" si="15"/>
        <v>0.16981132075471697</v>
      </c>
      <c r="F100" s="5">
        <f t="shared" si="16"/>
        <v>176</v>
      </c>
      <c r="G100" s="49">
        <v>71</v>
      </c>
      <c r="H100" s="2">
        <v>82</v>
      </c>
      <c r="I100" s="2">
        <v>6</v>
      </c>
      <c r="J100" s="223">
        <v>7</v>
      </c>
      <c r="K100" s="53">
        <v>3</v>
      </c>
      <c r="L100" s="223">
        <v>14</v>
      </c>
      <c r="M100" s="223">
        <v>23</v>
      </c>
      <c r="N100" s="70">
        <v>19</v>
      </c>
      <c r="O100" s="77"/>
      <c r="P100" s="71">
        <f t="shared" si="14"/>
        <v>-14</v>
      </c>
      <c r="Q100" s="71">
        <f t="shared" si="17"/>
        <v>-23</v>
      </c>
      <c r="R100" s="71">
        <f t="shared" si="18"/>
        <v>0</v>
      </c>
      <c r="S100" s="72">
        <v>32</v>
      </c>
      <c r="T100" s="75">
        <f t="shared" si="20"/>
        <v>9</v>
      </c>
      <c r="U100" s="75">
        <f t="shared" si="19"/>
        <v>-9</v>
      </c>
      <c r="V100" s="53"/>
      <c r="W100" s="79"/>
      <c r="X100" s="9"/>
      <c r="Y100" s="80"/>
      <c r="Z100" s="79"/>
      <c r="AA100" s="79"/>
    </row>
    <row r="101" spans="1:27" s="73" customFormat="1" x14ac:dyDescent="0.25">
      <c r="A101" s="74">
        <v>43469</v>
      </c>
      <c r="B101" s="48">
        <v>330</v>
      </c>
      <c r="C101" s="223">
        <v>220</v>
      </c>
      <c r="D101" s="3">
        <v>39</v>
      </c>
      <c r="E101" s="4">
        <f t="shared" si="15"/>
        <v>0.17727272727272728</v>
      </c>
      <c r="F101" s="5">
        <f t="shared" si="16"/>
        <v>181</v>
      </c>
      <c r="G101" s="49">
        <v>74</v>
      </c>
      <c r="H101" s="2">
        <v>62</v>
      </c>
      <c r="I101" s="2">
        <v>3</v>
      </c>
      <c r="J101" s="223">
        <v>9</v>
      </c>
      <c r="K101" s="53">
        <v>1</v>
      </c>
      <c r="L101" s="223">
        <v>3</v>
      </c>
      <c r="M101" s="223">
        <v>17</v>
      </c>
      <c r="N101" s="70">
        <v>7</v>
      </c>
      <c r="O101" s="77"/>
      <c r="P101" s="71">
        <f t="shared" si="14"/>
        <v>-3</v>
      </c>
      <c r="Q101" s="71">
        <f t="shared" si="17"/>
        <v>-17</v>
      </c>
      <c r="R101" s="71">
        <f t="shared" si="18"/>
        <v>0</v>
      </c>
      <c r="S101" s="72">
        <v>32</v>
      </c>
      <c r="T101" s="75">
        <f t="shared" si="20"/>
        <v>14</v>
      </c>
      <c r="U101" s="75">
        <f t="shared" si="19"/>
        <v>-14</v>
      </c>
      <c r="V101" s="53"/>
      <c r="W101" s="79"/>
      <c r="X101" s="9"/>
      <c r="Y101" s="80"/>
      <c r="Z101" s="79"/>
      <c r="AA101" s="79"/>
    </row>
    <row r="102" spans="1:27" s="73" customFormat="1" ht="14.25" customHeight="1" x14ac:dyDescent="0.25">
      <c r="A102" s="74">
        <v>43465</v>
      </c>
      <c r="B102" s="48">
        <v>346</v>
      </c>
      <c r="C102" s="223">
        <v>225</v>
      </c>
      <c r="D102" s="3">
        <v>39</v>
      </c>
      <c r="E102" s="4">
        <f t="shared" si="15"/>
        <v>0.17333333333333334</v>
      </c>
      <c r="F102" s="5">
        <f t="shared" si="16"/>
        <v>186</v>
      </c>
      <c r="G102" s="49">
        <v>78</v>
      </c>
      <c r="H102" s="2">
        <v>59</v>
      </c>
      <c r="I102" s="2">
        <v>1</v>
      </c>
      <c r="J102" s="223">
        <v>12</v>
      </c>
      <c r="K102" s="53">
        <v>0</v>
      </c>
      <c r="L102" s="223">
        <v>6</v>
      </c>
      <c r="M102" s="223">
        <v>1</v>
      </c>
      <c r="N102" s="70">
        <v>3</v>
      </c>
      <c r="O102" s="77"/>
      <c r="P102" s="71">
        <f t="shared" si="14"/>
        <v>-6</v>
      </c>
      <c r="Q102" s="71">
        <f t="shared" si="17"/>
        <v>-1</v>
      </c>
      <c r="R102" s="71">
        <f t="shared" si="18"/>
        <v>0</v>
      </c>
      <c r="S102" s="72">
        <v>32</v>
      </c>
      <c r="T102" s="75">
        <f t="shared" si="20"/>
        <v>-5</v>
      </c>
      <c r="U102" s="75">
        <f t="shared" si="19"/>
        <v>5</v>
      </c>
      <c r="V102" s="53"/>
      <c r="W102" s="79"/>
      <c r="X102" s="9"/>
      <c r="Y102" s="80"/>
      <c r="Z102" s="79"/>
      <c r="AA102" s="79"/>
    </row>
    <row r="103" spans="1:27" s="73" customFormat="1" x14ac:dyDescent="0.25">
      <c r="A103" s="74">
        <v>43455</v>
      </c>
      <c r="B103" s="48">
        <v>339</v>
      </c>
      <c r="C103" s="223">
        <v>236</v>
      </c>
      <c r="D103" s="3">
        <v>36</v>
      </c>
      <c r="E103" s="4">
        <f t="shared" si="15"/>
        <v>0.15254237288135594</v>
      </c>
      <c r="F103" s="5">
        <f t="shared" si="16"/>
        <v>200</v>
      </c>
      <c r="G103" s="49">
        <v>71</v>
      </c>
      <c r="H103" s="2">
        <v>85</v>
      </c>
      <c r="I103" s="2">
        <v>8</v>
      </c>
      <c r="J103" s="223">
        <v>3</v>
      </c>
      <c r="K103" s="53">
        <v>8</v>
      </c>
      <c r="L103" s="223">
        <v>25</v>
      </c>
      <c r="M103" s="223">
        <v>30</v>
      </c>
      <c r="N103" s="70">
        <v>39</v>
      </c>
      <c r="O103" s="77"/>
      <c r="P103" s="71">
        <f t="shared" si="14"/>
        <v>-25</v>
      </c>
      <c r="Q103" s="71">
        <f t="shared" si="17"/>
        <v>-30</v>
      </c>
      <c r="R103" s="71">
        <f t="shared" si="18"/>
        <v>0</v>
      </c>
      <c r="S103" s="72">
        <v>31</v>
      </c>
      <c r="T103" s="75">
        <f t="shared" si="20"/>
        <v>5</v>
      </c>
      <c r="U103" s="75">
        <f t="shared" si="19"/>
        <v>-5</v>
      </c>
      <c r="V103" s="53"/>
      <c r="W103" s="79"/>
      <c r="X103" s="9"/>
      <c r="Y103" s="80"/>
      <c r="Z103" s="79"/>
      <c r="AA103" s="79"/>
    </row>
    <row r="104" spans="1:27" s="73" customFormat="1" x14ac:dyDescent="0.25">
      <c r="A104" s="74">
        <v>43448</v>
      </c>
      <c r="B104" s="48">
        <v>345</v>
      </c>
      <c r="C104" s="223">
        <v>237</v>
      </c>
      <c r="D104" s="3">
        <v>42</v>
      </c>
      <c r="E104" s="4">
        <f t="shared" si="15"/>
        <v>0.17721518987341772</v>
      </c>
      <c r="F104" s="5">
        <f t="shared" si="16"/>
        <v>195</v>
      </c>
      <c r="G104" s="49">
        <v>74</v>
      </c>
      <c r="H104" s="87">
        <v>47</v>
      </c>
      <c r="I104" s="2">
        <v>2</v>
      </c>
      <c r="J104" s="223">
        <v>2</v>
      </c>
      <c r="K104" s="53">
        <v>4</v>
      </c>
      <c r="L104" s="223">
        <v>15</v>
      </c>
      <c r="M104" s="223">
        <v>15</v>
      </c>
      <c r="N104" s="70">
        <v>19</v>
      </c>
      <c r="O104" s="77"/>
      <c r="P104" s="71">
        <f t="shared" si="14"/>
        <v>-15</v>
      </c>
      <c r="Q104" s="71">
        <f t="shared" si="17"/>
        <v>-15</v>
      </c>
      <c r="R104" s="71">
        <f t="shared" si="18"/>
        <v>0</v>
      </c>
      <c r="S104" s="72">
        <v>32</v>
      </c>
      <c r="T104" s="75">
        <f t="shared" si="20"/>
        <v>0</v>
      </c>
      <c r="U104" s="75">
        <f t="shared" si="19"/>
        <v>0</v>
      </c>
      <c r="V104" s="53"/>
      <c r="W104" s="79"/>
      <c r="X104" s="9"/>
      <c r="Y104" s="80"/>
      <c r="Z104" s="79"/>
      <c r="AA104" s="79"/>
    </row>
    <row r="105" spans="1:27" s="73" customFormat="1" x14ac:dyDescent="0.25">
      <c r="A105" s="74">
        <v>43441</v>
      </c>
      <c r="B105" s="48">
        <v>351</v>
      </c>
      <c r="C105" s="223">
        <v>244</v>
      </c>
      <c r="D105" s="3">
        <v>45</v>
      </c>
      <c r="E105" s="4">
        <f t="shared" si="15"/>
        <v>0.18442622950819673</v>
      </c>
      <c r="F105" s="5">
        <f t="shared" si="16"/>
        <v>199</v>
      </c>
      <c r="G105" s="49">
        <v>72</v>
      </c>
      <c r="H105" s="87">
        <v>45</v>
      </c>
      <c r="I105" s="2">
        <v>4</v>
      </c>
      <c r="J105" s="223">
        <v>4</v>
      </c>
      <c r="K105" s="53">
        <v>5</v>
      </c>
      <c r="L105" s="223">
        <v>20</v>
      </c>
      <c r="M105" s="223">
        <v>21</v>
      </c>
      <c r="N105" s="70">
        <v>20</v>
      </c>
      <c r="O105" s="77"/>
      <c r="P105" s="71">
        <f t="shared" si="14"/>
        <v>-20</v>
      </c>
      <c r="Q105" s="71">
        <f t="shared" si="17"/>
        <v>-21</v>
      </c>
      <c r="R105" s="71">
        <f t="shared" si="18"/>
        <v>0</v>
      </c>
      <c r="S105" s="72">
        <v>32</v>
      </c>
      <c r="T105" s="75">
        <f t="shared" si="20"/>
        <v>1</v>
      </c>
      <c r="U105" s="75">
        <f t="shared" si="19"/>
        <v>-1</v>
      </c>
      <c r="V105" s="53"/>
      <c r="W105" s="79"/>
      <c r="X105" s="9"/>
      <c r="Y105" s="80"/>
      <c r="Z105" s="79"/>
      <c r="AA105" s="79"/>
    </row>
    <row r="106" spans="1:27" s="73" customFormat="1" x14ac:dyDescent="0.25">
      <c r="A106" s="74">
        <v>43434</v>
      </c>
      <c r="B106" s="48">
        <v>356</v>
      </c>
      <c r="C106" s="223">
        <v>242</v>
      </c>
      <c r="D106" s="3">
        <v>49</v>
      </c>
      <c r="E106" s="4">
        <f t="shared" si="15"/>
        <v>0.2024793388429752</v>
      </c>
      <c r="F106" s="5">
        <f t="shared" si="16"/>
        <v>193</v>
      </c>
      <c r="G106" s="49">
        <v>71</v>
      </c>
      <c r="H106" s="2">
        <v>40</v>
      </c>
      <c r="I106" s="2">
        <v>7</v>
      </c>
      <c r="J106" s="223">
        <v>3</v>
      </c>
      <c r="K106" s="53">
        <v>3</v>
      </c>
      <c r="L106" s="223">
        <v>27</v>
      </c>
      <c r="M106" s="223">
        <v>26</v>
      </c>
      <c r="N106" s="70">
        <v>33</v>
      </c>
      <c r="O106" s="77"/>
      <c r="P106" s="71">
        <f t="shared" si="14"/>
        <v>-27</v>
      </c>
      <c r="Q106" s="71">
        <f t="shared" si="17"/>
        <v>-26</v>
      </c>
      <c r="R106" s="71">
        <f t="shared" si="18"/>
        <v>0</v>
      </c>
      <c r="S106" s="72">
        <v>31</v>
      </c>
      <c r="T106" s="75">
        <f t="shared" si="20"/>
        <v>-1</v>
      </c>
      <c r="U106" s="75">
        <f t="shared" si="19"/>
        <v>1</v>
      </c>
      <c r="V106" s="53"/>
      <c r="W106" s="79"/>
      <c r="X106" s="9"/>
      <c r="Y106" s="80"/>
      <c r="Z106" s="79"/>
      <c r="AA106" s="79"/>
    </row>
    <row r="107" spans="1:27" s="73" customFormat="1" x14ac:dyDescent="0.25">
      <c r="A107" s="74">
        <v>43430</v>
      </c>
      <c r="B107" s="48">
        <v>356</v>
      </c>
      <c r="C107" s="223">
        <v>228</v>
      </c>
      <c r="D107" s="3">
        <v>44</v>
      </c>
      <c r="E107" s="4">
        <f t="shared" si="15"/>
        <v>0.19298245614035087</v>
      </c>
      <c r="F107" s="5">
        <f t="shared" si="16"/>
        <v>184</v>
      </c>
      <c r="G107" s="49">
        <v>68</v>
      </c>
      <c r="H107" s="2">
        <v>56</v>
      </c>
      <c r="I107" s="2">
        <v>6</v>
      </c>
      <c r="J107" s="223">
        <v>8</v>
      </c>
      <c r="K107" s="53">
        <v>4</v>
      </c>
      <c r="L107" s="223">
        <v>14</v>
      </c>
      <c r="M107" s="223">
        <v>26</v>
      </c>
      <c r="N107" s="70">
        <v>21</v>
      </c>
      <c r="O107" s="77"/>
      <c r="P107" s="71">
        <f t="shared" si="14"/>
        <v>-14</v>
      </c>
      <c r="Q107" s="71">
        <f t="shared" si="17"/>
        <v>-26</v>
      </c>
      <c r="R107" s="71">
        <f t="shared" si="18"/>
        <v>0</v>
      </c>
      <c r="S107" s="72">
        <v>32</v>
      </c>
      <c r="T107" s="75">
        <f t="shared" si="20"/>
        <v>12</v>
      </c>
      <c r="U107" s="75">
        <f t="shared" si="19"/>
        <v>-12</v>
      </c>
      <c r="V107" s="53"/>
      <c r="W107" s="79"/>
      <c r="X107" s="9"/>
      <c r="Y107" s="80"/>
      <c r="Z107" s="79"/>
      <c r="AA107" s="79"/>
    </row>
    <row r="108" spans="1:27" s="73" customFormat="1" x14ac:dyDescent="0.25">
      <c r="A108" s="74">
        <v>43420</v>
      </c>
      <c r="B108" s="48">
        <v>372</v>
      </c>
      <c r="C108" s="223">
        <v>272</v>
      </c>
      <c r="D108" s="3">
        <v>57</v>
      </c>
      <c r="E108" s="4">
        <f t="shared" si="15"/>
        <v>0.20955882352941177</v>
      </c>
      <c r="F108" s="5">
        <f t="shared" si="16"/>
        <v>215</v>
      </c>
      <c r="G108" s="49">
        <v>77</v>
      </c>
      <c r="H108" s="2">
        <v>50</v>
      </c>
      <c r="I108" s="2">
        <v>7</v>
      </c>
      <c r="J108" s="223">
        <v>6</v>
      </c>
      <c r="K108" s="53">
        <v>4</v>
      </c>
      <c r="L108" s="223">
        <v>21</v>
      </c>
      <c r="M108" s="223">
        <v>16</v>
      </c>
      <c r="N108" s="70">
        <v>25</v>
      </c>
      <c r="O108" s="77"/>
      <c r="P108" s="71">
        <f t="shared" ref="P108:P139" si="21">L108*-1</f>
        <v>-21</v>
      </c>
      <c r="Q108" s="71">
        <f t="shared" si="17"/>
        <v>-16</v>
      </c>
      <c r="R108" s="71">
        <f t="shared" si="18"/>
        <v>0</v>
      </c>
      <c r="S108" s="72">
        <v>32</v>
      </c>
      <c r="T108" s="75">
        <f t="shared" si="20"/>
        <v>-5</v>
      </c>
      <c r="U108" s="75">
        <f t="shared" si="19"/>
        <v>5</v>
      </c>
      <c r="V108" s="53"/>
      <c r="W108" s="79"/>
      <c r="X108" s="9"/>
      <c r="Y108" s="80"/>
      <c r="Z108" s="79"/>
      <c r="AA108" s="79"/>
    </row>
    <row r="109" spans="1:27" s="73" customFormat="1" x14ac:dyDescent="0.25">
      <c r="A109" s="74">
        <v>43413</v>
      </c>
      <c r="B109" s="48">
        <v>373</v>
      </c>
      <c r="C109" s="223">
        <v>262</v>
      </c>
      <c r="D109" s="3">
        <v>58</v>
      </c>
      <c r="E109" s="4">
        <f t="shared" si="15"/>
        <v>0.22137404580152673</v>
      </c>
      <c r="F109" s="5">
        <f t="shared" si="16"/>
        <v>204</v>
      </c>
      <c r="G109" s="49">
        <v>74</v>
      </c>
      <c r="H109" s="2">
        <v>65</v>
      </c>
      <c r="I109" s="2">
        <v>6</v>
      </c>
      <c r="J109" s="223">
        <v>3.5</v>
      </c>
      <c r="K109" s="53">
        <v>5</v>
      </c>
      <c r="L109" s="223">
        <v>11</v>
      </c>
      <c r="M109" s="223">
        <v>29</v>
      </c>
      <c r="N109" s="70">
        <v>17</v>
      </c>
      <c r="O109" s="77"/>
      <c r="P109" s="71">
        <f t="shared" si="21"/>
        <v>-11</v>
      </c>
      <c r="Q109" s="71">
        <f t="shared" si="17"/>
        <v>-29</v>
      </c>
      <c r="R109" s="71">
        <f t="shared" si="18"/>
        <v>0</v>
      </c>
      <c r="S109" s="72">
        <v>33</v>
      </c>
      <c r="T109" s="75">
        <f t="shared" si="20"/>
        <v>18</v>
      </c>
      <c r="U109" s="75">
        <f t="shared" si="19"/>
        <v>-18</v>
      </c>
      <c r="V109" s="53"/>
      <c r="W109" s="79"/>
      <c r="X109" s="9"/>
      <c r="Y109" s="80"/>
      <c r="Z109" s="79"/>
      <c r="AA109" s="79"/>
    </row>
    <row r="110" spans="1:27" s="73" customFormat="1" x14ac:dyDescent="0.25">
      <c r="A110" s="74">
        <v>43406</v>
      </c>
      <c r="B110" s="48">
        <v>401</v>
      </c>
      <c r="C110" s="223">
        <v>268</v>
      </c>
      <c r="D110" s="3">
        <v>54</v>
      </c>
      <c r="E110" s="4">
        <f t="shared" si="15"/>
        <v>0.20149253731343283</v>
      </c>
      <c r="F110" s="5">
        <f t="shared" si="16"/>
        <v>214</v>
      </c>
      <c r="G110" s="49">
        <v>72</v>
      </c>
      <c r="H110" s="2">
        <v>59</v>
      </c>
      <c r="I110" s="2">
        <v>4</v>
      </c>
      <c r="J110" s="88">
        <v>4.5</v>
      </c>
      <c r="K110" s="53">
        <v>7</v>
      </c>
      <c r="L110" s="223">
        <v>18</v>
      </c>
      <c r="M110" s="223">
        <v>37</v>
      </c>
      <c r="N110" s="70">
        <v>28</v>
      </c>
      <c r="O110" s="77"/>
      <c r="P110" s="71">
        <f t="shared" si="21"/>
        <v>-18</v>
      </c>
      <c r="Q110" s="71">
        <f t="shared" si="17"/>
        <v>-37</v>
      </c>
      <c r="R110" s="71">
        <f t="shared" si="18"/>
        <v>0</v>
      </c>
      <c r="S110" s="72">
        <v>31</v>
      </c>
      <c r="T110" s="75">
        <f t="shared" si="20"/>
        <v>19</v>
      </c>
      <c r="U110" s="75">
        <f t="shared" si="19"/>
        <v>-19</v>
      </c>
      <c r="V110" s="53"/>
      <c r="W110" s="79"/>
      <c r="X110" s="9"/>
      <c r="Y110" s="80"/>
      <c r="Z110" s="79"/>
      <c r="AA110" s="79"/>
    </row>
    <row r="111" spans="1:27" s="73" customFormat="1" x14ac:dyDescent="0.25">
      <c r="A111" s="74">
        <v>43399</v>
      </c>
      <c r="B111" s="48">
        <v>426</v>
      </c>
      <c r="C111" s="223">
        <v>326</v>
      </c>
      <c r="D111" s="3">
        <v>55</v>
      </c>
      <c r="E111" s="4">
        <f t="shared" si="15"/>
        <v>0.16871165644171779</v>
      </c>
      <c r="F111" s="5">
        <f t="shared" si="16"/>
        <v>271</v>
      </c>
      <c r="G111" s="49">
        <v>75</v>
      </c>
      <c r="H111" s="2">
        <v>52</v>
      </c>
      <c r="I111" s="2">
        <v>5</v>
      </c>
      <c r="J111" s="223">
        <v>4.5</v>
      </c>
      <c r="K111" s="53">
        <v>8</v>
      </c>
      <c r="L111" s="223">
        <v>30</v>
      </c>
      <c r="M111" s="223">
        <v>38</v>
      </c>
      <c r="N111" s="70">
        <v>34</v>
      </c>
      <c r="O111" s="77"/>
      <c r="P111" s="71">
        <f t="shared" si="21"/>
        <v>-30</v>
      </c>
      <c r="Q111" s="71">
        <f t="shared" si="17"/>
        <v>-38</v>
      </c>
      <c r="R111" s="71">
        <f t="shared" si="18"/>
        <v>0</v>
      </c>
      <c r="S111" s="72">
        <v>31</v>
      </c>
      <c r="T111" s="75">
        <f t="shared" si="20"/>
        <v>8</v>
      </c>
      <c r="U111" s="75">
        <f t="shared" si="19"/>
        <v>-8</v>
      </c>
      <c r="V111" s="53"/>
      <c r="W111" s="79"/>
      <c r="X111" s="9"/>
      <c r="Y111" s="80"/>
      <c r="Z111" s="79"/>
      <c r="AA111" s="79"/>
    </row>
    <row r="112" spans="1:27" s="73" customFormat="1" x14ac:dyDescent="0.25">
      <c r="A112" s="74">
        <v>43392</v>
      </c>
      <c r="B112" s="48">
        <v>435</v>
      </c>
      <c r="C112" s="223">
        <v>308</v>
      </c>
      <c r="D112" s="3">
        <v>50</v>
      </c>
      <c r="E112" s="4">
        <f t="shared" ref="E112:E143" si="22">D112/C112</f>
        <v>0.16233766233766234</v>
      </c>
      <c r="F112" s="5">
        <f t="shared" si="16"/>
        <v>258</v>
      </c>
      <c r="G112" s="49">
        <v>76</v>
      </c>
      <c r="H112" s="2">
        <v>65</v>
      </c>
      <c r="I112" s="2">
        <v>7</v>
      </c>
      <c r="J112" s="223">
        <v>4</v>
      </c>
      <c r="K112" s="53">
        <v>7</v>
      </c>
      <c r="L112" s="223">
        <v>28</v>
      </c>
      <c r="M112" s="223">
        <v>27</v>
      </c>
      <c r="N112" s="70">
        <v>31</v>
      </c>
      <c r="O112" s="77"/>
      <c r="P112" s="71">
        <f t="shared" si="21"/>
        <v>-28</v>
      </c>
      <c r="Q112" s="71">
        <f t="shared" si="17"/>
        <v>-27</v>
      </c>
      <c r="R112" s="71">
        <f t="shared" si="18"/>
        <v>0</v>
      </c>
      <c r="S112" s="72">
        <v>31</v>
      </c>
      <c r="T112" s="75">
        <f t="shared" si="20"/>
        <v>-1</v>
      </c>
      <c r="U112" s="75">
        <f t="shared" si="19"/>
        <v>1</v>
      </c>
      <c r="V112" s="53"/>
      <c r="W112" s="79"/>
      <c r="X112" s="9"/>
      <c r="Y112" s="80"/>
      <c r="Z112" s="79"/>
      <c r="AA112" s="79"/>
    </row>
    <row r="113" spans="1:27" s="73" customFormat="1" x14ac:dyDescent="0.25">
      <c r="A113" s="74">
        <v>43385</v>
      </c>
      <c r="B113" s="48">
        <v>446</v>
      </c>
      <c r="C113" s="223">
        <v>345</v>
      </c>
      <c r="D113" s="3">
        <v>63</v>
      </c>
      <c r="E113" s="4">
        <f t="shared" si="22"/>
        <v>0.18260869565217391</v>
      </c>
      <c r="F113" s="5">
        <f t="shared" si="16"/>
        <v>282</v>
      </c>
      <c r="G113" s="49">
        <v>86</v>
      </c>
      <c r="H113" s="2">
        <v>57</v>
      </c>
      <c r="I113" s="2">
        <v>11</v>
      </c>
      <c r="J113" s="223">
        <v>4</v>
      </c>
      <c r="K113" s="53">
        <v>8</v>
      </c>
      <c r="L113" s="223">
        <v>55</v>
      </c>
      <c r="M113" s="223">
        <v>29</v>
      </c>
      <c r="N113" s="70">
        <v>56</v>
      </c>
      <c r="O113" s="77"/>
      <c r="P113" s="71">
        <f t="shared" si="21"/>
        <v>-55</v>
      </c>
      <c r="Q113" s="71">
        <f t="shared" si="17"/>
        <v>-29</v>
      </c>
      <c r="R113" s="71">
        <f t="shared" si="18"/>
        <v>0</v>
      </c>
      <c r="S113" s="72">
        <v>32</v>
      </c>
      <c r="T113" s="75">
        <f t="shared" si="20"/>
        <v>-26</v>
      </c>
      <c r="U113" s="75">
        <f t="shared" si="19"/>
        <v>26</v>
      </c>
      <c r="V113" s="53"/>
      <c r="W113" s="79"/>
      <c r="X113" s="9"/>
      <c r="Y113" s="80"/>
      <c r="Z113" s="79"/>
      <c r="AA113" s="79"/>
    </row>
    <row r="114" spans="1:27" s="73" customFormat="1" x14ac:dyDescent="0.25">
      <c r="A114" s="74">
        <v>43378</v>
      </c>
      <c r="B114" s="48">
        <v>422</v>
      </c>
      <c r="C114" s="223">
        <v>357</v>
      </c>
      <c r="D114" s="3">
        <v>65</v>
      </c>
      <c r="E114" s="4">
        <f t="shared" si="22"/>
        <v>0.18207282913165265</v>
      </c>
      <c r="F114" s="5">
        <f t="shared" si="16"/>
        <v>292</v>
      </c>
      <c r="G114" s="49">
        <v>83</v>
      </c>
      <c r="H114" s="2">
        <v>75</v>
      </c>
      <c r="I114" s="2">
        <v>18</v>
      </c>
      <c r="J114" s="223">
        <v>5</v>
      </c>
      <c r="K114" s="53">
        <v>4</v>
      </c>
      <c r="L114" s="223">
        <v>31</v>
      </c>
      <c r="M114" s="223">
        <v>26</v>
      </c>
      <c r="N114" s="70">
        <v>42</v>
      </c>
      <c r="O114" s="77"/>
      <c r="P114" s="71">
        <f t="shared" si="21"/>
        <v>-31</v>
      </c>
      <c r="Q114" s="71">
        <f t="shared" si="17"/>
        <v>-26</v>
      </c>
      <c r="R114" s="71">
        <f t="shared" si="18"/>
        <v>0</v>
      </c>
      <c r="S114" s="72">
        <v>34</v>
      </c>
      <c r="T114" s="75">
        <f t="shared" si="20"/>
        <v>-5</v>
      </c>
      <c r="U114" s="75">
        <f t="shared" si="19"/>
        <v>5</v>
      </c>
      <c r="V114" s="53"/>
      <c r="W114" s="79"/>
      <c r="X114" s="9"/>
      <c r="Y114" s="80"/>
      <c r="Z114" s="79"/>
      <c r="AA114" s="79"/>
    </row>
    <row r="115" spans="1:27" s="73" customFormat="1" x14ac:dyDescent="0.25">
      <c r="A115" s="74">
        <v>43371</v>
      </c>
      <c r="B115" s="48">
        <v>436</v>
      </c>
      <c r="C115" s="223">
        <v>349</v>
      </c>
      <c r="D115" s="3">
        <v>61</v>
      </c>
      <c r="E115" s="4">
        <f t="shared" si="22"/>
        <v>0.17478510028653296</v>
      </c>
      <c r="F115" s="5">
        <f t="shared" si="16"/>
        <v>288</v>
      </c>
      <c r="G115" s="49">
        <v>83</v>
      </c>
      <c r="H115" s="2">
        <v>61</v>
      </c>
      <c r="I115" s="2">
        <v>13</v>
      </c>
      <c r="J115" s="223">
        <v>4</v>
      </c>
      <c r="K115" s="53">
        <v>6</v>
      </c>
      <c r="L115" s="223">
        <v>21</v>
      </c>
      <c r="M115" s="223">
        <v>34</v>
      </c>
      <c r="N115" s="70">
        <v>31</v>
      </c>
      <c r="O115" s="77"/>
      <c r="P115" s="71">
        <f t="shared" si="21"/>
        <v>-21</v>
      </c>
      <c r="Q115" s="71">
        <f t="shared" si="17"/>
        <v>-34</v>
      </c>
      <c r="R115" s="71">
        <f t="shared" si="18"/>
        <v>0</v>
      </c>
      <c r="S115" s="72">
        <v>33</v>
      </c>
      <c r="T115" s="75">
        <f t="shared" si="20"/>
        <v>13</v>
      </c>
      <c r="U115" s="75">
        <f t="shared" si="19"/>
        <v>-13</v>
      </c>
      <c r="V115" s="53"/>
      <c r="W115" s="79"/>
      <c r="X115" s="9"/>
      <c r="Y115" s="80"/>
      <c r="Z115" s="79"/>
      <c r="AA115" s="79"/>
    </row>
    <row r="116" spans="1:27" s="73" customFormat="1" x14ac:dyDescent="0.25">
      <c r="A116" s="74">
        <v>43364</v>
      </c>
      <c r="B116" s="48">
        <v>469</v>
      </c>
      <c r="C116" s="223">
        <v>374</v>
      </c>
      <c r="D116" s="3">
        <v>62</v>
      </c>
      <c r="E116" s="4">
        <f t="shared" si="22"/>
        <v>0.16577540106951871</v>
      </c>
      <c r="F116" s="5">
        <f t="shared" si="16"/>
        <v>312</v>
      </c>
      <c r="G116" s="49">
        <v>89</v>
      </c>
      <c r="H116" s="2">
        <v>61</v>
      </c>
      <c r="I116" s="2">
        <v>5</v>
      </c>
      <c r="J116" s="223">
        <v>5</v>
      </c>
      <c r="K116" s="53">
        <v>5</v>
      </c>
      <c r="L116" s="223">
        <v>19</v>
      </c>
      <c r="M116" s="223">
        <v>21</v>
      </c>
      <c r="N116" s="70">
        <v>23</v>
      </c>
      <c r="O116" s="77"/>
      <c r="P116" s="71">
        <f t="shared" si="21"/>
        <v>-19</v>
      </c>
      <c r="Q116" s="71">
        <f t="shared" si="17"/>
        <v>-21</v>
      </c>
      <c r="R116" s="71">
        <f t="shared" si="18"/>
        <v>0</v>
      </c>
      <c r="S116" s="72">
        <v>32</v>
      </c>
      <c r="T116" s="75">
        <f t="shared" ref="T116:T147" si="23">M116-L116</f>
        <v>2</v>
      </c>
      <c r="U116" s="75">
        <f t="shared" si="19"/>
        <v>-2</v>
      </c>
      <c r="V116" s="53"/>
      <c r="W116" s="79"/>
      <c r="X116" s="9"/>
      <c r="Y116" s="80"/>
      <c r="Z116" s="79"/>
      <c r="AA116" s="79"/>
    </row>
    <row r="117" spans="1:27" s="73" customFormat="1" x14ac:dyDescent="0.25">
      <c r="A117" s="74">
        <v>43357</v>
      </c>
      <c r="B117" s="48">
        <v>470</v>
      </c>
      <c r="C117" s="223">
        <v>369</v>
      </c>
      <c r="D117" s="3">
        <v>62</v>
      </c>
      <c r="E117" s="4">
        <f t="shared" si="22"/>
        <v>0.16802168021680217</v>
      </c>
      <c r="F117" s="5">
        <f t="shared" si="16"/>
        <v>307</v>
      </c>
      <c r="G117" s="49">
        <v>91</v>
      </c>
      <c r="H117" s="2">
        <v>57</v>
      </c>
      <c r="I117" s="2">
        <v>9</v>
      </c>
      <c r="J117" s="223">
        <v>3.5</v>
      </c>
      <c r="K117" s="53">
        <v>2</v>
      </c>
      <c r="L117" s="223">
        <v>20</v>
      </c>
      <c r="M117" s="223">
        <v>12</v>
      </c>
      <c r="N117" s="70">
        <v>32</v>
      </c>
      <c r="O117" s="77"/>
      <c r="P117" s="71">
        <f t="shared" si="21"/>
        <v>-20</v>
      </c>
      <c r="Q117" s="71">
        <f t="shared" si="17"/>
        <v>-12</v>
      </c>
      <c r="R117" s="71">
        <f t="shared" si="18"/>
        <v>0</v>
      </c>
      <c r="S117" s="72">
        <v>31</v>
      </c>
      <c r="T117" s="75">
        <f t="shared" si="23"/>
        <v>-8</v>
      </c>
      <c r="U117" s="75">
        <f t="shared" si="19"/>
        <v>8</v>
      </c>
      <c r="V117" s="53"/>
      <c r="W117" s="79"/>
      <c r="X117" s="9"/>
      <c r="Y117" s="80"/>
      <c r="Z117" s="79"/>
      <c r="AA117" s="79"/>
    </row>
    <row r="118" spans="1:27" s="73" customFormat="1" x14ac:dyDescent="0.25">
      <c r="A118" s="74">
        <v>43350</v>
      </c>
      <c r="B118" s="48">
        <v>458</v>
      </c>
      <c r="C118" s="223">
        <v>370</v>
      </c>
      <c r="D118" s="3">
        <v>68</v>
      </c>
      <c r="E118" s="4">
        <f t="shared" si="22"/>
        <v>0.18378378378378379</v>
      </c>
      <c r="F118" s="5">
        <f t="shared" si="16"/>
        <v>302</v>
      </c>
      <c r="G118" s="49">
        <v>88</v>
      </c>
      <c r="H118" s="2">
        <v>53</v>
      </c>
      <c r="I118" s="2">
        <v>5</v>
      </c>
      <c r="J118" s="223">
        <v>6.5</v>
      </c>
      <c r="K118" s="53">
        <v>3</v>
      </c>
      <c r="L118" s="223">
        <v>30</v>
      </c>
      <c r="M118" s="223">
        <v>18</v>
      </c>
      <c r="N118" s="70">
        <v>27</v>
      </c>
      <c r="O118" s="77"/>
      <c r="P118" s="71">
        <f t="shared" si="21"/>
        <v>-30</v>
      </c>
      <c r="Q118" s="71">
        <f t="shared" si="17"/>
        <v>-18</v>
      </c>
      <c r="R118" s="71">
        <f t="shared" si="18"/>
        <v>0</v>
      </c>
      <c r="S118" s="72">
        <v>31</v>
      </c>
      <c r="T118" s="75">
        <f t="shared" si="23"/>
        <v>-12</v>
      </c>
      <c r="U118" s="75">
        <f t="shared" si="19"/>
        <v>12</v>
      </c>
      <c r="V118" s="53"/>
      <c r="W118" s="79"/>
      <c r="X118" s="9"/>
      <c r="Y118" s="80"/>
      <c r="Z118" s="79"/>
      <c r="AA118" s="79"/>
    </row>
    <row r="119" spans="1:27" s="73" customFormat="1" x14ac:dyDescent="0.25">
      <c r="A119" s="74">
        <v>43343</v>
      </c>
      <c r="B119" s="48">
        <v>452</v>
      </c>
      <c r="C119" s="223">
        <v>349</v>
      </c>
      <c r="D119" s="3">
        <v>64</v>
      </c>
      <c r="E119" s="4">
        <f t="shared" si="22"/>
        <v>0.18338108882521489</v>
      </c>
      <c r="F119" s="5">
        <f t="shared" si="16"/>
        <v>285</v>
      </c>
      <c r="G119" s="49">
        <v>86</v>
      </c>
      <c r="H119" s="2">
        <v>70</v>
      </c>
      <c r="I119" s="2">
        <v>10</v>
      </c>
      <c r="J119" s="223">
        <v>6.5</v>
      </c>
      <c r="K119" s="53">
        <v>3</v>
      </c>
      <c r="L119" s="223">
        <v>15</v>
      </c>
      <c r="M119" s="223">
        <v>13</v>
      </c>
      <c r="N119" s="70">
        <v>16</v>
      </c>
      <c r="O119" s="77"/>
      <c r="P119" s="71">
        <f t="shared" si="21"/>
        <v>-15</v>
      </c>
      <c r="Q119" s="71">
        <f t="shared" si="17"/>
        <v>-13</v>
      </c>
      <c r="R119" s="71">
        <f t="shared" si="18"/>
        <v>0</v>
      </c>
      <c r="S119" s="72">
        <v>32</v>
      </c>
      <c r="T119" s="75">
        <f t="shared" si="23"/>
        <v>-2</v>
      </c>
      <c r="U119" s="75">
        <f t="shared" si="19"/>
        <v>2</v>
      </c>
      <c r="V119" s="53"/>
      <c r="W119" s="79"/>
      <c r="X119" s="9"/>
      <c r="Y119" s="80"/>
      <c r="Z119" s="79"/>
      <c r="AA119" s="79"/>
    </row>
    <row r="120" spans="1:27" s="73" customFormat="1" x14ac:dyDescent="0.25">
      <c r="A120" s="74">
        <v>43336</v>
      </c>
      <c r="B120" s="48">
        <v>454</v>
      </c>
      <c r="C120" s="223">
        <v>349</v>
      </c>
      <c r="D120" s="3">
        <v>64</v>
      </c>
      <c r="E120" s="4">
        <f t="shared" si="22"/>
        <v>0.18338108882521489</v>
      </c>
      <c r="F120" s="5">
        <f t="shared" si="16"/>
        <v>285</v>
      </c>
      <c r="G120" s="49">
        <v>78</v>
      </c>
      <c r="H120" s="2">
        <v>62</v>
      </c>
      <c r="I120" s="2">
        <v>13</v>
      </c>
      <c r="J120" s="223">
        <v>5</v>
      </c>
      <c r="K120" s="53">
        <v>6</v>
      </c>
      <c r="L120" s="223">
        <v>20</v>
      </c>
      <c r="M120" s="223">
        <v>31</v>
      </c>
      <c r="N120" s="70">
        <v>32</v>
      </c>
      <c r="O120" s="77"/>
      <c r="P120" s="71">
        <f t="shared" si="21"/>
        <v>-20</v>
      </c>
      <c r="Q120" s="71">
        <f t="shared" si="17"/>
        <v>-31</v>
      </c>
      <c r="R120" s="71">
        <f t="shared" si="18"/>
        <v>0</v>
      </c>
      <c r="S120" s="72">
        <v>31</v>
      </c>
      <c r="T120" s="75">
        <f t="shared" si="23"/>
        <v>11</v>
      </c>
      <c r="U120" s="75">
        <f t="shared" si="19"/>
        <v>-11</v>
      </c>
      <c r="V120" s="53"/>
      <c r="W120" s="79"/>
      <c r="X120" s="9"/>
      <c r="Y120" s="80"/>
      <c r="Z120" s="79"/>
      <c r="AA120" s="79"/>
    </row>
    <row r="121" spans="1:27" s="73" customFormat="1" x14ac:dyDescent="0.25">
      <c r="A121" s="74">
        <v>43329</v>
      </c>
      <c r="B121" s="48">
        <v>487</v>
      </c>
      <c r="C121" s="223">
        <v>407</v>
      </c>
      <c r="D121" s="3">
        <v>64</v>
      </c>
      <c r="E121" s="4">
        <f t="shared" si="22"/>
        <v>0.15724815724815724</v>
      </c>
      <c r="F121" s="5">
        <f t="shared" si="16"/>
        <v>343</v>
      </c>
      <c r="G121" s="49">
        <v>78</v>
      </c>
      <c r="H121" s="2">
        <v>51</v>
      </c>
      <c r="I121" s="2">
        <v>8</v>
      </c>
      <c r="J121" s="223">
        <v>5.5</v>
      </c>
      <c r="K121" s="53">
        <v>5</v>
      </c>
      <c r="L121" s="223">
        <v>18</v>
      </c>
      <c r="M121" s="223">
        <v>15</v>
      </c>
      <c r="N121" s="70">
        <v>21</v>
      </c>
      <c r="O121" s="77"/>
      <c r="P121" s="71">
        <f t="shared" si="21"/>
        <v>-18</v>
      </c>
      <c r="Q121" s="71">
        <f t="shared" si="17"/>
        <v>-15</v>
      </c>
      <c r="R121" s="71">
        <f t="shared" si="18"/>
        <v>0</v>
      </c>
      <c r="S121" s="72">
        <v>29</v>
      </c>
      <c r="T121" s="75">
        <f t="shared" si="23"/>
        <v>-3</v>
      </c>
      <c r="U121" s="75">
        <f t="shared" si="19"/>
        <v>3</v>
      </c>
      <c r="V121" s="53"/>
      <c r="W121" s="79"/>
      <c r="X121" s="9"/>
      <c r="Y121" s="80"/>
      <c r="Z121" s="79"/>
      <c r="AA121" s="79"/>
    </row>
    <row r="122" spans="1:27" s="73" customFormat="1" ht="14.25" customHeight="1" x14ac:dyDescent="0.25">
      <c r="A122" s="74">
        <v>43322</v>
      </c>
      <c r="B122" s="48">
        <v>495</v>
      </c>
      <c r="C122" s="223">
        <v>416</v>
      </c>
      <c r="D122" s="3">
        <v>59</v>
      </c>
      <c r="E122" s="4">
        <f t="shared" si="22"/>
        <v>0.14182692307692307</v>
      </c>
      <c r="F122" s="5">
        <f t="shared" si="16"/>
        <v>357</v>
      </c>
      <c r="G122" s="49">
        <v>75</v>
      </c>
      <c r="H122" s="2">
        <v>54</v>
      </c>
      <c r="I122" s="2">
        <v>8</v>
      </c>
      <c r="J122" s="223">
        <v>6</v>
      </c>
      <c r="K122" s="53">
        <v>8</v>
      </c>
      <c r="L122" s="223">
        <v>39</v>
      </c>
      <c r="M122" s="223">
        <v>40</v>
      </c>
      <c r="N122" s="70">
        <v>55</v>
      </c>
      <c r="O122" s="77"/>
      <c r="P122" s="71">
        <f t="shared" si="21"/>
        <v>-39</v>
      </c>
      <c r="Q122" s="71">
        <f t="shared" si="17"/>
        <v>-40</v>
      </c>
      <c r="R122" s="71">
        <f t="shared" si="18"/>
        <v>0</v>
      </c>
      <c r="S122" s="72">
        <v>28</v>
      </c>
      <c r="T122" s="75">
        <f t="shared" si="23"/>
        <v>1</v>
      </c>
      <c r="U122" s="75">
        <f t="shared" si="19"/>
        <v>-1</v>
      </c>
      <c r="V122" s="53"/>
      <c r="W122" s="79"/>
      <c r="X122" s="9"/>
      <c r="Y122" s="80"/>
      <c r="Z122" s="79"/>
      <c r="AA122" s="81"/>
    </row>
    <row r="123" spans="1:27" s="73" customFormat="1" x14ac:dyDescent="0.25">
      <c r="A123" s="74">
        <v>43315</v>
      </c>
      <c r="B123" s="48">
        <v>492</v>
      </c>
      <c r="C123" s="223">
        <v>386</v>
      </c>
      <c r="D123" s="3">
        <v>54</v>
      </c>
      <c r="E123" s="4">
        <f t="shared" si="22"/>
        <v>0.13989637305699482</v>
      </c>
      <c r="F123" s="5">
        <f t="shared" si="16"/>
        <v>332</v>
      </c>
      <c r="G123" s="49">
        <v>78</v>
      </c>
      <c r="H123" s="2">
        <v>56</v>
      </c>
      <c r="I123" s="2">
        <v>4</v>
      </c>
      <c r="J123" s="223">
        <v>3.5</v>
      </c>
      <c r="K123" s="53">
        <v>4</v>
      </c>
      <c r="L123" s="223">
        <v>30</v>
      </c>
      <c r="M123" s="223">
        <v>17</v>
      </c>
      <c r="N123" s="89">
        <v>33</v>
      </c>
      <c r="O123" s="77"/>
      <c r="P123" s="71">
        <f t="shared" si="21"/>
        <v>-30</v>
      </c>
      <c r="Q123" s="71">
        <f t="shared" si="17"/>
        <v>-17</v>
      </c>
      <c r="R123" s="71">
        <f t="shared" si="18"/>
        <v>0</v>
      </c>
      <c r="S123" s="72">
        <v>28</v>
      </c>
      <c r="T123" s="75">
        <f t="shared" si="23"/>
        <v>-13</v>
      </c>
      <c r="U123" s="75">
        <f t="shared" si="19"/>
        <v>13</v>
      </c>
      <c r="V123" s="53"/>
      <c r="W123" s="79"/>
      <c r="X123" s="9"/>
      <c r="Y123" s="80"/>
      <c r="Z123" s="79"/>
      <c r="AA123" s="81"/>
    </row>
    <row r="124" spans="1:27" s="73" customFormat="1" x14ac:dyDescent="0.25">
      <c r="A124" s="74">
        <v>43308</v>
      </c>
      <c r="B124" s="48">
        <v>488</v>
      </c>
      <c r="C124" s="223">
        <v>398</v>
      </c>
      <c r="D124" s="3">
        <v>60</v>
      </c>
      <c r="E124" s="4">
        <f t="shared" si="22"/>
        <v>0.15075376884422109</v>
      </c>
      <c r="F124" s="5">
        <f t="shared" si="16"/>
        <v>338</v>
      </c>
      <c r="G124" s="49">
        <v>83</v>
      </c>
      <c r="H124" s="2">
        <v>32</v>
      </c>
      <c r="I124" s="2">
        <v>7</v>
      </c>
      <c r="J124" s="223">
        <v>4</v>
      </c>
      <c r="K124" s="53">
        <v>9</v>
      </c>
      <c r="L124" s="223">
        <v>30</v>
      </c>
      <c r="M124" s="223">
        <v>8</v>
      </c>
      <c r="N124" s="70">
        <v>34</v>
      </c>
      <c r="O124" s="77"/>
      <c r="P124" s="71">
        <f t="shared" si="21"/>
        <v>-30</v>
      </c>
      <c r="Q124" s="71">
        <f t="shared" si="17"/>
        <v>-8</v>
      </c>
      <c r="R124" s="71">
        <f t="shared" si="18"/>
        <v>0</v>
      </c>
      <c r="S124" s="72">
        <v>28</v>
      </c>
      <c r="T124" s="75">
        <f t="shared" si="23"/>
        <v>-22</v>
      </c>
      <c r="U124" s="75">
        <f t="shared" si="19"/>
        <v>22</v>
      </c>
      <c r="V124" s="53"/>
      <c r="W124" s="79"/>
      <c r="X124" s="9"/>
      <c r="Y124" s="80"/>
      <c r="Z124" s="79"/>
      <c r="AA124" s="81"/>
    </row>
    <row r="125" spans="1:27" s="73" customFormat="1" x14ac:dyDescent="0.25">
      <c r="A125" s="74">
        <v>43301</v>
      </c>
      <c r="B125" s="48">
        <v>472</v>
      </c>
      <c r="C125" s="223">
        <v>404</v>
      </c>
      <c r="D125" s="3">
        <v>67</v>
      </c>
      <c r="E125" s="4">
        <f t="shared" si="22"/>
        <v>0.16584158415841585</v>
      </c>
      <c r="F125" s="5">
        <f t="shared" si="16"/>
        <v>337</v>
      </c>
      <c r="G125" s="49">
        <v>83</v>
      </c>
      <c r="H125" s="2">
        <v>77</v>
      </c>
      <c r="I125" s="2">
        <v>13</v>
      </c>
      <c r="J125" s="223">
        <v>6</v>
      </c>
      <c r="K125" s="53">
        <v>7</v>
      </c>
      <c r="L125" s="223">
        <v>33</v>
      </c>
      <c r="M125" s="223">
        <v>13</v>
      </c>
      <c r="N125" s="70">
        <v>35</v>
      </c>
      <c r="O125" s="77"/>
      <c r="P125" s="71">
        <f t="shared" si="21"/>
        <v>-33</v>
      </c>
      <c r="Q125" s="71">
        <f t="shared" si="17"/>
        <v>-13</v>
      </c>
      <c r="R125" s="71">
        <f t="shared" si="18"/>
        <v>0</v>
      </c>
      <c r="S125" s="72">
        <v>27</v>
      </c>
      <c r="T125" s="75">
        <f t="shared" si="23"/>
        <v>-20</v>
      </c>
      <c r="U125" s="75">
        <f t="shared" si="19"/>
        <v>20</v>
      </c>
      <c r="V125" s="53"/>
      <c r="W125" s="79"/>
      <c r="X125" s="9"/>
      <c r="Y125" s="80"/>
      <c r="Z125" s="79"/>
      <c r="AA125" s="81"/>
    </row>
    <row r="126" spans="1:27" s="73" customFormat="1" x14ac:dyDescent="0.25">
      <c r="A126" s="74">
        <v>43294</v>
      </c>
      <c r="B126" s="48">
        <v>458</v>
      </c>
      <c r="C126" s="223">
        <v>385</v>
      </c>
      <c r="D126" s="3">
        <v>63</v>
      </c>
      <c r="E126" s="4">
        <f t="shared" si="22"/>
        <v>0.16363636363636364</v>
      </c>
      <c r="F126" s="5">
        <f t="shared" si="16"/>
        <v>322</v>
      </c>
      <c r="G126" s="49">
        <v>81</v>
      </c>
      <c r="H126" s="2">
        <v>62</v>
      </c>
      <c r="I126" s="2">
        <v>15</v>
      </c>
      <c r="J126" s="223">
        <v>6.5</v>
      </c>
      <c r="K126" s="53">
        <v>3</v>
      </c>
      <c r="L126" s="223">
        <v>17</v>
      </c>
      <c r="M126" s="223">
        <v>6</v>
      </c>
      <c r="N126" s="70">
        <v>25</v>
      </c>
      <c r="O126" s="77"/>
      <c r="P126" s="71">
        <f t="shared" si="21"/>
        <v>-17</v>
      </c>
      <c r="Q126" s="71">
        <f t="shared" si="17"/>
        <v>-6</v>
      </c>
      <c r="R126" s="71">
        <f t="shared" si="18"/>
        <v>0</v>
      </c>
      <c r="S126" s="72">
        <v>27</v>
      </c>
      <c r="T126" s="75">
        <f t="shared" si="23"/>
        <v>-11</v>
      </c>
      <c r="U126" s="75">
        <f t="shared" si="19"/>
        <v>11</v>
      </c>
      <c r="V126" s="53"/>
      <c r="W126" s="79"/>
      <c r="X126" s="9"/>
      <c r="Y126" s="80"/>
      <c r="Z126" s="79"/>
      <c r="AA126" s="81"/>
    </row>
    <row r="127" spans="1:27" s="73" customFormat="1" x14ac:dyDescent="0.25">
      <c r="A127" s="74">
        <v>43287</v>
      </c>
      <c r="B127" s="48">
        <v>450</v>
      </c>
      <c r="C127" s="223">
        <v>377</v>
      </c>
      <c r="D127" s="3">
        <v>67</v>
      </c>
      <c r="E127" s="4">
        <f t="shared" si="22"/>
        <v>0.17771883289124668</v>
      </c>
      <c r="F127" s="5">
        <f t="shared" si="16"/>
        <v>310</v>
      </c>
      <c r="G127" s="49">
        <v>81</v>
      </c>
      <c r="H127" s="2">
        <v>58</v>
      </c>
      <c r="I127" s="2">
        <v>8</v>
      </c>
      <c r="J127" s="223">
        <v>3.5</v>
      </c>
      <c r="K127" s="53">
        <v>4</v>
      </c>
      <c r="L127" s="223">
        <v>50</v>
      </c>
      <c r="M127" s="223">
        <v>12</v>
      </c>
      <c r="N127" s="70">
        <v>48</v>
      </c>
      <c r="O127" s="77"/>
      <c r="P127" s="71">
        <f t="shared" si="21"/>
        <v>-50</v>
      </c>
      <c r="Q127" s="71">
        <f t="shared" si="17"/>
        <v>-12</v>
      </c>
      <c r="R127" s="71">
        <f t="shared" si="18"/>
        <v>0</v>
      </c>
      <c r="S127" s="72">
        <v>27</v>
      </c>
      <c r="T127" s="75">
        <f t="shared" si="23"/>
        <v>-38</v>
      </c>
      <c r="U127" s="75">
        <f t="shared" si="19"/>
        <v>38</v>
      </c>
      <c r="V127" s="53"/>
      <c r="W127" s="79"/>
      <c r="X127" s="9"/>
      <c r="Y127" s="80"/>
      <c r="Z127" s="79"/>
      <c r="AA127" s="81"/>
    </row>
    <row r="128" spans="1:27" s="73" customFormat="1" x14ac:dyDescent="0.25">
      <c r="A128" s="74">
        <v>43280</v>
      </c>
      <c r="B128" s="48">
        <v>411</v>
      </c>
      <c r="C128" s="223">
        <v>353</v>
      </c>
      <c r="D128" s="3">
        <v>70</v>
      </c>
      <c r="E128" s="4">
        <f t="shared" si="22"/>
        <v>0.19830028328611898</v>
      </c>
      <c r="F128" s="5">
        <f t="shared" si="16"/>
        <v>283</v>
      </c>
      <c r="G128" s="49">
        <v>80</v>
      </c>
      <c r="H128" s="2">
        <v>47</v>
      </c>
      <c r="I128" s="2">
        <v>13</v>
      </c>
      <c r="J128" s="223">
        <v>4</v>
      </c>
      <c r="K128" s="53">
        <v>4</v>
      </c>
      <c r="L128" s="223">
        <v>31</v>
      </c>
      <c r="M128" s="223">
        <v>15</v>
      </c>
      <c r="N128" s="70">
        <v>40</v>
      </c>
      <c r="O128" s="77"/>
      <c r="P128" s="71">
        <f t="shared" si="21"/>
        <v>-31</v>
      </c>
      <c r="Q128" s="71">
        <f t="shared" si="17"/>
        <v>-15</v>
      </c>
      <c r="R128" s="71">
        <f t="shared" si="18"/>
        <v>0</v>
      </c>
      <c r="S128" s="72">
        <v>28</v>
      </c>
      <c r="T128" s="75">
        <f t="shared" si="23"/>
        <v>-16</v>
      </c>
      <c r="U128" s="75">
        <f t="shared" si="19"/>
        <v>16</v>
      </c>
      <c r="V128" s="53"/>
      <c r="W128" s="79"/>
      <c r="X128" s="9"/>
      <c r="Y128" s="80"/>
      <c r="Z128" s="79"/>
      <c r="AA128" s="81"/>
    </row>
    <row r="129" spans="1:27" s="73" customFormat="1" x14ac:dyDescent="0.25">
      <c r="A129" s="74">
        <v>43273</v>
      </c>
      <c r="B129" s="48">
        <v>412</v>
      </c>
      <c r="C129" s="223">
        <v>341</v>
      </c>
      <c r="D129" s="3">
        <v>68</v>
      </c>
      <c r="E129" s="4">
        <f t="shared" si="22"/>
        <v>0.19941348973607037</v>
      </c>
      <c r="F129" s="5">
        <f t="shared" si="16"/>
        <v>273</v>
      </c>
      <c r="G129" s="49">
        <v>81</v>
      </c>
      <c r="H129" s="2">
        <v>55</v>
      </c>
      <c r="I129" s="2">
        <v>7</v>
      </c>
      <c r="J129" s="223">
        <v>3.5</v>
      </c>
      <c r="K129" s="53">
        <v>7</v>
      </c>
      <c r="L129" s="223">
        <v>10</v>
      </c>
      <c r="M129" s="223">
        <v>54</v>
      </c>
      <c r="N129" s="70">
        <v>14</v>
      </c>
      <c r="O129" s="77"/>
      <c r="P129" s="71">
        <f t="shared" si="21"/>
        <v>-10</v>
      </c>
      <c r="Q129" s="71">
        <f t="shared" si="17"/>
        <v>-54</v>
      </c>
      <c r="R129" s="71">
        <f t="shared" si="18"/>
        <v>0</v>
      </c>
      <c r="S129" s="72">
        <v>29</v>
      </c>
      <c r="T129" s="75">
        <f t="shared" si="23"/>
        <v>44</v>
      </c>
      <c r="U129" s="75">
        <f t="shared" si="19"/>
        <v>-44</v>
      </c>
      <c r="V129" s="53"/>
      <c r="W129" s="79"/>
      <c r="X129" s="9"/>
      <c r="Y129" s="80"/>
      <c r="Z129" s="79"/>
      <c r="AA129" s="81"/>
    </row>
    <row r="130" spans="1:27" s="73" customFormat="1" x14ac:dyDescent="0.25">
      <c r="A130" s="74">
        <v>43266</v>
      </c>
      <c r="B130" s="48">
        <v>302</v>
      </c>
      <c r="C130" s="223">
        <v>260</v>
      </c>
      <c r="D130" s="3">
        <v>65</v>
      </c>
      <c r="E130" s="4">
        <f t="shared" si="22"/>
        <v>0.25</v>
      </c>
      <c r="F130" s="5">
        <f t="shared" si="16"/>
        <v>195</v>
      </c>
      <c r="G130" s="49">
        <v>78</v>
      </c>
      <c r="H130" s="2">
        <v>65</v>
      </c>
      <c r="I130" s="2">
        <v>9</v>
      </c>
      <c r="J130" s="223">
        <v>5.5</v>
      </c>
      <c r="K130" s="53">
        <v>3</v>
      </c>
      <c r="L130" s="223">
        <v>17</v>
      </c>
      <c r="M130" s="223">
        <v>16</v>
      </c>
      <c r="N130" s="70">
        <v>20</v>
      </c>
      <c r="O130" s="77"/>
      <c r="P130" s="71">
        <f t="shared" si="21"/>
        <v>-17</v>
      </c>
      <c r="Q130" s="71">
        <f t="shared" si="17"/>
        <v>-16</v>
      </c>
      <c r="R130" s="71">
        <f t="shared" si="18"/>
        <v>0</v>
      </c>
      <c r="S130" s="72">
        <v>25</v>
      </c>
      <c r="T130" s="75">
        <f t="shared" si="23"/>
        <v>-1</v>
      </c>
      <c r="U130" s="75">
        <f t="shared" si="19"/>
        <v>1</v>
      </c>
      <c r="V130" s="53"/>
      <c r="W130" s="79"/>
      <c r="X130" s="9"/>
      <c r="Y130" s="80"/>
      <c r="Z130" s="79"/>
      <c r="AA130" s="81"/>
    </row>
    <row r="131" spans="1:27" s="73" customFormat="1" x14ac:dyDescent="0.25">
      <c r="A131" s="74">
        <v>43259</v>
      </c>
      <c r="B131" s="48">
        <v>292</v>
      </c>
      <c r="C131" s="223">
        <v>245</v>
      </c>
      <c r="D131" s="3">
        <v>63</v>
      </c>
      <c r="E131" s="4">
        <f t="shared" si="22"/>
        <v>0.25714285714285712</v>
      </c>
      <c r="F131" s="5">
        <f t="shared" si="16"/>
        <v>182</v>
      </c>
      <c r="G131" s="49">
        <v>78</v>
      </c>
      <c r="H131" s="2">
        <v>81</v>
      </c>
      <c r="I131" s="2">
        <v>7</v>
      </c>
      <c r="J131" s="223">
        <v>8</v>
      </c>
      <c r="K131" s="53">
        <v>3</v>
      </c>
      <c r="L131" s="223">
        <v>27</v>
      </c>
      <c r="M131" s="223">
        <v>20</v>
      </c>
      <c r="N131" s="70">
        <v>20</v>
      </c>
      <c r="O131" s="77"/>
      <c r="P131" s="71">
        <f t="shared" si="21"/>
        <v>-27</v>
      </c>
      <c r="Q131" s="71">
        <f t="shared" si="17"/>
        <v>-20</v>
      </c>
      <c r="R131" s="71">
        <f t="shared" si="18"/>
        <v>0</v>
      </c>
      <c r="S131" s="72">
        <v>23</v>
      </c>
      <c r="T131" s="75">
        <f t="shared" si="23"/>
        <v>-7</v>
      </c>
      <c r="U131" s="75">
        <f t="shared" si="19"/>
        <v>7</v>
      </c>
      <c r="V131" s="53"/>
      <c r="W131" s="79"/>
      <c r="X131" s="9"/>
      <c r="Y131" s="80"/>
      <c r="Z131" s="79"/>
      <c r="AA131" s="81"/>
    </row>
    <row r="132" spans="1:27" s="73" customFormat="1" x14ac:dyDescent="0.25">
      <c r="A132" s="74">
        <v>43252</v>
      </c>
      <c r="B132" s="48">
        <v>289</v>
      </c>
      <c r="C132" s="223">
        <v>229</v>
      </c>
      <c r="D132" s="3">
        <v>56</v>
      </c>
      <c r="E132" s="4">
        <f t="shared" si="22"/>
        <v>0.24454148471615719</v>
      </c>
      <c r="F132" s="5">
        <f t="shared" si="16"/>
        <v>173</v>
      </c>
      <c r="G132" s="49">
        <v>72</v>
      </c>
      <c r="H132" s="2">
        <v>68</v>
      </c>
      <c r="I132" s="2">
        <v>20</v>
      </c>
      <c r="J132" s="223">
        <v>5.5</v>
      </c>
      <c r="K132" s="53">
        <v>4</v>
      </c>
      <c r="L132" s="223">
        <v>10</v>
      </c>
      <c r="M132" s="223">
        <v>32</v>
      </c>
      <c r="N132" s="70">
        <v>21</v>
      </c>
      <c r="O132" s="77"/>
      <c r="P132" s="71">
        <f t="shared" si="21"/>
        <v>-10</v>
      </c>
      <c r="Q132" s="71">
        <f t="shared" si="17"/>
        <v>-32</v>
      </c>
      <c r="R132" s="71">
        <f t="shared" si="18"/>
        <v>0</v>
      </c>
      <c r="S132" s="72">
        <v>23</v>
      </c>
      <c r="T132" s="75">
        <f t="shared" si="23"/>
        <v>22</v>
      </c>
      <c r="U132" s="75">
        <f t="shared" si="19"/>
        <v>-22</v>
      </c>
      <c r="V132" s="53"/>
      <c r="W132" s="79"/>
      <c r="X132" s="9"/>
      <c r="Y132" s="80"/>
      <c r="Z132" s="79"/>
      <c r="AA132" s="81"/>
    </row>
    <row r="133" spans="1:27" s="73" customFormat="1" x14ac:dyDescent="0.25">
      <c r="A133" s="74">
        <v>43245</v>
      </c>
      <c r="B133" s="48">
        <v>319</v>
      </c>
      <c r="C133" s="223">
        <v>253</v>
      </c>
      <c r="D133" s="3">
        <v>60</v>
      </c>
      <c r="E133" s="4">
        <f t="shared" si="22"/>
        <v>0.23715415019762845</v>
      </c>
      <c r="F133" s="5">
        <f t="shared" si="16"/>
        <v>193</v>
      </c>
      <c r="G133" s="49">
        <v>73</v>
      </c>
      <c r="H133" s="2">
        <v>43</v>
      </c>
      <c r="I133" s="2">
        <v>15</v>
      </c>
      <c r="J133" s="223">
        <v>4</v>
      </c>
      <c r="K133" s="53">
        <v>2</v>
      </c>
      <c r="L133" s="223">
        <v>22</v>
      </c>
      <c r="M133" s="223">
        <v>52</v>
      </c>
      <c r="N133" s="70">
        <v>23</v>
      </c>
      <c r="O133" s="77"/>
      <c r="P133" s="71">
        <f t="shared" si="21"/>
        <v>-22</v>
      </c>
      <c r="Q133" s="71">
        <f t="shared" si="17"/>
        <v>-52</v>
      </c>
      <c r="R133" s="71">
        <f t="shared" si="18"/>
        <v>0</v>
      </c>
      <c r="S133" s="72">
        <v>24</v>
      </c>
      <c r="T133" s="75">
        <f t="shared" si="23"/>
        <v>30</v>
      </c>
      <c r="U133" s="75">
        <f t="shared" si="19"/>
        <v>-30</v>
      </c>
      <c r="V133" s="53"/>
      <c r="W133" s="79"/>
      <c r="X133" s="9"/>
      <c r="Y133" s="80"/>
      <c r="Z133" s="79"/>
      <c r="AA133" s="81"/>
    </row>
    <row r="134" spans="1:27" s="73" customFormat="1" x14ac:dyDescent="0.25">
      <c r="A134" s="74">
        <v>43238</v>
      </c>
      <c r="B134" s="48">
        <v>351</v>
      </c>
      <c r="C134" s="223">
        <v>306</v>
      </c>
      <c r="D134" s="3">
        <v>54</v>
      </c>
      <c r="E134" s="4">
        <f t="shared" si="22"/>
        <v>0.17647058823529413</v>
      </c>
      <c r="F134" s="5">
        <f t="shared" si="16"/>
        <v>252</v>
      </c>
      <c r="G134" s="49">
        <v>76</v>
      </c>
      <c r="H134" s="2">
        <v>62</v>
      </c>
      <c r="I134" s="2">
        <v>14</v>
      </c>
      <c r="J134" s="223">
        <v>8</v>
      </c>
      <c r="K134" s="53">
        <v>7</v>
      </c>
      <c r="L134" s="223">
        <v>25</v>
      </c>
      <c r="M134" s="223">
        <v>10</v>
      </c>
      <c r="N134" s="70">
        <v>37</v>
      </c>
      <c r="O134" s="77"/>
      <c r="P134" s="71">
        <f t="shared" si="21"/>
        <v>-25</v>
      </c>
      <c r="Q134" s="71">
        <f t="shared" si="17"/>
        <v>-10</v>
      </c>
      <c r="R134" s="71">
        <f t="shared" si="18"/>
        <v>0</v>
      </c>
      <c r="S134" s="72">
        <v>30</v>
      </c>
      <c r="T134" s="75">
        <f t="shared" si="23"/>
        <v>-15</v>
      </c>
      <c r="U134" s="75">
        <f t="shared" si="19"/>
        <v>15</v>
      </c>
      <c r="V134" s="53"/>
      <c r="W134" s="79"/>
      <c r="X134" s="9"/>
      <c r="Y134" s="80"/>
      <c r="Z134" s="79"/>
      <c r="AA134" s="81"/>
    </row>
    <row r="135" spans="1:27" s="73" customFormat="1" x14ac:dyDescent="0.25">
      <c r="A135" s="74">
        <v>43231</v>
      </c>
      <c r="B135" s="48">
        <v>346</v>
      </c>
      <c r="C135" s="223">
        <v>318</v>
      </c>
      <c r="D135" s="3">
        <v>56</v>
      </c>
      <c r="E135" s="4">
        <f t="shared" si="22"/>
        <v>0.1761006289308176</v>
      </c>
      <c r="F135" s="5">
        <f t="shared" si="16"/>
        <v>262</v>
      </c>
      <c r="G135" s="49">
        <v>74</v>
      </c>
      <c r="H135" s="2">
        <v>51</v>
      </c>
      <c r="I135" s="2">
        <v>6</v>
      </c>
      <c r="J135" s="223">
        <v>7</v>
      </c>
      <c r="K135" s="53">
        <v>1</v>
      </c>
      <c r="L135" s="223">
        <v>15</v>
      </c>
      <c r="M135" s="223">
        <v>9</v>
      </c>
      <c r="N135" s="70">
        <v>10</v>
      </c>
      <c r="O135" s="77"/>
      <c r="P135" s="71">
        <f t="shared" si="21"/>
        <v>-15</v>
      </c>
      <c r="Q135" s="71">
        <f t="shared" si="17"/>
        <v>-9</v>
      </c>
      <c r="R135" s="71">
        <f t="shared" si="18"/>
        <v>0</v>
      </c>
      <c r="S135" s="72">
        <v>28.6</v>
      </c>
      <c r="T135" s="75">
        <f t="shared" si="23"/>
        <v>-6</v>
      </c>
      <c r="U135" s="75">
        <f t="shared" si="19"/>
        <v>6</v>
      </c>
      <c r="V135" s="53"/>
      <c r="W135" s="79"/>
      <c r="X135" s="9"/>
      <c r="Y135" s="80"/>
      <c r="Z135" s="79"/>
      <c r="AA135" s="81"/>
    </row>
    <row r="136" spans="1:27" s="73" customFormat="1" x14ac:dyDescent="0.25">
      <c r="A136" s="74">
        <v>43224</v>
      </c>
      <c r="B136" s="48">
        <v>336</v>
      </c>
      <c r="C136" s="223">
        <v>304</v>
      </c>
      <c r="D136" s="3">
        <v>58</v>
      </c>
      <c r="E136" s="4">
        <f t="shared" si="22"/>
        <v>0.19078947368421054</v>
      </c>
      <c r="F136" s="5">
        <f t="shared" si="16"/>
        <v>246</v>
      </c>
      <c r="G136" s="49">
        <v>73</v>
      </c>
      <c r="H136" s="2">
        <v>68</v>
      </c>
      <c r="I136" s="2">
        <v>10</v>
      </c>
      <c r="J136" s="223">
        <v>6</v>
      </c>
      <c r="K136" s="53">
        <v>1</v>
      </c>
      <c r="L136" s="223">
        <v>31</v>
      </c>
      <c r="M136" s="223">
        <v>12</v>
      </c>
      <c r="N136" s="70">
        <v>30</v>
      </c>
      <c r="O136" s="77"/>
      <c r="P136" s="71">
        <f t="shared" si="21"/>
        <v>-31</v>
      </c>
      <c r="Q136" s="71">
        <f t="shared" si="17"/>
        <v>-12</v>
      </c>
      <c r="R136" s="71">
        <f t="shared" si="18"/>
        <v>0</v>
      </c>
      <c r="S136" s="72">
        <v>27.7</v>
      </c>
      <c r="T136" s="75">
        <f t="shared" si="23"/>
        <v>-19</v>
      </c>
      <c r="U136" s="75">
        <f t="shared" si="19"/>
        <v>19</v>
      </c>
      <c r="V136" s="53"/>
      <c r="W136" s="79"/>
      <c r="X136" s="9"/>
      <c r="Y136" s="80"/>
      <c r="Z136" s="79"/>
      <c r="AA136" s="81"/>
    </row>
    <row r="137" spans="1:27" s="73" customFormat="1" x14ac:dyDescent="0.25">
      <c r="A137" s="74">
        <v>43217</v>
      </c>
      <c r="B137" s="48">
        <v>323</v>
      </c>
      <c r="C137" s="223">
        <v>290</v>
      </c>
      <c r="D137" s="3">
        <v>57</v>
      </c>
      <c r="E137" s="4">
        <f t="shared" si="22"/>
        <v>0.19655172413793104</v>
      </c>
      <c r="F137" s="5">
        <f t="shared" si="16"/>
        <v>233</v>
      </c>
      <c r="G137" s="49">
        <v>72</v>
      </c>
      <c r="H137" s="2">
        <v>60</v>
      </c>
      <c r="I137" s="2">
        <v>13</v>
      </c>
      <c r="J137" s="223">
        <v>5.5</v>
      </c>
      <c r="K137" s="53">
        <v>12</v>
      </c>
      <c r="L137" s="223">
        <v>20</v>
      </c>
      <c r="M137" s="223">
        <v>24</v>
      </c>
      <c r="N137" s="70">
        <v>24</v>
      </c>
      <c r="O137" s="77"/>
      <c r="P137" s="71">
        <f t="shared" si="21"/>
        <v>-20</v>
      </c>
      <c r="Q137" s="71">
        <f t="shared" si="17"/>
        <v>-24</v>
      </c>
      <c r="R137" s="71">
        <f t="shared" si="18"/>
        <v>0</v>
      </c>
      <c r="S137" s="72">
        <v>26.7</v>
      </c>
      <c r="T137" s="75">
        <f t="shared" si="23"/>
        <v>4</v>
      </c>
      <c r="U137" s="75">
        <f t="shared" si="19"/>
        <v>-4</v>
      </c>
      <c r="V137" s="53"/>
      <c r="W137" s="79"/>
      <c r="X137" s="9"/>
      <c r="Y137" s="80"/>
      <c r="Z137" s="79"/>
      <c r="AA137" s="81"/>
    </row>
    <row r="138" spans="1:27" s="73" customFormat="1" x14ac:dyDescent="0.25">
      <c r="A138" s="74">
        <v>43210</v>
      </c>
      <c r="B138" s="48">
        <v>324</v>
      </c>
      <c r="C138" s="223">
        <v>300</v>
      </c>
      <c r="D138" s="3">
        <v>59</v>
      </c>
      <c r="E138" s="4">
        <f t="shared" si="22"/>
        <v>0.19666666666666666</v>
      </c>
      <c r="F138" s="5">
        <f t="shared" si="16"/>
        <v>241</v>
      </c>
      <c r="G138" s="49">
        <v>68</v>
      </c>
      <c r="H138" s="2">
        <v>36</v>
      </c>
      <c r="I138" s="2">
        <v>12</v>
      </c>
      <c r="J138" s="223">
        <v>6.5</v>
      </c>
      <c r="K138" s="53">
        <v>4</v>
      </c>
      <c r="L138" s="223">
        <v>26</v>
      </c>
      <c r="M138" s="223">
        <v>23</v>
      </c>
      <c r="N138" s="70">
        <v>30</v>
      </c>
      <c r="O138" s="77"/>
      <c r="P138" s="71">
        <f t="shared" si="21"/>
        <v>-26</v>
      </c>
      <c r="Q138" s="71">
        <f t="shared" si="17"/>
        <v>-23</v>
      </c>
      <c r="R138" s="71">
        <f t="shared" si="18"/>
        <v>0</v>
      </c>
      <c r="S138" s="72">
        <v>24.5</v>
      </c>
      <c r="T138" s="75">
        <f t="shared" si="23"/>
        <v>-3</v>
      </c>
      <c r="U138" s="75">
        <f t="shared" si="19"/>
        <v>3</v>
      </c>
      <c r="V138" s="53"/>
      <c r="W138" s="79"/>
      <c r="X138" s="9"/>
      <c r="Y138" s="80"/>
      <c r="Z138" s="79"/>
      <c r="AA138" s="81"/>
    </row>
    <row r="139" spans="1:27" s="73" customFormat="1" x14ac:dyDescent="0.25">
      <c r="A139" s="74">
        <v>43203</v>
      </c>
      <c r="B139" s="48">
        <v>328</v>
      </c>
      <c r="C139" s="223">
        <v>289</v>
      </c>
      <c r="D139" s="3">
        <v>56</v>
      </c>
      <c r="E139" s="4">
        <f t="shared" si="22"/>
        <v>0.19377162629757785</v>
      </c>
      <c r="F139" s="5">
        <f t="shared" si="16"/>
        <v>233</v>
      </c>
      <c r="G139" s="49">
        <v>63</v>
      </c>
      <c r="H139" s="2">
        <v>39</v>
      </c>
      <c r="I139" s="2">
        <v>6</v>
      </c>
      <c r="J139" s="90">
        <v>5.0999999999999996</v>
      </c>
      <c r="K139" s="53">
        <v>1</v>
      </c>
      <c r="L139" s="223">
        <v>31</v>
      </c>
      <c r="M139" s="223">
        <v>24</v>
      </c>
      <c r="N139" s="70">
        <v>28</v>
      </c>
      <c r="O139" s="77"/>
      <c r="P139" s="71">
        <f t="shared" si="21"/>
        <v>-31</v>
      </c>
      <c r="Q139" s="71">
        <f t="shared" si="17"/>
        <v>-24</v>
      </c>
      <c r="R139" s="71">
        <f t="shared" si="18"/>
        <v>0</v>
      </c>
      <c r="S139" s="72">
        <v>25.1</v>
      </c>
      <c r="T139" s="75">
        <f t="shared" si="23"/>
        <v>-7</v>
      </c>
      <c r="U139" s="75">
        <f t="shared" si="19"/>
        <v>7</v>
      </c>
      <c r="V139" s="53"/>
      <c r="W139" s="79"/>
      <c r="X139" s="9"/>
      <c r="Y139" s="80"/>
      <c r="Z139" s="79"/>
      <c r="AA139" s="81"/>
    </row>
    <row r="140" spans="1:27" s="73" customFormat="1" x14ac:dyDescent="0.25">
      <c r="A140" s="74">
        <v>43196</v>
      </c>
      <c r="B140" s="48">
        <v>331</v>
      </c>
      <c r="C140" s="223">
        <v>294</v>
      </c>
      <c r="D140" s="3">
        <v>58</v>
      </c>
      <c r="E140" s="4">
        <f t="shared" si="22"/>
        <v>0.19727891156462585</v>
      </c>
      <c r="F140" s="5">
        <f t="shared" si="16"/>
        <v>236</v>
      </c>
      <c r="G140" s="49">
        <v>67</v>
      </c>
      <c r="H140" s="2">
        <v>75</v>
      </c>
      <c r="I140" s="2">
        <v>11</v>
      </c>
      <c r="J140" s="223">
        <v>13</v>
      </c>
      <c r="K140" s="53">
        <v>3</v>
      </c>
      <c r="L140" s="223">
        <v>11</v>
      </c>
      <c r="M140" s="91">
        <v>10</v>
      </c>
      <c r="N140" s="70">
        <v>14</v>
      </c>
      <c r="O140" s="77"/>
      <c r="P140" s="71">
        <f t="shared" ref="P140:P171" si="24">L140*-1</f>
        <v>-11</v>
      </c>
      <c r="Q140" s="71">
        <f t="shared" si="17"/>
        <v>-10</v>
      </c>
      <c r="R140" s="71">
        <f t="shared" si="18"/>
        <v>0</v>
      </c>
      <c r="S140" s="72">
        <v>26</v>
      </c>
      <c r="T140" s="75">
        <f t="shared" si="23"/>
        <v>-1</v>
      </c>
      <c r="U140" s="75">
        <f t="shared" si="19"/>
        <v>1</v>
      </c>
      <c r="V140" s="53"/>
      <c r="W140" s="79"/>
      <c r="X140" s="9"/>
      <c r="Y140" s="80"/>
      <c r="Z140" s="79"/>
      <c r="AA140" s="81"/>
    </row>
    <row r="141" spans="1:27" s="73" customFormat="1" x14ac:dyDescent="0.25">
      <c r="A141" s="74">
        <v>43189</v>
      </c>
      <c r="B141" s="48">
        <v>323</v>
      </c>
      <c r="C141" s="223">
        <v>298</v>
      </c>
      <c r="D141" s="3">
        <v>59</v>
      </c>
      <c r="E141" s="4">
        <f t="shared" si="22"/>
        <v>0.19798657718120805</v>
      </c>
      <c r="F141" s="5">
        <f t="shared" si="16"/>
        <v>239</v>
      </c>
      <c r="G141" s="49">
        <v>67</v>
      </c>
      <c r="H141" s="2">
        <v>86</v>
      </c>
      <c r="I141" s="2">
        <v>13</v>
      </c>
      <c r="J141" s="223">
        <v>12</v>
      </c>
      <c r="K141" s="53">
        <v>6</v>
      </c>
      <c r="L141" s="91">
        <v>40</v>
      </c>
      <c r="M141" s="91">
        <v>18</v>
      </c>
      <c r="N141" s="70">
        <v>45</v>
      </c>
      <c r="O141" s="77"/>
      <c r="P141" s="71">
        <f t="shared" si="24"/>
        <v>-40</v>
      </c>
      <c r="Q141" s="71">
        <f t="shared" si="17"/>
        <v>-18</v>
      </c>
      <c r="R141" s="71">
        <f t="shared" si="18"/>
        <v>0</v>
      </c>
      <c r="S141" s="72">
        <v>25.3</v>
      </c>
      <c r="T141" s="75">
        <f t="shared" si="23"/>
        <v>-22</v>
      </c>
      <c r="U141" s="75">
        <f t="shared" si="19"/>
        <v>22</v>
      </c>
      <c r="V141" s="53"/>
      <c r="W141" s="79"/>
      <c r="X141" s="9"/>
      <c r="Y141" s="80"/>
      <c r="Z141" s="79"/>
      <c r="AA141" s="81"/>
    </row>
    <row r="142" spans="1:27" s="73" customFormat="1" x14ac:dyDescent="0.25">
      <c r="A142" s="74">
        <v>43182</v>
      </c>
      <c r="B142" s="48">
        <v>298</v>
      </c>
      <c r="C142" s="223">
        <v>261</v>
      </c>
      <c r="D142" s="3">
        <v>56</v>
      </c>
      <c r="E142" s="4">
        <f t="shared" si="22"/>
        <v>0.21455938697318008</v>
      </c>
      <c r="F142" s="5">
        <f t="shared" si="16"/>
        <v>205</v>
      </c>
      <c r="G142" s="49">
        <v>69</v>
      </c>
      <c r="H142" s="2">
        <v>89</v>
      </c>
      <c r="I142" s="2">
        <v>19</v>
      </c>
      <c r="J142" s="223">
        <v>13</v>
      </c>
      <c r="K142" s="53">
        <v>7</v>
      </c>
      <c r="L142" s="91">
        <v>29</v>
      </c>
      <c r="M142" s="91">
        <v>32</v>
      </c>
      <c r="N142" s="54">
        <v>36</v>
      </c>
      <c r="O142" s="77"/>
      <c r="P142" s="71">
        <f t="shared" si="24"/>
        <v>-29</v>
      </c>
      <c r="Q142" s="71">
        <f t="shared" si="17"/>
        <v>-32</v>
      </c>
      <c r="R142" s="71">
        <f t="shared" si="18"/>
        <v>0</v>
      </c>
      <c r="S142" s="72">
        <v>27</v>
      </c>
      <c r="T142" s="75">
        <f t="shared" si="23"/>
        <v>3</v>
      </c>
      <c r="U142" s="75">
        <f t="shared" si="19"/>
        <v>-3</v>
      </c>
      <c r="V142" s="53"/>
      <c r="W142" s="79"/>
      <c r="X142" s="9"/>
      <c r="Y142" s="80"/>
      <c r="Z142" s="79"/>
      <c r="AA142" s="81"/>
    </row>
    <row r="143" spans="1:27" s="73" customFormat="1" x14ac:dyDescent="0.25">
      <c r="A143" s="74">
        <v>43175</v>
      </c>
      <c r="B143" s="48">
        <v>313</v>
      </c>
      <c r="C143" s="223">
        <v>280</v>
      </c>
      <c r="D143" s="3">
        <v>59</v>
      </c>
      <c r="E143" s="4">
        <f t="shared" si="22"/>
        <v>0.21071428571428572</v>
      </c>
      <c r="F143" s="5">
        <f t="shared" si="16"/>
        <v>221</v>
      </c>
      <c r="G143" s="49">
        <v>70</v>
      </c>
      <c r="H143" s="2">
        <v>91</v>
      </c>
      <c r="I143" s="2">
        <v>17</v>
      </c>
      <c r="J143" s="223">
        <v>19</v>
      </c>
      <c r="K143" s="53">
        <v>8</v>
      </c>
      <c r="L143" s="91">
        <v>44</v>
      </c>
      <c r="M143" s="91">
        <v>15</v>
      </c>
      <c r="N143" s="54">
        <v>57</v>
      </c>
      <c r="O143" s="77"/>
      <c r="P143" s="71">
        <f t="shared" si="24"/>
        <v>-44</v>
      </c>
      <c r="Q143" s="71">
        <f t="shared" si="17"/>
        <v>-15</v>
      </c>
      <c r="R143" s="71">
        <f t="shared" si="18"/>
        <v>0</v>
      </c>
      <c r="S143" s="92">
        <v>29</v>
      </c>
      <c r="T143" s="75">
        <f t="shared" si="23"/>
        <v>-29</v>
      </c>
      <c r="U143" s="75">
        <f t="shared" si="19"/>
        <v>29</v>
      </c>
      <c r="V143" s="53"/>
      <c r="W143" s="79"/>
      <c r="X143" s="9"/>
      <c r="Y143" s="80"/>
      <c r="Z143" s="79"/>
      <c r="AA143" s="81"/>
    </row>
    <row r="144" spans="1:27" s="73" customFormat="1" x14ac:dyDescent="0.25">
      <c r="A144" s="74">
        <v>43168</v>
      </c>
      <c r="B144" s="48">
        <v>286</v>
      </c>
      <c r="C144" s="223">
        <v>247</v>
      </c>
      <c r="D144" s="3">
        <v>60</v>
      </c>
      <c r="E144" s="4">
        <f t="shared" ref="E144:E175" si="25">D144/C144</f>
        <v>0.24291497975708501</v>
      </c>
      <c r="F144" s="5">
        <f t="shared" ref="F144:F207" si="26">C144-D144</f>
        <v>187</v>
      </c>
      <c r="G144" s="49">
        <v>72</v>
      </c>
      <c r="H144" s="2"/>
      <c r="I144" s="2">
        <v>19</v>
      </c>
      <c r="J144" s="223"/>
      <c r="K144" s="53">
        <v>13</v>
      </c>
      <c r="L144" s="223">
        <v>40</v>
      </c>
      <c r="M144" s="223">
        <v>23</v>
      </c>
      <c r="N144" s="54">
        <v>43</v>
      </c>
      <c r="O144" s="77"/>
      <c r="P144" s="71">
        <f t="shared" si="24"/>
        <v>-40</v>
      </c>
      <c r="Q144" s="71">
        <f t="shared" ref="Q144:Q207" si="27">M144*-1</f>
        <v>-23</v>
      </c>
      <c r="R144" s="71">
        <f t="shared" ref="R144:R207" si="28">O144*-1</f>
        <v>0</v>
      </c>
      <c r="S144" s="72"/>
      <c r="T144" s="75">
        <f t="shared" si="23"/>
        <v>-17</v>
      </c>
      <c r="U144" s="75">
        <f t="shared" ref="U144:U207" si="29">L144-(O144+M144)</f>
        <v>17</v>
      </c>
      <c r="V144" s="53"/>
      <c r="W144" s="79"/>
      <c r="X144" s="9"/>
      <c r="Y144" s="80"/>
      <c r="Z144" s="79"/>
      <c r="AA144" s="81"/>
    </row>
    <row r="145" spans="1:27" s="73" customFormat="1" x14ac:dyDescent="0.25">
      <c r="A145" s="74">
        <v>43161</v>
      </c>
      <c r="B145" s="48">
        <v>289</v>
      </c>
      <c r="C145" s="223">
        <v>235</v>
      </c>
      <c r="D145" s="3">
        <v>60</v>
      </c>
      <c r="E145" s="4">
        <f t="shared" si="25"/>
        <v>0.25531914893617019</v>
      </c>
      <c r="F145" s="5">
        <f t="shared" si="26"/>
        <v>175</v>
      </c>
      <c r="G145" s="49">
        <v>70</v>
      </c>
      <c r="H145" s="2"/>
      <c r="I145" s="2">
        <v>21</v>
      </c>
      <c r="J145" s="223"/>
      <c r="K145" s="53">
        <v>17</v>
      </c>
      <c r="L145" s="223">
        <v>38</v>
      </c>
      <c r="M145" s="223">
        <v>9</v>
      </c>
      <c r="N145" s="54">
        <v>37</v>
      </c>
      <c r="O145" s="77"/>
      <c r="P145" s="71">
        <f t="shared" si="24"/>
        <v>-38</v>
      </c>
      <c r="Q145" s="71">
        <f t="shared" si="27"/>
        <v>-9</v>
      </c>
      <c r="R145" s="71">
        <f t="shared" si="28"/>
        <v>0</v>
      </c>
      <c r="S145" s="72"/>
      <c r="T145" s="75">
        <f t="shared" si="23"/>
        <v>-29</v>
      </c>
      <c r="U145" s="75">
        <f t="shared" si="29"/>
        <v>29</v>
      </c>
      <c r="V145" s="53"/>
      <c r="W145" s="79"/>
      <c r="X145" s="9"/>
      <c r="Y145" s="80"/>
      <c r="Z145" s="79"/>
      <c r="AA145" s="81"/>
    </row>
    <row r="146" spans="1:27" s="73" customFormat="1" x14ac:dyDescent="0.25">
      <c r="A146" s="74">
        <v>43154</v>
      </c>
      <c r="B146" s="48">
        <v>256</v>
      </c>
      <c r="C146" s="223">
        <v>240</v>
      </c>
      <c r="D146" s="3">
        <v>59</v>
      </c>
      <c r="E146" s="4">
        <f t="shared" si="25"/>
        <v>0.24583333333333332</v>
      </c>
      <c r="F146" s="5">
        <f t="shared" si="26"/>
        <v>181</v>
      </c>
      <c r="G146" s="49">
        <v>68</v>
      </c>
      <c r="H146" s="2"/>
      <c r="I146" s="2">
        <v>23</v>
      </c>
      <c r="J146" s="223"/>
      <c r="K146" s="53">
        <v>7</v>
      </c>
      <c r="L146" s="223">
        <v>31</v>
      </c>
      <c r="M146" s="223">
        <v>8</v>
      </c>
      <c r="N146" s="54">
        <v>32</v>
      </c>
      <c r="O146" s="77"/>
      <c r="P146" s="71">
        <f t="shared" si="24"/>
        <v>-31</v>
      </c>
      <c r="Q146" s="71">
        <f t="shared" si="27"/>
        <v>-8</v>
      </c>
      <c r="R146" s="71">
        <f t="shared" si="28"/>
        <v>0</v>
      </c>
      <c r="S146" s="72"/>
      <c r="T146" s="75">
        <f t="shared" si="23"/>
        <v>-23</v>
      </c>
      <c r="U146" s="75">
        <f t="shared" si="29"/>
        <v>23</v>
      </c>
      <c r="V146" s="53"/>
      <c r="W146" s="79"/>
      <c r="X146" s="9"/>
      <c r="Y146" s="80"/>
      <c r="Z146" s="79"/>
      <c r="AA146" s="81"/>
    </row>
    <row r="147" spans="1:27" s="73" customFormat="1" x14ac:dyDescent="0.25">
      <c r="A147" s="74">
        <v>43147</v>
      </c>
      <c r="B147" s="48">
        <v>233</v>
      </c>
      <c r="C147" s="223">
        <v>217</v>
      </c>
      <c r="D147" s="3">
        <v>54</v>
      </c>
      <c r="E147" s="4">
        <f t="shared" si="25"/>
        <v>0.24884792626728111</v>
      </c>
      <c r="F147" s="5">
        <f t="shared" si="26"/>
        <v>163</v>
      </c>
      <c r="G147" s="49">
        <v>64</v>
      </c>
      <c r="H147" s="2"/>
      <c r="I147" s="2">
        <v>24</v>
      </c>
      <c r="J147" s="223"/>
      <c r="K147" s="53">
        <v>4</v>
      </c>
      <c r="L147" s="223">
        <v>29</v>
      </c>
      <c r="M147" s="223">
        <v>7</v>
      </c>
      <c r="N147" s="54">
        <v>30</v>
      </c>
      <c r="O147" s="77"/>
      <c r="P147" s="71">
        <f t="shared" si="24"/>
        <v>-29</v>
      </c>
      <c r="Q147" s="71">
        <f t="shared" si="27"/>
        <v>-7</v>
      </c>
      <c r="R147" s="71">
        <f t="shared" si="28"/>
        <v>0</v>
      </c>
      <c r="S147" s="72"/>
      <c r="T147" s="75">
        <f t="shared" si="23"/>
        <v>-22</v>
      </c>
      <c r="U147" s="75">
        <f t="shared" si="29"/>
        <v>22</v>
      </c>
      <c r="V147" s="53"/>
      <c r="W147" s="79"/>
      <c r="X147" s="9"/>
      <c r="Y147" s="80"/>
      <c r="Z147" s="79"/>
      <c r="AA147" s="81"/>
    </row>
    <row r="148" spans="1:27" s="73" customFormat="1" x14ac:dyDescent="0.25">
      <c r="A148" s="74">
        <v>43140</v>
      </c>
      <c r="B148" s="48">
        <v>211</v>
      </c>
      <c r="C148" s="223">
        <v>192</v>
      </c>
      <c r="D148" s="3">
        <v>52</v>
      </c>
      <c r="E148" s="4">
        <f t="shared" si="25"/>
        <v>0.27083333333333331</v>
      </c>
      <c r="F148" s="5">
        <f t="shared" si="26"/>
        <v>140</v>
      </c>
      <c r="G148" s="49">
        <v>63</v>
      </c>
      <c r="H148" s="2"/>
      <c r="I148" s="2">
        <v>28</v>
      </c>
      <c r="J148" s="223"/>
      <c r="K148" s="53">
        <v>9</v>
      </c>
      <c r="L148" s="223">
        <v>21</v>
      </c>
      <c r="M148" s="223">
        <v>10</v>
      </c>
      <c r="N148" s="54">
        <v>36</v>
      </c>
      <c r="O148" s="77"/>
      <c r="P148" s="71">
        <f t="shared" si="24"/>
        <v>-21</v>
      </c>
      <c r="Q148" s="71">
        <f t="shared" si="27"/>
        <v>-10</v>
      </c>
      <c r="R148" s="71">
        <f t="shared" si="28"/>
        <v>0</v>
      </c>
      <c r="S148" s="72"/>
      <c r="T148" s="75">
        <f t="shared" ref="T148:T179" si="30">M148-L148</f>
        <v>-11</v>
      </c>
      <c r="U148" s="75">
        <f t="shared" si="29"/>
        <v>11</v>
      </c>
      <c r="V148" s="53"/>
      <c r="W148" s="79"/>
      <c r="X148" s="9"/>
      <c r="Y148" s="80"/>
      <c r="Z148" s="79"/>
      <c r="AA148" s="81"/>
    </row>
    <row r="149" spans="1:27" s="73" customFormat="1" x14ac:dyDescent="0.25">
      <c r="A149" s="74">
        <v>43133</v>
      </c>
      <c r="B149" s="48">
        <v>200</v>
      </c>
      <c r="C149" s="223">
        <v>185</v>
      </c>
      <c r="D149" s="3">
        <v>53</v>
      </c>
      <c r="E149" s="4">
        <f t="shared" si="25"/>
        <v>0.2864864864864865</v>
      </c>
      <c r="F149" s="5">
        <f t="shared" si="26"/>
        <v>132</v>
      </c>
      <c r="G149" s="49">
        <v>61</v>
      </c>
      <c r="H149" s="2"/>
      <c r="I149" s="2">
        <v>26</v>
      </c>
      <c r="J149" s="223"/>
      <c r="K149" s="53">
        <v>7</v>
      </c>
      <c r="L149" s="223">
        <v>23</v>
      </c>
      <c r="M149" s="223">
        <v>14</v>
      </c>
      <c r="N149" s="54">
        <v>30</v>
      </c>
      <c r="O149" s="77"/>
      <c r="P149" s="71">
        <f t="shared" si="24"/>
        <v>-23</v>
      </c>
      <c r="Q149" s="71">
        <f t="shared" si="27"/>
        <v>-14</v>
      </c>
      <c r="R149" s="71">
        <f t="shared" si="28"/>
        <v>0</v>
      </c>
      <c r="S149" s="72"/>
      <c r="T149" s="75">
        <f t="shared" si="30"/>
        <v>-9</v>
      </c>
      <c r="U149" s="75">
        <f t="shared" si="29"/>
        <v>9</v>
      </c>
      <c r="V149" s="53"/>
      <c r="W149" s="79"/>
      <c r="X149" s="9"/>
      <c r="Y149" s="80"/>
      <c r="Z149" s="79"/>
      <c r="AA149" s="81"/>
    </row>
    <row r="150" spans="1:27" s="73" customFormat="1" x14ac:dyDescent="0.25">
      <c r="A150" s="74">
        <v>43126</v>
      </c>
      <c r="B150" s="48">
        <v>191</v>
      </c>
      <c r="C150" s="223">
        <v>172</v>
      </c>
      <c r="D150" s="3">
        <v>55</v>
      </c>
      <c r="E150" s="4">
        <f t="shared" si="25"/>
        <v>0.31976744186046513</v>
      </c>
      <c r="F150" s="5">
        <f t="shared" si="26"/>
        <v>117</v>
      </c>
      <c r="G150" s="49">
        <v>65</v>
      </c>
      <c r="H150" s="2"/>
      <c r="I150" s="2">
        <v>17</v>
      </c>
      <c r="J150" s="223"/>
      <c r="K150" s="53">
        <v>8</v>
      </c>
      <c r="L150" s="223">
        <v>14</v>
      </c>
      <c r="M150" s="223">
        <v>9</v>
      </c>
      <c r="N150" s="54">
        <v>24</v>
      </c>
      <c r="O150" s="77"/>
      <c r="P150" s="71">
        <f t="shared" si="24"/>
        <v>-14</v>
      </c>
      <c r="Q150" s="71">
        <f t="shared" si="27"/>
        <v>-9</v>
      </c>
      <c r="R150" s="71">
        <f t="shared" si="28"/>
        <v>0</v>
      </c>
      <c r="S150" s="72"/>
      <c r="T150" s="75">
        <f t="shared" si="30"/>
        <v>-5</v>
      </c>
      <c r="U150" s="75">
        <f t="shared" si="29"/>
        <v>5</v>
      </c>
      <c r="V150" s="53"/>
      <c r="W150" s="79"/>
      <c r="X150" s="9"/>
      <c r="Y150" s="80"/>
      <c r="Z150" s="79"/>
      <c r="AA150" s="81"/>
    </row>
    <row r="151" spans="1:27" s="73" customFormat="1" x14ac:dyDescent="0.25">
      <c r="A151" s="74">
        <v>43119</v>
      </c>
      <c r="B151" s="48">
        <v>186</v>
      </c>
      <c r="C151" s="223">
        <v>169</v>
      </c>
      <c r="D151" s="3">
        <v>51</v>
      </c>
      <c r="E151" s="4">
        <f t="shared" si="25"/>
        <v>0.30177514792899407</v>
      </c>
      <c r="F151" s="5">
        <f t="shared" si="26"/>
        <v>118</v>
      </c>
      <c r="G151" s="49">
        <v>61</v>
      </c>
      <c r="H151" s="2"/>
      <c r="I151" s="2"/>
      <c r="J151" s="223"/>
      <c r="K151" s="53">
        <v>9</v>
      </c>
      <c r="L151" s="223">
        <v>24</v>
      </c>
      <c r="M151" s="223">
        <v>10</v>
      </c>
      <c r="N151" s="54">
        <v>28</v>
      </c>
      <c r="O151" s="77"/>
      <c r="P151" s="71">
        <f t="shared" si="24"/>
        <v>-24</v>
      </c>
      <c r="Q151" s="71">
        <f t="shared" si="27"/>
        <v>-10</v>
      </c>
      <c r="R151" s="71">
        <f t="shared" si="28"/>
        <v>0</v>
      </c>
      <c r="S151" s="72"/>
      <c r="T151" s="75">
        <f t="shared" si="30"/>
        <v>-14</v>
      </c>
      <c r="U151" s="75">
        <f t="shared" si="29"/>
        <v>14</v>
      </c>
      <c r="V151" s="53"/>
      <c r="W151" s="79"/>
      <c r="X151" s="9"/>
      <c r="Y151" s="80"/>
      <c r="Z151" s="79"/>
      <c r="AA151" s="81"/>
    </row>
    <row r="152" spans="1:27" s="73" customFormat="1" x14ac:dyDescent="0.25">
      <c r="A152" s="74">
        <v>43112</v>
      </c>
      <c r="B152" s="48">
        <v>182</v>
      </c>
      <c r="C152" s="223">
        <v>175</v>
      </c>
      <c r="D152" s="3">
        <v>53</v>
      </c>
      <c r="E152" s="4">
        <f t="shared" si="25"/>
        <v>0.30285714285714288</v>
      </c>
      <c r="F152" s="5">
        <f t="shared" si="26"/>
        <v>122</v>
      </c>
      <c r="G152" s="49">
        <v>64</v>
      </c>
      <c r="H152" s="2"/>
      <c r="I152" s="2"/>
      <c r="J152" s="223"/>
      <c r="K152" s="53">
        <v>3</v>
      </c>
      <c r="L152" s="223">
        <v>25</v>
      </c>
      <c r="M152" s="223">
        <v>8</v>
      </c>
      <c r="N152" s="54">
        <v>30</v>
      </c>
      <c r="O152" s="77"/>
      <c r="P152" s="71">
        <f t="shared" si="24"/>
        <v>-25</v>
      </c>
      <c r="Q152" s="71">
        <f t="shared" si="27"/>
        <v>-8</v>
      </c>
      <c r="R152" s="71">
        <f t="shared" si="28"/>
        <v>0</v>
      </c>
      <c r="S152" s="72">
        <v>35.200000000000003</v>
      </c>
      <c r="T152" s="75">
        <f t="shared" si="30"/>
        <v>-17</v>
      </c>
      <c r="U152" s="75">
        <f t="shared" si="29"/>
        <v>17</v>
      </c>
      <c r="V152" s="53"/>
      <c r="W152" s="79"/>
      <c r="X152" s="9"/>
      <c r="Y152" s="80"/>
      <c r="Z152" s="79"/>
      <c r="AA152" s="81"/>
    </row>
    <row r="153" spans="1:27" s="73" customFormat="1" x14ac:dyDescent="0.25">
      <c r="A153" s="74">
        <v>43105</v>
      </c>
      <c r="B153" s="48">
        <v>182</v>
      </c>
      <c r="C153" s="223">
        <v>164</v>
      </c>
      <c r="D153" s="3">
        <v>53</v>
      </c>
      <c r="E153" s="4">
        <f t="shared" si="25"/>
        <v>0.32317073170731708</v>
      </c>
      <c r="F153" s="5">
        <f t="shared" si="26"/>
        <v>111</v>
      </c>
      <c r="G153" s="49">
        <v>60</v>
      </c>
      <c r="H153" s="2"/>
      <c r="I153" s="2">
        <v>22</v>
      </c>
      <c r="J153" s="223"/>
      <c r="K153" s="53">
        <v>0</v>
      </c>
      <c r="L153" s="223">
        <v>2</v>
      </c>
      <c r="M153" s="223">
        <v>8</v>
      </c>
      <c r="N153" s="54">
        <v>18</v>
      </c>
      <c r="O153" s="77"/>
      <c r="P153" s="71">
        <f t="shared" si="24"/>
        <v>-2</v>
      </c>
      <c r="Q153" s="71">
        <f t="shared" si="27"/>
        <v>-8</v>
      </c>
      <c r="R153" s="71">
        <f t="shared" si="28"/>
        <v>0</v>
      </c>
      <c r="S153" s="72">
        <v>36.200000000000003</v>
      </c>
      <c r="T153" s="75">
        <f t="shared" si="30"/>
        <v>6</v>
      </c>
      <c r="U153" s="75">
        <f t="shared" si="29"/>
        <v>-6</v>
      </c>
      <c r="V153" s="53"/>
      <c r="W153" s="79"/>
      <c r="X153" s="9"/>
      <c r="Y153" s="80"/>
      <c r="Z153" s="79"/>
      <c r="AA153" s="81"/>
    </row>
    <row r="154" spans="1:27" s="73" customFormat="1" x14ac:dyDescent="0.25">
      <c r="A154" s="74">
        <v>43098</v>
      </c>
      <c r="B154" s="48">
        <v>192</v>
      </c>
      <c r="C154" s="223">
        <v>169</v>
      </c>
      <c r="D154" s="3">
        <v>53</v>
      </c>
      <c r="E154" s="4">
        <f t="shared" si="25"/>
        <v>0.31360946745562129</v>
      </c>
      <c r="F154" s="5">
        <f t="shared" si="26"/>
        <v>116</v>
      </c>
      <c r="G154" s="49">
        <v>62</v>
      </c>
      <c r="H154" s="2"/>
      <c r="I154" s="2">
        <v>12</v>
      </c>
      <c r="J154" s="223"/>
      <c r="K154" s="53">
        <v>1</v>
      </c>
      <c r="L154" s="223">
        <v>2</v>
      </c>
      <c r="M154" s="223">
        <v>0</v>
      </c>
      <c r="N154" s="54">
        <v>0</v>
      </c>
      <c r="O154" s="77"/>
      <c r="P154" s="71">
        <f t="shared" si="24"/>
        <v>-2</v>
      </c>
      <c r="Q154" s="71">
        <f t="shared" si="27"/>
        <v>0</v>
      </c>
      <c r="R154" s="71">
        <f t="shared" si="28"/>
        <v>0</v>
      </c>
      <c r="S154" s="72">
        <v>36.299999999999997</v>
      </c>
      <c r="T154" s="75">
        <f t="shared" si="30"/>
        <v>-2</v>
      </c>
      <c r="U154" s="75">
        <f t="shared" si="29"/>
        <v>2</v>
      </c>
      <c r="V154" s="53"/>
      <c r="W154" s="79"/>
      <c r="X154" s="9"/>
      <c r="Y154" s="80"/>
      <c r="Z154" s="79"/>
      <c r="AA154" s="81"/>
    </row>
    <row r="155" spans="1:27" s="73" customFormat="1" x14ac:dyDescent="0.25">
      <c r="A155" s="74">
        <v>43091</v>
      </c>
      <c r="B155" s="48">
        <v>191</v>
      </c>
      <c r="C155" s="223">
        <v>169</v>
      </c>
      <c r="D155" s="3">
        <v>53</v>
      </c>
      <c r="E155" s="4">
        <f t="shared" si="25"/>
        <v>0.31360946745562129</v>
      </c>
      <c r="F155" s="5">
        <f t="shared" si="26"/>
        <v>116</v>
      </c>
      <c r="G155" s="49">
        <v>61</v>
      </c>
      <c r="H155" s="2"/>
      <c r="I155" s="2">
        <v>6</v>
      </c>
      <c r="J155" s="223"/>
      <c r="K155" s="53">
        <v>5</v>
      </c>
      <c r="L155" s="223">
        <v>9</v>
      </c>
      <c r="M155" s="223">
        <v>8</v>
      </c>
      <c r="N155" s="54">
        <v>10</v>
      </c>
      <c r="O155" s="77"/>
      <c r="P155" s="71">
        <f t="shared" si="24"/>
        <v>-9</v>
      </c>
      <c r="Q155" s="71">
        <f t="shared" si="27"/>
        <v>-8</v>
      </c>
      <c r="R155" s="71">
        <f t="shared" si="28"/>
        <v>0</v>
      </c>
      <c r="S155" s="72">
        <v>34.700000000000003</v>
      </c>
      <c r="T155" s="75">
        <f t="shared" si="30"/>
        <v>-1</v>
      </c>
      <c r="U155" s="75">
        <f t="shared" si="29"/>
        <v>1</v>
      </c>
      <c r="V155" s="53"/>
      <c r="W155" s="79"/>
      <c r="X155" s="9"/>
      <c r="Y155" s="80"/>
      <c r="Z155" s="79"/>
      <c r="AA155" s="81"/>
    </row>
    <row r="156" spans="1:27" s="73" customFormat="1" x14ac:dyDescent="0.25">
      <c r="A156" s="74">
        <v>43084</v>
      </c>
      <c r="B156" s="48">
        <v>195</v>
      </c>
      <c r="C156" s="223">
        <v>182</v>
      </c>
      <c r="D156" s="3">
        <v>61</v>
      </c>
      <c r="E156" s="4">
        <f t="shared" si="25"/>
        <v>0.33516483516483514</v>
      </c>
      <c r="F156" s="5">
        <f t="shared" si="26"/>
        <v>121</v>
      </c>
      <c r="G156" s="49">
        <v>67</v>
      </c>
      <c r="H156" s="2"/>
      <c r="I156" s="2">
        <v>12</v>
      </c>
      <c r="J156" s="223"/>
      <c r="K156" s="53">
        <v>1</v>
      </c>
      <c r="L156" s="223">
        <v>13</v>
      </c>
      <c r="M156" s="223">
        <v>13</v>
      </c>
      <c r="N156" s="54">
        <v>15</v>
      </c>
      <c r="O156" s="77"/>
      <c r="P156" s="71">
        <f t="shared" si="24"/>
        <v>-13</v>
      </c>
      <c r="Q156" s="71">
        <f t="shared" si="27"/>
        <v>-13</v>
      </c>
      <c r="R156" s="71">
        <f t="shared" si="28"/>
        <v>0</v>
      </c>
      <c r="S156" s="72">
        <v>35</v>
      </c>
      <c r="T156" s="75">
        <f t="shared" si="30"/>
        <v>0</v>
      </c>
      <c r="U156" s="75">
        <f t="shared" si="29"/>
        <v>0</v>
      </c>
      <c r="V156" s="53"/>
      <c r="W156" s="79"/>
      <c r="X156" s="9"/>
      <c r="Y156" s="80"/>
      <c r="Z156" s="79"/>
      <c r="AA156" s="81"/>
    </row>
    <row r="157" spans="1:27" s="73" customFormat="1" x14ac:dyDescent="0.25">
      <c r="A157" s="74">
        <v>43077</v>
      </c>
      <c r="B157" s="48">
        <v>197</v>
      </c>
      <c r="C157" s="223">
        <v>180</v>
      </c>
      <c r="D157" s="3">
        <v>58</v>
      </c>
      <c r="E157" s="4">
        <f t="shared" si="25"/>
        <v>0.32222222222222224</v>
      </c>
      <c r="F157" s="5">
        <f t="shared" si="26"/>
        <v>122</v>
      </c>
      <c r="G157" s="49">
        <v>63</v>
      </c>
      <c r="H157" s="2"/>
      <c r="I157" s="2">
        <v>11</v>
      </c>
      <c r="J157" s="223"/>
      <c r="K157" s="53">
        <v>3</v>
      </c>
      <c r="L157" s="223">
        <v>15</v>
      </c>
      <c r="M157" s="223">
        <v>9</v>
      </c>
      <c r="N157" s="54">
        <v>18</v>
      </c>
      <c r="O157" s="77"/>
      <c r="P157" s="71">
        <f t="shared" si="24"/>
        <v>-15</v>
      </c>
      <c r="Q157" s="71">
        <f t="shared" si="27"/>
        <v>-9</v>
      </c>
      <c r="R157" s="71">
        <f t="shared" si="28"/>
        <v>0</v>
      </c>
      <c r="S157" s="72">
        <v>34.5</v>
      </c>
      <c r="T157" s="75">
        <f t="shared" si="30"/>
        <v>-6</v>
      </c>
      <c r="U157" s="75">
        <f t="shared" si="29"/>
        <v>6</v>
      </c>
      <c r="V157" s="53"/>
      <c r="W157" s="79"/>
      <c r="X157" s="9"/>
      <c r="Y157" s="80"/>
      <c r="Z157" s="79"/>
      <c r="AA157" s="81"/>
    </row>
    <row r="158" spans="1:27" s="73" customFormat="1" x14ac:dyDescent="0.25">
      <c r="A158" s="74">
        <v>43070</v>
      </c>
      <c r="B158" s="48">
        <v>195</v>
      </c>
      <c r="C158" s="223">
        <v>175</v>
      </c>
      <c r="D158" s="3">
        <v>57</v>
      </c>
      <c r="E158" s="4">
        <f t="shared" si="25"/>
        <v>0.32571428571428573</v>
      </c>
      <c r="F158" s="5">
        <f t="shared" si="26"/>
        <v>118</v>
      </c>
      <c r="G158" s="49">
        <v>63</v>
      </c>
      <c r="H158" s="2"/>
      <c r="I158" s="2">
        <v>10</v>
      </c>
      <c r="J158" s="223"/>
      <c r="K158" s="53">
        <v>5</v>
      </c>
      <c r="L158" s="223">
        <v>23</v>
      </c>
      <c r="M158" s="223">
        <v>10</v>
      </c>
      <c r="N158" s="54">
        <v>26</v>
      </c>
      <c r="O158" s="77"/>
      <c r="P158" s="71">
        <f t="shared" si="24"/>
        <v>-23</v>
      </c>
      <c r="Q158" s="71">
        <f t="shared" si="27"/>
        <v>-10</v>
      </c>
      <c r="R158" s="71">
        <f t="shared" si="28"/>
        <v>0</v>
      </c>
      <c r="S158" s="72">
        <v>33.799999999999997</v>
      </c>
      <c r="T158" s="75">
        <f t="shared" si="30"/>
        <v>-13</v>
      </c>
      <c r="U158" s="75">
        <f t="shared" si="29"/>
        <v>13</v>
      </c>
      <c r="V158" s="53"/>
      <c r="W158" s="79"/>
      <c r="X158" s="9"/>
      <c r="Y158" s="80"/>
      <c r="Z158" s="79"/>
      <c r="AA158" s="81"/>
    </row>
    <row r="159" spans="1:27" s="73" customFormat="1" x14ac:dyDescent="0.25">
      <c r="A159" s="74">
        <v>43063</v>
      </c>
      <c r="B159" s="48">
        <v>193</v>
      </c>
      <c r="C159" s="223">
        <v>163</v>
      </c>
      <c r="D159" s="3">
        <v>52</v>
      </c>
      <c r="E159" s="4">
        <f t="shared" si="25"/>
        <v>0.31901840490797545</v>
      </c>
      <c r="F159" s="5">
        <f t="shared" si="26"/>
        <v>111</v>
      </c>
      <c r="G159" s="49">
        <v>60</v>
      </c>
      <c r="H159" s="2"/>
      <c r="I159" s="2">
        <v>9</v>
      </c>
      <c r="J159" s="223"/>
      <c r="K159" s="53">
        <v>2</v>
      </c>
      <c r="L159" s="223">
        <v>9</v>
      </c>
      <c r="M159" s="223">
        <v>21</v>
      </c>
      <c r="N159" s="54">
        <v>18</v>
      </c>
      <c r="O159" s="77"/>
      <c r="P159" s="71">
        <f t="shared" si="24"/>
        <v>-9</v>
      </c>
      <c r="Q159" s="71">
        <f t="shared" si="27"/>
        <v>-21</v>
      </c>
      <c r="R159" s="71">
        <f t="shared" si="28"/>
        <v>0</v>
      </c>
      <c r="S159" s="72">
        <v>34.299999999999997</v>
      </c>
      <c r="T159" s="75">
        <f t="shared" si="30"/>
        <v>12</v>
      </c>
      <c r="U159" s="75">
        <f t="shared" si="29"/>
        <v>-12</v>
      </c>
      <c r="V159" s="53"/>
      <c r="W159" s="79"/>
      <c r="X159" s="9"/>
      <c r="Y159" s="80"/>
      <c r="Z159" s="79"/>
      <c r="AA159" s="81"/>
    </row>
    <row r="160" spans="1:27" s="73" customFormat="1" x14ac:dyDescent="0.25">
      <c r="A160" s="74">
        <v>43056</v>
      </c>
      <c r="B160" s="48">
        <v>204</v>
      </c>
      <c r="C160" s="223">
        <v>174</v>
      </c>
      <c r="D160" s="3">
        <v>56</v>
      </c>
      <c r="E160" s="4">
        <f t="shared" si="25"/>
        <v>0.32183908045977011</v>
      </c>
      <c r="F160" s="5">
        <f t="shared" si="26"/>
        <v>118</v>
      </c>
      <c r="G160" s="49">
        <v>64</v>
      </c>
      <c r="H160" s="2"/>
      <c r="I160" s="2">
        <v>6</v>
      </c>
      <c r="J160" s="223"/>
      <c r="K160" s="53">
        <v>4</v>
      </c>
      <c r="L160" s="223">
        <v>10</v>
      </c>
      <c r="M160" s="223">
        <v>8</v>
      </c>
      <c r="N160" s="54">
        <v>10</v>
      </c>
      <c r="O160" s="77"/>
      <c r="P160" s="71">
        <f t="shared" si="24"/>
        <v>-10</v>
      </c>
      <c r="Q160" s="71">
        <f t="shared" si="27"/>
        <v>-8</v>
      </c>
      <c r="R160" s="71">
        <f t="shared" si="28"/>
        <v>0</v>
      </c>
      <c r="S160" s="72">
        <v>33</v>
      </c>
      <c r="T160" s="75">
        <f t="shared" si="30"/>
        <v>-2</v>
      </c>
      <c r="U160" s="75">
        <f t="shared" si="29"/>
        <v>2</v>
      </c>
      <c r="V160" s="53"/>
      <c r="W160" s="79"/>
      <c r="X160" s="9"/>
      <c r="Y160" s="80"/>
      <c r="Z160" s="79"/>
      <c r="AA160" s="81"/>
    </row>
    <row r="161" spans="1:27" s="73" customFormat="1" x14ac:dyDescent="0.25">
      <c r="A161" s="74">
        <v>43049</v>
      </c>
      <c r="B161" s="48">
        <v>210</v>
      </c>
      <c r="C161" s="223">
        <v>178</v>
      </c>
      <c r="D161" s="3">
        <v>54</v>
      </c>
      <c r="E161" s="4">
        <f t="shared" si="25"/>
        <v>0.30337078651685395</v>
      </c>
      <c r="F161" s="5">
        <f t="shared" si="26"/>
        <v>124</v>
      </c>
      <c r="G161" s="49">
        <v>66</v>
      </c>
      <c r="H161" s="2"/>
      <c r="I161" s="2">
        <v>11</v>
      </c>
      <c r="J161" s="223"/>
      <c r="K161" s="53">
        <v>16</v>
      </c>
      <c r="L161" s="223">
        <v>17</v>
      </c>
      <c r="M161" s="223">
        <v>9</v>
      </c>
      <c r="N161" s="54">
        <v>20</v>
      </c>
      <c r="O161" s="77"/>
      <c r="P161" s="71">
        <f t="shared" si="24"/>
        <v>-17</v>
      </c>
      <c r="Q161" s="71">
        <f t="shared" si="27"/>
        <v>-9</v>
      </c>
      <c r="R161" s="71">
        <f t="shared" si="28"/>
        <v>0</v>
      </c>
      <c r="S161" s="72">
        <v>33.700000000000003</v>
      </c>
      <c r="T161" s="75">
        <f t="shared" si="30"/>
        <v>-8</v>
      </c>
      <c r="U161" s="75">
        <f t="shared" si="29"/>
        <v>8</v>
      </c>
      <c r="V161" s="53"/>
      <c r="W161" s="79"/>
      <c r="X161" s="9"/>
      <c r="Y161" s="80"/>
      <c r="Z161" s="79"/>
      <c r="AA161" s="81"/>
    </row>
    <row r="162" spans="1:27" s="73" customFormat="1" x14ac:dyDescent="0.25">
      <c r="A162" s="74">
        <v>43042</v>
      </c>
      <c r="B162" s="48">
        <v>204</v>
      </c>
      <c r="C162" s="223">
        <v>186</v>
      </c>
      <c r="D162" s="3">
        <v>56</v>
      </c>
      <c r="E162" s="4">
        <f t="shared" si="25"/>
        <v>0.30107526881720431</v>
      </c>
      <c r="F162" s="5">
        <f t="shared" si="26"/>
        <v>130</v>
      </c>
      <c r="G162" s="49">
        <v>62</v>
      </c>
      <c r="H162" s="2"/>
      <c r="I162" s="2"/>
      <c r="J162" s="223"/>
      <c r="K162" s="53">
        <v>4</v>
      </c>
      <c r="L162" s="223">
        <v>21</v>
      </c>
      <c r="M162" s="223">
        <v>8</v>
      </c>
      <c r="N162" s="54">
        <v>22</v>
      </c>
      <c r="O162" s="77"/>
      <c r="P162" s="71">
        <f t="shared" si="24"/>
        <v>-21</v>
      </c>
      <c r="Q162" s="71">
        <f t="shared" si="27"/>
        <v>-8</v>
      </c>
      <c r="R162" s="71">
        <f t="shared" si="28"/>
        <v>0</v>
      </c>
      <c r="S162" s="72">
        <v>33.1</v>
      </c>
      <c r="T162" s="75">
        <f t="shared" si="30"/>
        <v>-13</v>
      </c>
      <c r="U162" s="75">
        <f t="shared" si="29"/>
        <v>13</v>
      </c>
      <c r="V162" s="53"/>
      <c r="W162" s="79"/>
      <c r="X162" s="9"/>
      <c r="Y162" s="80"/>
      <c r="Z162" s="79"/>
      <c r="AA162" s="81"/>
    </row>
    <row r="163" spans="1:27" s="73" customFormat="1" x14ac:dyDescent="0.25">
      <c r="A163" s="74">
        <v>43035</v>
      </c>
      <c r="B163" s="48">
        <v>192</v>
      </c>
      <c r="C163" s="223">
        <v>170</v>
      </c>
      <c r="D163" s="3">
        <v>52</v>
      </c>
      <c r="E163" s="4">
        <f t="shared" si="25"/>
        <v>0.30588235294117649</v>
      </c>
      <c r="F163" s="5">
        <f t="shared" si="26"/>
        <v>118</v>
      </c>
      <c r="G163" s="49">
        <v>59</v>
      </c>
      <c r="H163" s="2"/>
      <c r="I163" s="2"/>
      <c r="J163" s="223"/>
      <c r="K163" s="53">
        <v>4</v>
      </c>
      <c r="L163" s="223">
        <v>6</v>
      </c>
      <c r="M163" s="223">
        <v>16</v>
      </c>
      <c r="N163" s="54">
        <v>14</v>
      </c>
      <c r="O163" s="77"/>
      <c r="P163" s="71">
        <f t="shared" si="24"/>
        <v>-6</v>
      </c>
      <c r="Q163" s="71">
        <f t="shared" si="27"/>
        <v>-16</v>
      </c>
      <c r="R163" s="71">
        <f t="shared" si="28"/>
        <v>0</v>
      </c>
      <c r="S163" s="72">
        <v>33.299999999999997</v>
      </c>
      <c r="T163" s="75">
        <f t="shared" si="30"/>
        <v>10</v>
      </c>
      <c r="U163" s="75">
        <f t="shared" si="29"/>
        <v>-10</v>
      </c>
      <c r="V163" s="53"/>
      <c r="W163" s="79"/>
      <c r="X163" s="9"/>
      <c r="Y163" s="80"/>
      <c r="Z163" s="79"/>
      <c r="AA163" s="81"/>
    </row>
    <row r="164" spans="1:27" s="73" customFormat="1" x14ac:dyDescent="0.25">
      <c r="A164" s="74">
        <v>43028</v>
      </c>
      <c r="B164" s="48">
        <v>204</v>
      </c>
      <c r="C164" s="223">
        <v>183</v>
      </c>
      <c r="D164" s="3">
        <v>53</v>
      </c>
      <c r="E164" s="4">
        <f t="shared" si="25"/>
        <v>0.2896174863387978</v>
      </c>
      <c r="F164" s="5">
        <f t="shared" si="26"/>
        <v>130</v>
      </c>
      <c r="G164" s="49">
        <v>64</v>
      </c>
      <c r="H164" s="2"/>
      <c r="I164" s="2"/>
      <c r="J164" s="223"/>
      <c r="K164" s="53">
        <v>5</v>
      </c>
      <c r="L164" s="223">
        <v>13</v>
      </c>
      <c r="M164" s="223">
        <v>19</v>
      </c>
      <c r="N164" s="54">
        <v>19</v>
      </c>
      <c r="O164" s="77"/>
      <c r="P164" s="71">
        <f t="shared" si="24"/>
        <v>-13</v>
      </c>
      <c r="Q164" s="71">
        <f t="shared" si="27"/>
        <v>-19</v>
      </c>
      <c r="R164" s="71">
        <f t="shared" si="28"/>
        <v>0</v>
      </c>
      <c r="S164" s="72">
        <v>33.6</v>
      </c>
      <c r="T164" s="75">
        <f t="shared" si="30"/>
        <v>6</v>
      </c>
      <c r="U164" s="75">
        <f t="shared" si="29"/>
        <v>-6</v>
      </c>
      <c r="V164" s="53"/>
      <c r="W164" s="79"/>
      <c r="X164" s="9"/>
      <c r="Y164" s="80"/>
      <c r="Z164" s="79"/>
      <c r="AA164" s="81"/>
    </row>
    <row r="165" spans="1:27" s="73" customFormat="1" x14ac:dyDescent="0.25">
      <c r="A165" s="74">
        <v>43021</v>
      </c>
      <c r="B165" s="48">
        <v>210</v>
      </c>
      <c r="C165" s="223">
        <v>181</v>
      </c>
      <c r="D165" s="3">
        <v>54</v>
      </c>
      <c r="E165" s="4">
        <f t="shared" si="25"/>
        <v>0.2983425414364641</v>
      </c>
      <c r="F165" s="5">
        <f t="shared" si="26"/>
        <v>127</v>
      </c>
      <c r="G165" s="49">
        <v>67</v>
      </c>
      <c r="H165" s="2"/>
      <c r="I165" s="2"/>
      <c r="J165" s="223"/>
      <c r="K165" s="53">
        <v>7</v>
      </c>
      <c r="L165" s="223">
        <v>20</v>
      </c>
      <c r="M165" s="223">
        <v>11</v>
      </c>
      <c r="N165" s="54">
        <v>14</v>
      </c>
      <c r="O165" s="77"/>
      <c r="P165" s="71">
        <f t="shared" si="24"/>
        <v>-20</v>
      </c>
      <c r="Q165" s="71">
        <f t="shared" si="27"/>
        <v>-11</v>
      </c>
      <c r="R165" s="71">
        <f t="shared" si="28"/>
        <v>0</v>
      </c>
      <c r="S165" s="72">
        <v>32.799999999999997</v>
      </c>
      <c r="T165" s="75">
        <f t="shared" si="30"/>
        <v>-9</v>
      </c>
      <c r="U165" s="75">
        <f t="shared" si="29"/>
        <v>9</v>
      </c>
      <c r="V165" s="53"/>
      <c r="W165" s="79"/>
      <c r="X165" s="9"/>
      <c r="Y165" s="80"/>
      <c r="Z165" s="79"/>
      <c r="AA165" s="81"/>
    </row>
    <row r="166" spans="1:27" s="73" customFormat="1" x14ac:dyDescent="0.25">
      <c r="A166" s="74">
        <v>43014</v>
      </c>
      <c r="B166" s="48">
        <v>206</v>
      </c>
      <c r="C166" s="223">
        <v>168</v>
      </c>
      <c r="D166" s="3">
        <v>55</v>
      </c>
      <c r="E166" s="4">
        <f t="shared" si="25"/>
        <v>0.32738095238095238</v>
      </c>
      <c r="F166" s="5">
        <f t="shared" si="26"/>
        <v>113</v>
      </c>
      <c r="G166" s="49">
        <v>72</v>
      </c>
      <c r="H166" s="2"/>
      <c r="I166" s="2"/>
      <c r="J166" s="223"/>
      <c r="K166" s="53">
        <v>5</v>
      </c>
      <c r="L166" s="223">
        <v>7</v>
      </c>
      <c r="M166" s="223">
        <v>11</v>
      </c>
      <c r="N166" s="54">
        <v>17</v>
      </c>
      <c r="O166" s="77"/>
      <c r="P166" s="71">
        <f t="shared" si="24"/>
        <v>-7</v>
      </c>
      <c r="Q166" s="71">
        <f t="shared" si="27"/>
        <v>-11</v>
      </c>
      <c r="R166" s="71">
        <f t="shared" si="28"/>
        <v>0</v>
      </c>
      <c r="S166" s="7">
        <v>36</v>
      </c>
      <c r="T166" s="75">
        <f t="shared" si="30"/>
        <v>4</v>
      </c>
      <c r="U166" s="75">
        <f t="shared" si="29"/>
        <v>-4</v>
      </c>
      <c r="V166" s="53"/>
      <c r="W166" s="79"/>
      <c r="X166" s="9"/>
      <c r="Y166" s="80"/>
      <c r="Z166" s="79"/>
      <c r="AA166" s="81"/>
    </row>
    <row r="167" spans="1:27" s="73" customFormat="1" x14ac:dyDescent="0.25">
      <c r="A167" s="74">
        <v>43007</v>
      </c>
      <c r="B167" s="48">
        <v>209</v>
      </c>
      <c r="C167" s="223">
        <v>177</v>
      </c>
      <c r="D167" s="3">
        <v>56</v>
      </c>
      <c r="E167" s="4">
        <f t="shared" si="25"/>
        <v>0.31638418079096048</v>
      </c>
      <c r="F167" s="5">
        <f t="shared" si="26"/>
        <v>121</v>
      </c>
      <c r="G167" s="49">
        <v>68</v>
      </c>
      <c r="H167" s="2"/>
      <c r="I167" s="2"/>
      <c r="J167" s="223"/>
      <c r="K167" s="53">
        <v>6</v>
      </c>
      <c r="L167" s="223">
        <v>17</v>
      </c>
      <c r="M167" s="223">
        <v>6</v>
      </c>
      <c r="N167" s="54">
        <v>11</v>
      </c>
      <c r="O167" s="77"/>
      <c r="P167" s="71">
        <f t="shared" si="24"/>
        <v>-17</v>
      </c>
      <c r="Q167" s="71">
        <f t="shared" si="27"/>
        <v>-6</v>
      </c>
      <c r="R167" s="71">
        <f t="shared" si="28"/>
        <v>0</v>
      </c>
      <c r="S167" s="72">
        <v>35.700000000000003</v>
      </c>
      <c r="T167" s="75">
        <f t="shared" si="30"/>
        <v>-11</v>
      </c>
      <c r="U167" s="75">
        <f t="shared" si="29"/>
        <v>11</v>
      </c>
      <c r="V167" s="53"/>
      <c r="W167" s="79"/>
      <c r="X167" s="9"/>
      <c r="Y167" s="80"/>
      <c r="Z167" s="79"/>
      <c r="AA167" s="81"/>
    </row>
    <row r="168" spans="1:27" s="73" customFormat="1" x14ac:dyDescent="0.25">
      <c r="A168" s="74">
        <v>43000</v>
      </c>
      <c r="B168" s="48">
        <v>201</v>
      </c>
      <c r="C168" s="223">
        <v>174</v>
      </c>
      <c r="D168" s="3">
        <v>57</v>
      </c>
      <c r="E168" s="4">
        <f t="shared" si="25"/>
        <v>0.32758620689655171</v>
      </c>
      <c r="F168" s="5">
        <f t="shared" si="26"/>
        <v>117</v>
      </c>
      <c r="G168" s="49">
        <v>65</v>
      </c>
      <c r="H168" s="2"/>
      <c r="I168" s="2"/>
      <c r="J168" s="223"/>
      <c r="K168" s="53">
        <v>5</v>
      </c>
      <c r="L168" s="223">
        <v>15</v>
      </c>
      <c r="M168" s="223">
        <v>8</v>
      </c>
      <c r="N168" s="54">
        <v>24</v>
      </c>
      <c r="O168" s="77"/>
      <c r="P168" s="71">
        <f t="shared" si="24"/>
        <v>-15</v>
      </c>
      <c r="Q168" s="71">
        <f t="shared" si="27"/>
        <v>-8</v>
      </c>
      <c r="R168" s="71">
        <f t="shared" si="28"/>
        <v>0</v>
      </c>
      <c r="S168" s="72">
        <v>37</v>
      </c>
      <c r="T168" s="75">
        <f t="shared" si="30"/>
        <v>-7</v>
      </c>
      <c r="U168" s="75">
        <f t="shared" si="29"/>
        <v>7</v>
      </c>
      <c r="V168" s="53"/>
      <c r="W168" s="79"/>
      <c r="X168" s="9"/>
      <c r="Y168" s="80"/>
      <c r="Z168" s="79"/>
      <c r="AA168" s="81"/>
    </row>
    <row r="169" spans="1:27" s="73" customFormat="1" x14ac:dyDescent="0.25">
      <c r="A169" s="74">
        <v>42993</v>
      </c>
      <c r="B169" s="48">
        <v>209</v>
      </c>
      <c r="C169" s="223">
        <v>187</v>
      </c>
      <c r="D169" s="3">
        <v>52</v>
      </c>
      <c r="E169" s="4">
        <f t="shared" si="25"/>
        <v>0.27807486631016043</v>
      </c>
      <c r="F169" s="5">
        <f t="shared" si="26"/>
        <v>135</v>
      </c>
      <c r="G169" s="49">
        <v>58</v>
      </c>
      <c r="H169" s="2"/>
      <c r="I169" s="2"/>
      <c r="J169" s="223"/>
      <c r="K169" s="53">
        <v>3</v>
      </c>
      <c r="L169" s="223">
        <v>8</v>
      </c>
      <c r="M169" s="223">
        <v>5</v>
      </c>
      <c r="N169" s="54">
        <v>11</v>
      </c>
      <c r="O169" s="77"/>
      <c r="P169" s="71">
        <f t="shared" si="24"/>
        <v>-8</v>
      </c>
      <c r="Q169" s="71">
        <f t="shared" si="27"/>
        <v>-5</v>
      </c>
      <c r="R169" s="71">
        <f t="shared" si="28"/>
        <v>0</v>
      </c>
      <c r="S169" s="72">
        <v>37.5</v>
      </c>
      <c r="T169" s="75">
        <f t="shared" si="30"/>
        <v>-3</v>
      </c>
      <c r="U169" s="75">
        <f t="shared" si="29"/>
        <v>3</v>
      </c>
      <c r="V169" s="53"/>
      <c r="W169" s="79"/>
      <c r="X169" s="9"/>
      <c r="Y169" s="80"/>
      <c r="Z169" s="79"/>
      <c r="AA169" s="81"/>
    </row>
    <row r="170" spans="1:27" s="73" customFormat="1" x14ac:dyDescent="0.25">
      <c r="A170" s="74">
        <v>42986</v>
      </c>
      <c r="B170" s="48">
        <v>214</v>
      </c>
      <c r="C170" s="223">
        <v>194</v>
      </c>
      <c r="D170" s="3">
        <v>49</v>
      </c>
      <c r="E170" s="4">
        <f t="shared" si="25"/>
        <v>0.25257731958762886</v>
      </c>
      <c r="F170" s="5">
        <f t="shared" si="26"/>
        <v>145</v>
      </c>
      <c r="G170" s="49">
        <v>57</v>
      </c>
      <c r="H170" s="2"/>
      <c r="I170" s="2"/>
      <c r="J170" s="223"/>
      <c r="K170" s="53">
        <v>3</v>
      </c>
      <c r="L170" s="223">
        <v>6</v>
      </c>
      <c r="M170" s="223">
        <v>10</v>
      </c>
      <c r="N170" s="54">
        <v>16</v>
      </c>
      <c r="O170" s="77"/>
      <c r="P170" s="71">
        <f t="shared" si="24"/>
        <v>-6</v>
      </c>
      <c r="Q170" s="71">
        <f t="shared" si="27"/>
        <v>-10</v>
      </c>
      <c r="R170" s="71">
        <f t="shared" si="28"/>
        <v>0</v>
      </c>
      <c r="S170" s="72">
        <v>36.1</v>
      </c>
      <c r="T170" s="75">
        <f t="shared" si="30"/>
        <v>4</v>
      </c>
      <c r="U170" s="75">
        <f t="shared" si="29"/>
        <v>-4</v>
      </c>
      <c r="V170" s="53"/>
      <c r="W170" s="79"/>
      <c r="X170" s="9"/>
      <c r="Y170" s="80"/>
      <c r="Z170" s="79"/>
      <c r="AA170" s="81"/>
    </row>
    <row r="171" spans="1:27" s="73" customFormat="1" x14ac:dyDescent="0.25">
      <c r="A171" s="74">
        <v>42979</v>
      </c>
      <c r="B171" s="48">
        <v>220</v>
      </c>
      <c r="C171" s="223">
        <v>197</v>
      </c>
      <c r="D171" s="3">
        <v>46</v>
      </c>
      <c r="E171" s="4">
        <f t="shared" si="25"/>
        <v>0.233502538071066</v>
      </c>
      <c r="F171" s="5">
        <f t="shared" si="26"/>
        <v>151</v>
      </c>
      <c r="G171" s="49">
        <v>54</v>
      </c>
      <c r="H171" s="2"/>
      <c r="I171" s="2"/>
      <c r="J171" s="223"/>
      <c r="K171" s="53">
        <v>1</v>
      </c>
      <c r="L171" s="223">
        <v>11</v>
      </c>
      <c r="M171" s="223">
        <v>2</v>
      </c>
      <c r="N171" s="54">
        <v>12</v>
      </c>
      <c r="O171" s="77"/>
      <c r="P171" s="71">
        <f t="shared" si="24"/>
        <v>-11</v>
      </c>
      <c r="Q171" s="71">
        <f t="shared" si="27"/>
        <v>-2</v>
      </c>
      <c r="R171" s="71">
        <f t="shared" si="28"/>
        <v>0</v>
      </c>
      <c r="S171" s="72">
        <v>35.1</v>
      </c>
      <c r="T171" s="75">
        <f t="shared" si="30"/>
        <v>-9</v>
      </c>
      <c r="U171" s="75">
        <f t="shared" si="29"/>
        <v>9</v>
      </c>
      <c r="V171" s="53"/>
      <c r="W171" s="79"/>
      <c r="X171" s="9"/>
      <c r="Y171" s="80"/>
      <c r="Z171" s="79"/>
      <c r="AA171" s="81"/>
    </row>
    <row r="172" spans="1:27" s="73" customFormat="1" x14ac:dyDescent="0.25">
      <c r="A172" s="74">
        <v>42972</v>
      </c>
      <c r="B172" s="48">
        <v>210</v>
      </c>
      <c r="C172" s="223">
        <v>187</v>
      </c>
      <c r="D172" s="3">
        <v>42</v>
      </c>
      <c r="E172" s="4">
        <f t="shared" si="25"/>
        <v>0.22459893048128343</v>
      </c>
      <c r="F172" s="5">
        <f t="shared" si="26"/>
        <v>145</v>
      </c>
      <c r="G172" s="49">
        <v>51</v>
      </c>
      <c r="H172" s="2"/>
      <c r="I172" s="2"/>
      <c r="J172" s="223"/>
      <c r="K172" s="93">
        <v>3</v>
      </c>
      <c r="L172" s="223">
        <v>16</v>
      </c>
      <c r="M172" s="223">
        <v>9</v>
      </c>
      <c r="N172" s="94">
        <v>17</v>
      </c>
      <c r="O172" s="77"/>
      <c r="P172" s="71">
        <f t="shared" ref="P172:P203" si="31">L172*-1</f>
        <v>-16</v>
      </c>
      <c r="Q172" s="71">
        <f t="shared" si="27"/>
        <v>-9</v>
      </c>
      <c r="R172" s="71">
        <f t="shared" si="28"/>
        <v>0</v>
      </c>
      <c r="S172" s="72">
        <v>34.200000000000003</v>
      </c>
      <c r="T172" s="75">
        <f t="shared" si="30"/>
        <v>-7</v>
      </c>
      <c r="U172" s="75">
        <f t="shared" si="29"/>
        <v>7</v>
      </c>
      <c r="V172" s="53"/>
      <c r="W172" s="79"/>
      <c r="X172" s="9"/>
      <c r="Y172" s="80"/>
      <c r="Z172" s="79"/>
      <c r="AA172" s="81"/>
    </row>
    <row r="173" spans="1:27" s="73" customFormat="1" x14ac:dyDescent="0.25">
      <c r="A173" s="74">
        <v>42965</v>
      </c>
      <c r="B173" s="48">
        <v>204</v>
      </c>
      <c r="C173" s="223">
        <v>175</v>
      </c>
      <c r="D173" s="3">
        <v>41</v>
      </c>
      <c r="E173" s="4">
        <f t="shared" si="25"/>
        <v>0.23428571428571429</v>
      </c>
      <c r="F173" s="5">
        <f t="shared" si="26"/>
        <v>134</v>
      </c>
      <c r="G173" s="49">
        <v>53</v>
      </c>
      <c r="H173" s="2"/>
      <c r="I173" s="2"/>
      <c r="J173" s="223"/>
      <c r="K173" s="53">
        <v>5</v>
      </c>
      <c r="L173" s="223">
        <v>23</v>
      </c>
      <c r="M173" s="223">
        <v>20</v>
      </c>
      <c r="N173" s="54">
        <v>29</v>
      </c>
      <c r="O173" s="77"/>
      <c r="P173" s="71">
        <f t="shared" si="31"/>
        <v>-23</v>
      </c>
      <c r="Q173" s="71">
        <f t="shared" si="27"/>
        <v>-20</v>
      </c>
      <c r="R173" s="71">
        <f t="shared" si="28"/>
        <v>0</v>
      </c>
      <c r="S173" s="72">
        <v>34.1</v>
      </c>
      <c r="T173" s="75">
        <f t="shared" si="30"/>
        <v>-3</v>
      </c>
      <c r="U173" s="75">
        <f t="shared" si="29"/>
        <v>3</v>
      </c>
      <c r="V173" s="53"/>
      <c r="W173" s="79"/>
      <c r="X173" s="9"/>
      <c r="Y173" s="80"/>
      <c r="Z173" s="79"/>
      <c r="AA173" s="81"/>
    </row>
    <row r="174" spans="1:27" s="73" customFormat="1" x14ac:dyDescent="0.25">
      <c r="A174" s="74">
        <v>42958</v>
      </c>
      <c r="B174" s="48">
        <v>204</v>
      </c>
      <c r="C174" s="223">
        <v>170</v>
      </c>
      <c r="D174" s="3">
        <v>46</v>
      </c>
      <c r="E174" s="4">
        <f t="shared" si="25"/>
        <v>0.27058823529411763</v>
      </c>
      <c r="F174" s="5">
        <f t="shared" si="26"/>
        <v>124</v>
      </c>
      <c r="G174" s="49">
        <v>58</v>
      </c>
      <c r="H174" s="2"/>
      <c r="I174" s="2"/>
      <c r="J174" s="223"/>
      <c r="K174" s="53">
        <v>16</v>
      </c>
      <c r="L174" s="223">
        <v>28</v>
      </c>
      <c r="M174" s="223">
        <v>23</v>
      </c>
      <c r="N174" s="54">
        <v>15</v>
      </c>
      <c r="O174" s="77"/>
      <c r="P174" s="71">
        <f t="shared" si="31"/>
        <v>-28</v>
      </c>
      <c r="Q174" s="71">
        <f t="shared" si="27"/>
        <v>-23</v>
      </c>
      <c r="R174" s="71">
        <f t="shared" si="28"/>
        <v>0</v>
      </c>
      <c r="S174" s="72">
        <v>35.700000000000003</v>
      </c>
      <c r="T174">
        <f t="shared" si="30"/>
        <v>-5</v>
      </c>
      <c r="U174" s="75">
        <f t="shared" si="29"/>
        <v>5</v>
      </c>
      <c r="V174" s="53"/>
      <c r="W174" s="79"/>
      <c r="X174" s="9"/>
      <c r="Y174" s="80"/>
      <c r="Z174" s="79"/>
      <c r="AA174" s="81"/>
    </row>
    <row r="175" spans="1:27" s="73" customFormat="1" x14ac:dyDescent="0.25">
      <c r="A175" s="74">
        <v>42951</v>
      </c>
      <c r="B175" s="48">
        <v>212</v>
      </c>
      <c r="C175" s="223">
        <v>174</v>
      </c>
      <c r="D175" s="3">
        <v>51</v>
      </c>
      <c r="E175" s="4">
        <f t="shared" si="25"/>
        <v>0.29310344827586204</v>
      </c>
      <c r="F175" s="5">
        <f t="shared" si="26"/>
        <v>123</v>
      </c>
      <c r="G175" s="49">
        <v>61</v>
      </c>
      <c r="H175" s="2"/>
      <c r="I175" s="2"/>
      <c r="J175" s="223"/>
      <c r="K175" s="53">
        <v>7</v>
      </c>
      <c r="L175" s="223">
        <v>9</v>
      </c>
      <c r="M175" s="223">
        <v>19</v>
      </c>
      <c r="N175" s="54">
        <v>16</v>
      </c>
      <c r="O175" s="77"/>
      <c r="P175" s="71">
        <f t="shared" si="31"/>
        <v>-9</v>
      </c>
      <c r="Q175" s="71">
        <f t="shared" si="27"/>
        <v>-19</v>
      </c>
      <c r="R175" s="71">
        <f t="shared" si="28"/>
        <v>0</v>
      </c>
      <c r="S175" s="72">
        <v>35.799999999999997</v>
      </c>
      <c r="T175">
        <f t="shared" si="30"/>
        <v>10</v>
      </c>
      <c r="U175" s="75">
        <f t="shared" si="29"/>
        <v>-10</v>
      </c>
      <c r="V175" s="53"/>
      <c r="W175" s="79"/>
      <c r="X175" s="95"/>
      <c r="Y175" s="80"/>
      <c r="Z175" s="79"/>
      <c r="AA175" s="81"/>
    </row>
    <row r="176" spans="1:27" s="73" customFormat="1" x14ac:dyDescent="0.25">
      <c r="A176" s="74">
        <v>42944</v>
      </c>
      <c r="B176" s="48">
        <v>223</v>
      </c>
      <c r="C176" s="223">
        <v>206</v>
      </c>
      <c r="D176" s="3">
        <v>55</v>
      </c>
      <c r="E176" s="4">
        <f t="shared" ref="E176:E190" si="32">D176/C176</f>
        <v>0.26699029126213591</v>
      </c>
      <c r="F176" s="5">
        <f t="shared" si="26"/>
        <v>151</v>
      </c>
      <c r="G176" s="49">
        <v>61</v>
      </c>
      <c r="H176" s="2"/>
      <c r="I176" s="2"/>
      <c r="J176" s="223"/>
      <c r="K176" s="53">
        <v>1</v>
      </c>
      <c r="L176" s="223">
        <v>7</v>
      </c>
      <c r="M176" s="223">
        <v>34</v>
      </c>
      <c r="N176" s="54">
        <v>16</v>
      </c>
      <c r="O176" s="77"/>
      <c r="P176" s="71">
        <f t="shared" si="31"/>
        <v>-7</v>
      </c>
      <c r="Q176" s="71">
        <f t="shared" si="27"/>
        <v>-34</v>
      </c>
      <c r="R176" s="71">
        <f t="shared" si="28"/>
        <v>0</v>
      </c>
      <c r="S176" s="72">
        <v>35.4</v>
      </c>
      <c r="T176">
        <f t="shared" si="30"/>
        <v>27</v>
      </c>
      <c r="U176" s="75">
        <f t="shared" si="29"/>
        <v>-27</v>
      </c>
      <c r="V176" s="53"/>
      <c r="W176" s="79"/>
      <c r="X176" s="95"/>
      <c r="Y176" s="80"/>
      <c r="Z176" s="79"/>
      <c r="AA176" s="81"/>
    </row>
    <row r="177" spans="1:27" s="73" customFormat="1" x14ac:dyDescent="0.25">
      <c r="A177" s="74">
        <v>42937</v>
      </c>
      <c r="B177" s="48">
        <v>255</v>
      </c>
      <c r="C177" s="223">
        <v>210</v>
      </c>
      <c r="D177" s="3">
        <v>55</v>
      </c>
      <c r="E177" s="4">
        <f t="shared" si="32"/>
        <v>0.26190476190476192</v>
      </c>
      <c r="F177" s="5">
        <f t="shared" si="26"/>
        <v>155</v>
      </c>
      <c r="G177" s="49">
        <v>65</v>
      </c>
      <c r="H177" s="2"/>
      <c r="I177" s="2"/>
      <c r="J177" s="223"/>
      <c r="K177" s="53">
        <v>4</v>
      </c>
      <c r="L177" s="223">
        <v>13</v>
      </c>
      <c r="M177" s="223">
        <v>12</v>
      </c>
      <c r="N177" s="54">
        <v>16</v>
      </c>
      <c r="O177" s="77"/>
      <c r="P177" s="71">
        <f t="shared" si="31"/>
        <v>-13</v>
      </c>
      <c r="Q177" s="71">
        <f t="shared" si="27"/>
        <v>-12</v>
      </c>
      <c r="R177" s="71">
        <f t="shared" si="28"/>
        <v>0</v>
      </c>
      <c r="S177" s="72">
        <v>34.43</v>
      </c>
      <c r="T177">
        <f t="shared" si="30"/>
        <v>-1</v>
      </c>
      <c r="U177" s="75">
        <f t="shared" si="29"/>
        <v>1</v>
      </c>
      <c r="V177" s="53"/>
      <c r="W177" s="79"/>
      <c r="X177" s="95"/>
      <c r="Y177" s="80"/>
      <c r="Z177" s="79"/>
      <c r="AA177" s="81"/>
    </row>
    <row r="178" spans="1:27" s="73" customFormat="1" x14ac:dyDescent="0.25">
      <c r="A178" s="74">
        <v>42930</v>
      </c>
      <c r="B178" s="48">
        <v>256</v>
      </c>
      <c r="C178" s="223">
        <v>217</v>
      </c>
      <c r="D178" s="3">
        <v>52</v>
      </c>
      <c r="E178" s="4">
        <f t="shared" si="32"/>
        <v>0.23963133640552994</v>
      </c>
      <c r="F178" s="5">
        <f t="shared" si="26"/>
        <v>165</v>
      </c>
      <c r="G178" s="49">
        <v>58</v>
      </c>
      <c r="H178" s="2"/>
      <c r="I178" s="2"/>
      <c r="J178" s="223"/>
      <c r="K178" s="53">
        <v>9</v>
      </c>
      <c r="L178" s="223">
        <v>21</v>
      </c>
      <c r="M178" s="223">
        <v>15</v>
      </c>
      <c r="N178" s="54">
        <v>25</v>
      </c>
      <c r="O178" s="77"/>
      <c r="P178" s="71">
        <f t="shared" si="31"/>
        <v>-21</v>
      </c>
      <c r="Q178" s="71">
        <f t="shared" si="27"/>
        <v>-15</v>
      </c>
      <c r="R178" s="71">
        <f t="shared" si="28"/>
        <v>0</v>
      </c>
      <c r="S178" s="72">
        <v>33.299999999999997</v>
      </c>
      <c r="T178">
        <f t="shared" si="30"/>
        <v>-6</v>
      </c>
      <c r="U178" s="75">
        <f t="shared" si="29"/>
        <v>6</v>
      </c>
      <c r="V178" s="53"/>
      <c r="W178" s="79"/>
      <c r="X178" s="95"/>
      <c r="Y178" s="80"/>
      <c r="Z178" s="79"/>
      <c r="AA178" s="81"/>
    </row>
    <row r="179" spans="1:27" s="73" customFormat="1" x14ac:dyDescent="0.25">
      <c r="A179" s="74">
        <v>42923</v>
      </c>
      <c r="B179" s="48">
        <v>257</v>
      </c>
      <c r="C179" s="223">
        <v>216</v>
      </c>
      <c r="D179" s="3">
        <v>52</v>
      </c>
      <c r="E179" s="4">
        <f t="shared" si="32"/>
        <v>0.24074074074074073</v>
      </c>
      <c r="F179" s="5">
        <f t="shared" si="26"/>
        <v>164</v>
      </c>
      <c r="G179" s="49">
        <v>59</v>
      </c>
      <c r="H179" s="2"/>
      <c r="I179" s="2"/>
      <c r="J179" s="223"/>
      <c r="K179" s="53">
        <v>4</v>
      </c>
      <c r="L179" s="223">
        <v>19</v>
      </c>
      <c r="M179" s="223">
        <v>21</v>
      </c>
      <c r="N179" s="54">
        <v>22</v>
      </c>
      <c r="O179" s="77"/>
      <c r="P179" s="71">
        <f t="shared" si="31"/>
        <v>-19</v>
      </c>
      <c r="Q179" s="71">
        <f t="shared" si="27"/>
        <v>-21</v>
      </c>
      <c r="R179" s="71">
        <f t="shared" si="28"/>
        <v>0</v>
      </c>
      <c r="S179" s="72">
        <v>32.9</v>
      </c>
      <c r="T179">
        <f t="shared" si="30"/>
        <v>2</v>
      </c>
      <c r="U179" s="75">
        <f t="shared" si="29"/>
        <v>-2</v>
      </c>
      <c r="V179" s="53"/>
      <c r="W179" s="79"/>
      <c r="X179" s="95"/>
      <c r="Y179" s="80"/>
      <c r="Z179" s="79"/>
      <c r="AA179" s="81"/>
    </row>
    <row r="180" spans="1:27" s="73" customFormat="1" x14ac:dyDescent="0.25">
      <c r="A180" s="74">
        <v>42916</v>
      </c>
      <c r="B180" s="48">
        <v>257</v>
      </c>
      <c r="C180" s="223">
        <v>210</v>
      </c>
      <c r="D180" s="3">
        <v>50</v>
      </c>
      <c r="E180" s="4">
        <f t="shared" si="32"/>
        <v>0.23809523809523808</v>
      </c>
      <c r="F180" s="5">
        <f t="shared" si="26"/>
        <v>160</v>
      </c>
      <c r="G180" s="49">
        <v>56</v>
      </c>
      <c r="H180" s="2"/>
      <c r="I180" s="2"/>
      <c r="J180" s="223"/>
      <c r="K180" s="53">
        <v>15</v>
      </c>
      <c r="L180" s="223">
        <v>18</v>
      </c>
      <c r="M180" s="223">
        <v>10</v>
      </c>
      <c r="N180" s="54">
        <v>14</v>
      </c>
      <c r="O180" s="77"/>
      <c r="P180" s="71">
        <f t="shared" si="31"/>
        <v>-18</v>
      </c>
      <c r="Q180" s="71">
        <f t="shared" si="27"/>
        <v>-10</v>
      </c>
      <c r="R180" s="71">
        <f t="shared" si="28"/>
        <v>0</v>
      </c>
      <c r="S180" s="72">
        <v>33</v>
      </c>
      <c r="T180">
        <f t="shared" ref="T180:T211" si="33">M180-L180</f>
        <v>-8</v>
      </c>
      <c r="U180" s="75">
        <f t="shared" si="29"/>
        <v>8</v>
      </c>
      <c r="V180" s="53"/>
      <c r="W180" s="79"/>
      <c r="X180" s="95"/>
      <c r="Y180" s="80"/>
      <c r="Z180" s="79"/>
      <c r="AA180" s="81"/>
    </row>
    <row r="181" spans="1:27" s="73" customFormat="1" x14ac:dyDescent="0.25">
      <c r="A181" s="74">
        <v>42909</v>
      </c>
      <c r="B181" s="48">
        <v>254</v>
      </c>
      <c r="C181" s="223">
        <v>221</v>
      </c>
      <c r="D181" s="3">
        <v>45</v>
      </c>
      <c r="E181" s="4">
        <f t="shared" si="32"/>
        <v>0.20361990950226244</v>
      </c>
      <c r="F181" s="5">
        <f t="shared" si="26"/>
        <v>176</v>
      </c>
      <c r="G181" s="49">
        <v>50</v>
      </c>
      <c r="H181" s="2"/>
      <c r="I181" s="2"/>
      <c r="J181" s="223"/>
      <c r="K181" s="53">
        <v>6</v>
      </c>
      <c r="L181" s="223">
        <v>15</v>
      </c>
      <c r="M181" s="223">
        <v>23</v>
      </c>
      <c r="N181" s="54">
        <v>16</v>
      </c>
      <c r="O181" s="77"/>
      <c r="P181" s="71">
        <f t="shared" si="31"/>
        <v>-15</v>
      </c>
      <c r="Q181" s="71">
        <f t="shared" si="27"/>
        <v>-23</v>
      </c>
      <c r="R181" s="71">
        <f t="shared" si="28"/>
        <v>0</v>
      </c>
      <c r="S181" s="72">
        <v>32.1</v>
      </c>
      <c r="T181">
        <f t="shared" si="33"/>
        <v>8</v>
      </c>
      <c r="U181" s="75">
        <f t="shared" si="29"/>
        <v>-8</v>
      </c>
      <c r="V181" s="53"/>
      <c r="W181" s="79"/>
      <c r="X181" s="95"/>
      <c r="Y181" s="80"/>
      <c r="Z181" s="79"/>
      <c r="AA181" s="81"/>
    </row>
    <row r="182" spans="1:27" s="73" customFormat="1" x14ac:dyDescent="0.25">
      <c r="A182" s="74">
        <v>42902</v>
      </c>
      <c r="B182" s="48">
        <v>263</v>
      </c>
      <c r="C182" s="223">
        <v>218</v>
      </c>
      <c r="D182" s="3">
        <v>42</v>
      </c>
      <c r="E182" s="4">
        <f t="shared" si="32"/>
        <v>0.19266055045871561</v>
      </c>
      <c r="F182" s="5">
        <f t="shared" si="26"/>
        <v>176</v>
      </c>
      <c r="G182" s="49">
        <v>51</v>
      </c>
      <c r="H182" s="2"/>
      <c r="I182" s="2"/>
      <c r="J182" s="223"/>
      <c r="K182" s="53">
        <v>7</v>
      </c>
      <c r="L182" s="223">
        <v>23</v>
      </c>
      <c r="M182" s="223">
        <v>9</v>
      </c>
      <c r="N182" s="54">
        <v>36</v>
      </c>
      <c r="O182" s="77"/>
      <c r="P182" s="71">
        <f t="shared" si="31"/>
        <v>-23</v>
      </c>
      <c r="Q182" s="71">
        <f t="shared" si="27"/>
        <v>-9</v>
      </c>
      <c r="R182" s="71">
        <f t="shared" si="28"/>
        <v>0</v>
      </c>
      <c r="S182" s="72">
        <v>31.5</v>
      </c>
      <c r="T182">
        <f t="shared" si="33"/>
        <v>-14</v>
      </c>
      <c r="U182" s="75">
        <f t="shared" si="29"/>
        <v>14</v>
      </c>
      <c r="V182" s="53"/>
      <c r="W182" s="79"/>
      <c r="X182" s="95"/>
      <c r="Y182" s="80"/>
      <c r="Z182" s="79"/>
      <c r="AA182" s="81"/>
    </row>
    <row r="183" spans="1:27" s="73" customFormat="1" x14ac:dyDescent="0.25">
      <c r="A183" s="74">
        <v>42895</v>
      </c>
      <c r="B183" s="48">
        <v>256</v>
      </c>
      <c r="C183" s="223">
        <v>225</v>
      </c>
      <c r="D183" s="3">
        <v>37</v>
      </c>
      <c r="E183" s="4">
        <f t="shared" si="32"/>
        <v>0.16444444444444445</v>
      </c>
      <c r="F183" s="5">
        <f t="shared" si="26"/>
        <v>188</v>
      </c>
      <c r="G183" s="49">
        <v>46</v>
      </c>
      <c r="H183" s="2"/>
      <c r="I183" s="2"/>
      <c r="J183" s="223"/>
      <c r="K183" s="53">
        <v>4</v>
      </c>
      <c r="L183" s="223">
        <v>20</v>
      </c>
      <c r="M183" s="223">
        <v>16</v>
      </c>
      <c r="N183" s="54">
        <v>24</v>
      </c>
      <c r="O183" s="77"/>
      <c r="P183" s="71">
        <f t="shared" si="31"/>
        <v>-20</v>
      </c>
      <c r="Q183" s="71">
        <f t="shared" si="27"/>
        <v>-16</v>
      </c>
      <c r="R183" s="71">
        <f t="shared" si="28"/>
        <v>0</v>
      </c>
      <c r="S183" s="72">
        <v>30.9</v>
      </c>
      <c r="T183">
        <f t="shared" si="33"/>
        <v>-4</v>
      </c>
      <c r="U183" s="75">
        <f t="shared" si="29"/>
        <v>4</v>
      </c>
      <c r="V183" s="53"/>
      <c r="W183" s="79"/>
      <c r="X183" s="95"/>
      <c r="Y183" s="80"/>
      <c r="Z183" s="79"/>
      <c r="AA183" s="81"/>
    </row>
    <row r="184" spans="1:27" s="73" customFormat="1" x14ac:dyDescent="0.25">
      <c r="A184" s="74">
        <v>42888</v>
      </c>
      <c r="B184" s="48">
        <v>251</v>
      </c>
      <c r="C184" s="223">
        <v>211</v>
      </c>
      <c r="D184" s="3">
        <v>39</v>
      </c>
      <c r="E184" s="4">
        <f t="shared" si="32"/>
        <v>0.18483412322274881</v>
      </c>
      <c r="F184" s="5">
        <f t="shared" si="26"/>
        <v>172</v>
      </c>
      <c r="G184" s="49">
        <v>46</v>
      </c>
      <c r="H184" s="2"/>
      <c r="I184" s="2"/>
      <c r="J184" s="223"/>
      <c r="K184" s="53">
        <v>5</v>
      </c>
      <c r="L184" s="223">
        <v>18</v>
      </c>
      <c r="M184" s="223">
        <v>12</v>
      </c>
      <c r="N184" s="54">
        <v>24</v>
      </c>
      <c r="O184" s="77"/>
      <c r="P184" s="71">
        <f t="shared" si="31"/>
        <v>-18</v>
      </c>
      <c r="Q184" s="71">
        <f t="shared" si="27"/>
        <v>-12</v>
      </c>
      <c r="R184" s="71">
        <f t="shared" si="28"/>
        <v>0</v>
      </c>
      <c r="S184" s="72">
        <v>31</v>
      </c>
      <c r="T184">
        <f t="shared" si="33"/>
        <v>-6</v>
      </c>
      <c r="U184" s="75">
        <f t="shared" si="29"/>
        <v>6</v>
      </c>
      <c r="V184" s="53"/>
      <c r="W184" s="79"/>
      <c r="X184" s="95"/>
      <c r="Y184" s="80"/>
      <c r="Z184" s="79"/>
      <c r="AA184" s="81"/>
    </row>
    <row r="185" spans="1:27" s="73" customFormat="1" x14ac:dyDescent="0.25">
      <c r="A185" s="74">
        <v>42881</v>
      </c>
      <c r="B185" s="48">
        <v>245</v>
      </c>
      <c r="C185" s="223">
        <v>206</v>
      </c>
      <c r="D185" s="3">
        <v>38</v>
      </c>
      <c r="E185" s="4">
        <f t="shared" si="32"/>
        <v>0.18446601941747573</v>
      </c>
      <c r="F185" s="5">
        <f t="shared" si="26"/>
        <v>168</v>
      </c>
      <c r="G185" s="49">
        <v>44</v>
      </c>
      <c r="H185" s="2"/>
      <c r="I185" s="2"/>
      <c r="J185" s="223"/>
      <c r="K185" s="53">
        <v>12</v>
      </c>
      <c r="L185" s="223">
        <v>18</v>
      </c>
      <c r="M185" s="223">
        <v>25</v>
      </c>
      <c r="N185" s="54">
        <v>22</v>
      </c>
      <c r="O185" s="77"/>
      <c r="P185" s="71">
        <f t="shared" si="31"/>
        <v>-18</v>
      </c>
      <c r="Q185" s="71">
        <f t="shared" si="27"/>
        <v>-25</v>
      </c>
      <c r="R185" s="71">
        <f t="shared" si="28"/>
        <v>0</v>
      </c>
      <c r="S185" s="72">
        <v>31.17</v>
      </c>
      <c r="T185">
        <f t="shared" si="33"/>
        <v>7</v>
      </c>
      <c r="U185" s="75">
        <f t="shared" si="29"/>
        <v>-7</v>
      </c>
      <c r="V185" s="53"/>
      <c r="W185" s="79"/>
      <c r="X185" s="95"/>
      <c r="Y185" s="80"/>
      <c r="Z185" s="79"/>
      <c r="AA185" s="81"/>
    </row>
    <row r="186" spans="1:27" s="73" customFormat="1" x14ac:dyDescent="0.25">
      <c r="A186" s="74">
        <v>42874</v>
      </c>
      <c r="B186" s="48">
        <v>260</v>
      </c>
      <c r="C186" s="223">
        <v>215</v>
      </c>
      <c r="D186" s="3">
        <v>43</v>
      </c>
      <c r="E186" s="4">
        <f t="shared" si="32"/>
        <v>0.2</v>
      </c>
      <c r="F186" s="5">
        <f t="shared" si="26"/>
        <v>172</v>
      </c>
      <c r="G186" s="49">
        <v>49</v>
      </c>
      <c r="H186" s="2"/>
      <c r="I186" s="2"/>
      <c r="J186" s="223"/>
      <c r="K186" s="53">
        <v>4</v>
      </c>
      <c r="L186" s="223">
        <v>12</v>
      </c>
      <c r="M186" s="223">
        <v>11</v>
      </c>
      <c r="N186" s="54">
        <v>19</v>
      </c>
      <c r="O186" s="77"/>
      <c r="P186" s="71">
        <f t="shared" si="31"/>
        <v>-12</v>
      </c>
      <c r="Q186" s="71">
        <f t="shared" si="27"/>
        <v>-11</v>
      </c>
      <c r="R186" s="71">
        <f t="shared" si="28"/>
        <v>0</v>
      </c>
      <c r="S186" s="72">
        <v>31.57</v>
      </c>
      <c r="T186">
        <f t="shared" si="33"/>
        <v>-1</v>
      </c>
      <c r="U186" s="75">
        <f t="shared" si="29"/>
        <v>1</v>
      </c>
      <c r="V186" s="53"/>
      <c r="W186" s="79"/>
      <c r="X186" s="95"/>
      <c r="Y186" s="80"/>
      <c r="Z186" s="79"/>
      <c r="AA186" s="81"/>
    </row>
    <row r="187" spans="1:27" s="73" customFormat="1" x14ac:dyDescent="0.25">
      <c r="A187" s="74">
        <v>42867</v>
      </c>
      <c r="B187" s="48">
        <v>265</v>
      </c>
      <c r="C187" s="223">
        <f>B187-36</f>
        <v>229</v>
      </c>
      <c r="D187" s="3">
        <v>39</v>
      </c>
      <c r="E187" s="4">
        <f t="shared" si="32"/>
        <v>0.1703056768558952</v>
      </c>
      <c r="F187" s="5">
        <f t="shared" si="26"/>
        <v>190</v>
      </c>
      <c r="G187" s="49">
        <v>47</v>
      </c>
      <c r="H187" s="2"/>
      <c r="I187" s="2"/>
      <c r="J187" s="223"/>
      <c r="K187" s="53">
        <v>7</v>
      </c>
      <c r="L187" s="223">
        <v>13</v>
      </c>
      <c r="M187" s="223">
        <v>11</v>
      </c>
      <c r="N187" s="54">
        <v>24</v>
      </c>
      <c r="O187" s="77"/>
      <c r="P187" s="71">
        <f t="shared" si="31"/>
        <v>-13</v>
      </c>
      <c r="Q187" s="71">
        <f t="shared" si="27"/>
        <v>-11</v>
      </c>
      <c r="R187" s="71">
        <f t="shared" si="28"/>
        <v>0</v>
      </c>
      <c r="S187" s="72">
        <v>30.5</v>
      </c>
      <c r="T187">
        <f t="shared" si="33"/>
        <v>-2</v>
      </c>
      <c r="U187" s="75">
        <f t="shared" si="29"/>
        <v>2</v>
      </c>
      <c r="V187" s="53"/>
      <c r="W187" s="79"/>
      <c r="X187" s="95"/>
      <c r="Y187" s="80"/>
      <c r="Z187" s="79"/>
      <c r="AA187" s="81"/>
    </row>
    <row r="188" spans="1:27" s="73" customFormat="1" x14ac:dyDescent="0.25">
      <c r="A188" s="74">
        <v>42860</v>
      </c>
      <c r="B188" s="48">
        <v>272</v>
      </c>
      <c r="C188" s="223">
        <f>B188-40</f>
        <v>232</v>
      </c>
      <c r="D188" s="3">
        <v>39</v>
      </c>
      <c r="E188" s="4">
        <f t="shared" si="32"/>
        <v>0.16810344827586207</v>
      </c>
      <c r="F188" s="5">
        <f t="shared" si="26"/>
        <v>193</v>
      </c>
      <c r="G188" s="49">
        <v>48</v>
      </c>
      <c r="H188" s="2"/>
      <c r="I188" s="2"/>
      <c r="J188" s="223"/>
      <c r="K188" s="53">
        <v>7</v>
      </c>
      <c r="L188" s="223">
        <v>22</v>
      </c>
      <c r="M188" s="223">
        <v>21</v>
      </c>
      <c r="N188" s="54">
        <v>17</v>
      </c>
      <c r="O188" s="77"/>
      <c r="P188" s="71">
        <f t="shared" si="31"/>
        <v>-22</v>
      </c>
      <c r="Q188" s="71">
        <f t="shared" si="27"/>
        <v>-21</v>
      </c>
      <c r="R188" s="71">
        <f t="shared" si="28"/>
        <v>0</v>
      </c>
      <c r="S188" s="72">
        <v>29.36</v>
      </c>
      <c r="T188">
        <f t="shared" si="33"/>
        <v>-1</v>
      </c>
      <c r="U188" s="75">
        <f t="shared" si="29"/>
        <v>1</v>
      </c>
      <c r="V188" s="53"/>
      <c r="W188" s="79"/>
      <c r="X188" s="95"/>
      <c r="Y188" s="80"/>
      <c r="Z188" s="79"/>
      <c r="AA188" s="81"/>
    </row>
    <row r="189" spans="1:27" s="73" customFormat="1" x14ac:dyDescent="0.25">
      <c r="A189" s="74">
        <v>42853</v>
      </c>
      <c r="B189" s="48">
        <f t="shared" ref="B189:B224" si="34">B188+M189-L189</f>
        <v>283</v>
      </c>
      <c r="C189" s="223">
        <f>B189-38</f>
        <v>245</v>
      </c>
      <c r="D189" s="3">
        <v>39</v>
      </c>
      <c r="E189" s="4">
        <f t="shared" si="32"/>
        <v>0.15918367346938775</v>
      </c>
      <c r="F189" s="5">
        <f t="shared" si="26"/>
        <v>206</v>
      </c>
      <c r="G189" s="49">
        <v>48</v>
      </c>
      <c r="H189" s="2"/>
      <c r="I189" s="2"/>
      <c r="J189" s="223"/>
      <c r="K189" s="53">
        <v>9</v>
      </c>
      <c r="L189" s="223">
        <v>13</v>
      </c>
      <c r="M189" s="223">
        <v>24</v>
      </c>
      <c r="N189" s="54">
        <v>33</v>
      </c>
      <c r="O189" s="77"/>
      <c r="P189" s="71">
        <f t="shared" si="31"/>
        <v>-13</v>
      </c>
      <c r="Q189" s="71">
        <f t="shared" si="27"/>
        <v>-24</v>
      </c>
      <c r="R189" s="71">
        <f t="shared" si="28"/>
        <v>0</v>
      </c>
      <c r="S189" s="72">
        <v>29.9</v>
      </c>
      <c r="T189">
        <f t="shared" si="33"/>
        <v>11</v>
      </c>
      <c r="U189" s="75">
        <f t="shared" si="29"/>
        <v>-11</v>
      </c>
      <c r="V189" s="53"/>
      <c r="W189" s="79"/>
      <c r="X189" s="95"/>
      <c r="Y189" s="80"/>
      <c r="Z189" s="79"/>
      <c r="AA189" s="81"/>
    </row>
    <row r="190" spans="1:27" s="73" customFormat="1" x14ac:dyDescent="0.25">
      <c r="A190" s="74">
        <v>42846</v>
      </c>
      <c r="B190" s="48">
        <f t="shared" si="34"/>
        <v>286</v>
      </c>
      <c r="C190" s="223">
        <f>B190-40</f>
        <v>246</v>
      </c>
      <c r="D190" s="3">
        <v>43</v>
      </c>
      <c r="E190" s="4">
        <f t="shared" si="32"/>
        <v>0.17479674796747968</v>
      </c>
      <c r="F190" s="5">
        <f t="shared" si="26"/>
        <v>203</v>
      </c>
      <c r="G190" s="49">
        <v>52</v>
      </c>
      <c r="H190" s="2"/>
      <c r="I190" s="2"/>
      <c r="J190" s="223"/>
      <c r="K190" s="53">
        <v>1</v>
      </c>
      <c r="L190" s="223">
        <v>13</v>
      </c>
      <c r="M190" s="223">
        <v>16</v>
      </c>
      <c r="N190" s="54">
        <v>12</v>
      </c>
      <c r="O190" s="77"/>
      <c r="P190" s="71">
        <f t="shared" si="31"/>
        <v>-13</v>
      </c>
      <c r="Q190" s="71">
        <f t="shared" si="27"/>
        <v>-16</v>
      </c>
      <c r="R190" s="71">
        <f t="shared" si="28"/>
        <v>0</v>
      </c>
      <c r="S190" s="72">
        <v>29.33</v>
      </c>
      <c r="T190">
        <f t="shared" si="33"/>
        <v>3</v>
      </c>
      <c r="U190" s="75">
        <f t="shared" si="29"/>
        <v>-3</v>
      </c>
      <c r="V190" s="53"/>
      <c r="W190" s="79"/>
      <c r="X190" s="95"/>
      <c r="Y190" s="80"/>
      <c r="Z190" s="79"/>
      <c r="AA190" s="81"/>
    </row>
    <row r="191" spans="1:27" s="73" customFormat="1" x14ac:dyDescent="0.25">
      <c r="A191" s="74">
        <v>42839</v>
      </c>
      <c r="B191" s="48">
        <f t="shared" si="34"/>
        <v>280</v>
      </c>
      <c r="C191" s="223"/>
      <c r="D191" s="3"/>
      <c r="E191" s="4"/>
      <c r="F191" s="5">
        <f t="shared" si="26"/>
        <v>0</v>
      </c>
      <c r="G191" s="49">
        <v>56</v>
      </c>
      <c r="H191" s="2"/>
      <c r="I191" s="2"/>
      <c r="J191" s="223"/>
      <c r="K191" s="53">
        <v>5</v>
      </c>
      <c r="L191" s="223">
        <v>21</v>
      </c>
      <c r="M191" s="223">
        <v>15</v>
      </c>
      <c r="N191" s="54">
        <v>24</v>
      </c>
      <c r="O191" s="77"/>
      <c r="P191" s="71">
        <f t="shared" si="31"/>
        <v>-21</v>
      </c>
      <c r="Q191" s="71">
        <f t="shared" si="27"/>
        <v>-15</v>
      </c>
      <c r="R191" s="71">
        <f t="shared" si="28"/>
        <v>0</v>
      </c>
      <c r="S191" s="72">
        <v>29</v>
      </c>
      <c r="T191">
        <f t="shared" si="33"/>
        <v>-6</v>
      </c>
      <c r="U191" s="75">
        <f t="shared" si="29"/>
        <v>6</v>
      </c>
      <c r="V191" s="53"/>
      <c r="W191" s="79"/>
      <c r="X191" s="95"/>
      <c r="Y191" s="80"/>
      <c r="Z191" s="79"/>
      <c r="AA191" s="81"/>
    </row>
    <row r="192" spans="1:27" s="73" customFormat="1" x14ac:dyDescent="0.25">
      <c r="A192" s="74">
        <v>42832</v>
      </c>
      <c r="B192" s="48">
        <f t="shared" si="34"/>
        <v>268</v>
      </c>
      <c r="C192" s="223"/>
      <c r="D192" s="3"/>
      <c r="E192" s="4"/>
      <c r="F192" s="5">
        <f t="shared" si="26"/>
        <v>0</v>
      </c>
      <c r="G192" s="49">
        <v>53</v>
      </c>
      <c r="H192" s="2"/>
      <c r="I192" s="2"/>
      <c r="J192" s="223"/>
      <c r="K192" s="53">
        <v>4</v>
      </c>
      <c r="L192" s="223">
        <v>18</v>
      </c>
      <c r="M192" s="223">
        <v>6</v>
      </c>
      <c r="N192" s="54">
        <v>23</v>
      </c>
      <c r="O192" s="77"/>
      <c r="P192" s="71">
        <f t="shared" si="31"/>
        <v>-18</v>
      </c>
      <c r="Q192" s="71">
        <f t="shared" si="27"/>
        <v>-6</v>
      </c>
      <c r="R192" s="71">
        <f t="shared" si="28"/>
        <v>0</v>
      </c>
      <c r="S192" s="7">
        <v>29</v>
      </c>
      <c r="T192">
        <f t="shared" si="33"/>
        <v>-12</v>
      </c>
      <c r="U192" s="75">
        <f t="shared" si="29"/>
        <v>12</v>
      </c>
      <c r="V192" s="53"/>
      <c r="W192" s="79"/>
      <c r="X192" s="95"/>
      <c r="Y192" s="80"/>
      <c r="Z192" s="79"/>
      <c r="AA192" s="81"/>
    </row>
    <row r="193" spans="1:27" s="73" customFormat="1" x14ac:dyDescent="0.25">
      <c r="A193" s="74">
        <v>42825</v>
      </c>
      <c r="B193" s="48">
        <f t="shared" si="34"/>
        <v>246</v>
      </c>
      <c r="C193" s="223"/>
      <c r="D193" s="3"/>
      <c r="E193" s="4"/>
      <c r="F193" s="5">
        <f t="shared" si="26"/>
        <v>0</v>
      </c>
      <c r="G193" s="49">
        <v>50</v>
      </c>
      <c r="H193" s="2"/>
      <c r="I193" s="2"/>
      <c r="J193" s="223"/>
      <c r="K193" s="53">
        <v>11</v>
      </c>
      <c r="L193" s="223">
        <v>36</v>
      </c>
      <c r="M193" s="223">
        <v>14</v>
      </c>
      <c r="N193" s="54">
        <v>25</v>
      </c>
      <c r="O193" s="77"/>
      <c r="P193" s="71">
        <f t="shared" si="31"/>
        <v>-36</v>
      </c>
      <c r="Q193" s="71">
        <f t="shared" si="27"/>
        <v>-14</v>
      </c>
      <c r="R193" s="71">
        <f t="shared" si="28"/>
        <v>0</v>
      </c>
      <c r="S193" s="7">
        <v>29</v>
      </c>
      <c r="T193">
        <f t="shared" si="33"/>
        <v>-22</v>
      </c>
      <c r="U193" s="75">
        <f t="shared" si="29"/>
        <v>22</v>
      </c>
      <c r="V193" s="53"/>
      <c r="W193" s="79"/>
      <c r="X193" s="95"/>
      <c r="Y193" s="80"/>
      <c r="Z193" s="79"/>
      <c r="AA193" s="81"/>
    </row>
    <row r="194" spans="1:27" s="73" customFormat="1" x14ac:dyDescent="0.25">
      <c r="A194" s="74">
        <v>42818</v>
      </c>
      <c r="B194" s="48">
        <f t="shared" si="34"/>
        <v>244</v>
      </c>
      <c r="C194" s="223"/>
      <c r="D194" s="3"/>
      <c r="E194" s="4"/>
      <c r="F194" s="5">
        <f t="shared" si="26"/>
        <v>0</v>
      </c>
      <c r="G194" s="49">
        <v>46</v>
      </c>
      <c r="H194" s="2"/>
      <c r="I194" s="2"/>
      <c r="J194" s="223"/>
      <c r="K194" s="53">
        <v>9</v>
      </c>
      <c r="L194" s="223">
        <v>21</v>
      </c>
      <c r="M194" s="223">
        <v>19</v>
      </c>
      <c r="N194" s="54">
        <v>30</v>
      </c>
      <c r="O194" s="77"/>
      <c r="P194" s="71">
        <f t="shared" si="31"/>
        <v>-21</v>
      </c>
      <c r="Q194" s="71">
        <f t="shared" si="27"/>
        <v>-19</v>
      </c>
      <c r="R194" s="71">
        <f t="shared" si="28"/>
        <v>0</v>
      </c>
      <c r="S194" s="72">
        <v>28.64</v>
      </c>
      <c r="T194">
        <f t="shared" si="33"/>
        <v>-2</v>
      </c>
      <c r="U194" s="75">
        <f t="shared" si="29"/>
        <v>2</v>
      </c>
      <c r="V194" s="53"/>
      <c r="W194" s="79"/>
      <c r="X194" s="95"/>
      <c r="Y194" s="80"/>
      <c r="Z194" s="79"/>
      <c r="AA194" s="81"/>
    </row>
    <row r="195" spans="1:27" s="73" customFormat="1" x14ac:dyDescent="0.25">
      <c r="A195" s="74">
        <v>42811</v>
      </c>
      <c r="B195" s="48">
        <f t="shared" si="34"/>
        <v>245</v>
      </c>
      <c r="C195" s="223"/>
      <c r="D195" s="3"/>
      <c r="E195" s="4"/>
      <c r="F195" s="5">
        <f t="shared" si="26"/>
        <v>0</v>
      </c>
      <c r="G195" s="49">
        <v>44</v>
      </c>
      <c r="H195" s="2"/>
      <c r="I195" s="2"/>
      <c r="J195" s="223"/>
      <c r="K195" s="53">
        <v>8</v>
      </c>
      <c r="L195" s="223">
        <v>12</v>
      </c>
      <c r="M195" s="223">
        <v>13</v>
      </c>
      <c r="N195" s="54">
        <v>28</v>
      </c>
      <c r="O195" s="77"/>
      <c r="P195" s="71">
        <f t="shared" si="31"/>
        <v>-12</v>
      </c>
      <c r="Q195" s="71">
        <f t="shared" si="27"/>
        <v>-13</v>
      </c>
      <c r="R195" s="71">
        <f t="shared" si="28"/>
        <v>0</v>
      </c>
      <c r="S195" s="72">
        <v>29.64</v>
      </c>
      <c r="T195">
        <f t="shared" si="33"/>
        <v>1</v>
      </c>
      <c r="U195" s="75">
        <f t="shared" si="29"/>
        <v>-1</v>
      </c>
      <c r="V195" s="53"/>
      <c r="W195" s="79"/>
      <c r="X195" s="95"/>
      <c r="Y195" s="80"/>
      <c r="Z195" s="79"/>
      <c r="AA195" s="81"/>
    </row>
    <row r="196" spans="1:27" s="73" customFormat="1" x14ac:dyDescent="0.25">
      <c r="A196" s="74">
        <v>42804</v>
      </c>
      <c r="B196" s="48">
        <f t="shared" si="34"/>
        <v>235</v>
      </c>
      <c r="C196" s="223"/>
      <c r="D196" s="3"/>
      <c r="E196" s="4"/>
      <c r="F196" s="5">
        <f t="shared" si="26"/>
        <v>0</v>
      </c>
      <c r="G196" s="49">
        <v>45</v>
      </c>
      <c r="H196" s="2"/>
      <c r="I196" s="2"/>
      <c r="J196" s="223"/>
      <c r="K196" s="53">
        <v>6</v>
      </c>
      <c r="L196" s="223">
        <v>18</v>
      </c>
      <c r="M196" s="223">
        <v>8</v>
      </c>
      <c r="N196" s="54">
        <v>26</v>
      </c>
      <c r="O196" s="77"/>
      <c r="P196" s="71">
        <f t="shared" si="31"/>
        <v>-18</v>
      </c>
      <c r="Q196" s="71">
        <f t="shared" si="27"/>
        <v>-8</v>
      </c>
      <c r="R196" s="71">
        <f t="shared" si="28"/>
        <v>0</v>
      </c>
      <c r="S196" s="72">
        <v>28.68</v>
      </c>
      <c r="T196">
        <f t="shared" si="33"/>
        <v>-10</v>
      </c>
      <c r="U196" s="75">
        <f t="shared" si="29"/>
        <v>10</v>
      </c>
      <c r="V196" s="53"/>
      <c r="W196" s="79"/>
      <c r="X196" s="95"/>
      <c r="Y196" s="80"/>
      <c r="Z196" s="79"/>
      <c r="AA196" s="81"/>
    </row>
    <row r="197" spans="1:27" s="73" customFormat="1" x14ac:dyDescent="0.25">
      <c r="A197" s="74">
        <v>42797</v>
      </c>
      <c r="B197" s="48">
        <f t="shared" si="34"/>
        <v>241</v>
      </c>
      <c r="C197" s="223"/>
      <c r="D197" s="3"/>
      <c r="E197" s="4"/>
      <c r="F197" s="5">
        <f t="shared" si="26"/>
        <v>0</v>
      </c>
      <c r="G197" s="49">
        <v>45</v>
      </c>
      <c r="H197" s="2"/>
      <c r="I197" s="2"/>
      <c r="J197" s="223"/>
      <c r="K197" s="53">
        <v>4</v>
      </c>
      <c r="L197" s="223">
        <v>15</v>
      </c>
      <c r="M197" s="223">
        <v>21</v>
      </c>
      <c r="N197" s="54">
        <v>19</v>
      </c>
      <c r="O197" s="77"/>
      <c r="P197" s="71">
        <f t="shared" si="31"/>
        <v>-15</v>
      </c>
      <c r="Q197" s="71">
        <f t="shared" si="27"/>
        <v>-21</v>
      </c>
      <c r="R197" s="71">
        <f t="shared" si="28"/>
        <v>0</v>
      </c>
      <c r="S197" s="72">
        <v>28.76</v>
      </c>
      <c r="T197">
        <f t="shared" si="33"/>
        <v>6</v>
      </c>
      <c r="U197" s="75">
        <f t="shared" si="29"/>
        <v>-6</v>
      </c>
      <c r="V197" s="53"/>
      <c r="W197" s="79"/>
      <c r="X197" s="95"/>
      <c r="Y197" s="80"/>
      <c r="Z197" s="79"/>
      <c r="AA197" s="81"/>
    </row>
    <row r="198" spans="1:27" s="73" customFormat="1" x14ac:dyDescent="0.25">
      <c r="A198" s="74">
        <v>42790</v>
      </c>
      <c r="B198" s="48">
        <f t="shared" si="34"/>
        <v>240</v>
      </c>
      <c r="C198" s="223"/>
      <c r="D198" s="3"/>
      <c r="E198" s="4"/>
      <c r="F198" s="5">
        <f t="shared" si="26"/>
        <v>0</v>
      </c>
      <c r="G198" s="49">
        <v>45</v>
      </c>
      <c r="H198" s="2"/>
      <c r="I198" s="2"/>
      <c r="J198" s="223"/>
      <c r="K198" s="53">
        <v>9</v>
      </c>
      <c r="L198" s="223">
        <v>15</v>
      </c>
      <c r="M198" s="223">
        <v>14</v>
      </c>
      <c r="N198" s="54">
        <v>22</v>
      </c>
      <c r="O198" s="77"/>
      <c r="P198" s="71">
        <f t="shared" si="31"/>
        <v>-15</v>
      </c>
      <c r="Q198" s="71">
        <f t="shared" si="27"/>
        <v>-14</v>
      </c>
      <c r="R198" s="71">
        <f t="shared" si="28"/>
        <v>0</v>
      </c>
      <c r="S198" s="72">
        <v>28.76</v>
      </c>
      <c r="T198">
        <f t="shared" si="33"/>
        <v>-1</v>
      </c>
      <c r="U198" s="75">
        <f t="shared" si="29"/>
        <v>1</v>
      </c>
      <c r="V198" s="53"/>
      <c r="W198" s="79"/>
      <c r="X198" s="95"/>
      <c r="Y198" s="80"/>
      <c r="Z198" s="79"/>
      <c r="AA198" s="81"/>
    </row>
    <row r="199" spans="1:27" s="73" customFormat="1" x14ac:dyDescent="0.25">
      <c r="A199" s="74">
        <v>42783</v>
      </c>
      <c r="B199" s="48">
        <f t="shared" si="34"/>
        <v>242</v>
      </c>
      <c r="C199" s="223"/>
      <c r="D199" s="3"/>
      <c r="E199" s="4"/>
      <c r="F199" s="5">
        <f t="shared" si="26"/>
        <v>0</v>
      </c>
      <c r="G199" s="49">
        <v>42</v>
      </c>
      <c r="H199" s="2"/>
      <c r="I199" s="2"/>
      <c r="J199" s="223"/>
      <c r="K199" s="53">
        <v>3</v>
      </c>
      <c r="L199" s="223">
        <v>19</v>
      </c>
      <c r="M199" s="223">
        <v>21</v>
      </c>
      <c r="N199" s="54">
        <v>29</v>
      </c>
      <c r="O199" s="77"/>
      <c r="P199" s="71">
        <f t="shared" si="31"/>
        <v>-19</v>
      </c>
      <c r="Q199" s="71">
        <f t="shared" si="27"/>
        <v>-21</v>
      </c>
      <c r="R199" s="71">
        <f t="shared" si="28"/>
        <v>0</v>
      </c>
      <c r="S199" s="72">
        <v>27.45</v>
      </c>
      <c r="T199">
        <f t="shared" si="33"/>
        <v>2</v>
      </c>
      <c r="U199" s="75">
        <f t="shared" si="29"/>
        <v>-2</v>
      </c>
      <c r="V199" s="53"/>
      <c r="W199" s="79"/>
      <c r="X199" s="95"/>
      <c r="Y199" s="80"/>
      <c r="Z199" s="79"/>
      <c r="AA199" s="81"/>
    </row>
    <row r="200" spans="1:27" s="73" customFormat="1" x14ac:dyDescent="0.25">
      <c r="A200" s="74">
        <v>42776</v>
      </c>
      <c r="B200" s="48">
        <f t="shared" si="34"/>
        <v>242</v>
      </c>
      <c r="C200" s="223"/>
      <c r="D200" s="3"/>
      <c r="E200" s="4"/>
      <c r="F200" s="5">
        <f t="shared" si="26"/>
        <v>0</v>
      </c>
      <c r="G200" s="49">
        <v>42</v>
      </c>
      <c r="H200" s="2"/>
      <c r="I200" s="2"/>
      <c r="J200" s="223"/>
      <c r="K200" s="53">
        <v>0</v>
      </c>
      <c r="L200" s="223">
        <v>20</v>
      </c>
      <c r="M200" s="223">
        <v>20</v>
      </c>
      <c r="N200" s="54">
        <v>24</v>
      </c>
      <c r="O200" s="77"/>
      <c r="P200" s="71">
        <f t="shared" si="31"/>
        <v>-20</v>
      </c>
      <c r="Q200" s="71">
        <f t="shared" si="27"/>
        <v>-20</v>
      </c>
      <c r="R200" s="71">
        <f t="shared" si="28"/>
        <v>0</v>
      </c>
      <c r="S200" s="7">
        <v>27</v>
      </c>
      <c r="T200">
        <f t="shared" si="33"/>
        <v>0</v>
      </c>
      <c r="U200" s="75">
        <f t="shared" si="29"/>
        <v>0</v>
      </c>
      <c r="V200" s="95"/>
      <c r="W200" s="79"/>
      <c r="X200" s="95"/>
      <c r="Y200" s="80"/>
      <c r="Z200" s="79"/>
      <c r="AA200" s="81"/>
    </row>
    <row r="201" spans="1:27" s="73" customFormat="1" x14ac:dyDescent="0.25">
      <c r="A201" s="74">
        <v>42769</v>
      </c>
      <c r="B201" s="48">
        <f t="shared" si="34"/>
        <v>247</v>
      </c>
      <c r="C201" s="223"/>
      <c r="D201" s="3"/>
      <c r="E201" s="4"/>
      <c r="F201" s="5">
        <f t="shared" si="26"/>
        <v>0</v>
      </c>
      <c r="G201" s="49">
        <v>41</v>
      </c>
      <c r="H201" s="2"/>
      <c r="I201" s="2"/>
      <c r="J201" s="223"/>
      <c r="K201" s="53">
        <v>5</v>
      </c>
      <c r="L201" s="223">
        <v>15</v>
      </c>
      <c r="M201" s="223">
        <v>20</v>
      </c>
      <c r="N201" s="54">
        <v>15</v>
      </c>
      <c r="O201" s="77"/>
      <c r="P201" s="71">
        <f t="shared" si="31"/>
        <v>-15</v>
      </c>
      <c r="Q201" s="71">
        <f t="shared" si="27"/>
        <v>-20</v>
      </c>
      <c r="R201" s="71">
        <f t="shared" si="28"/>
        <v>0</v>
      </c>
      <c r="S201" s="72">
        <v>26.7</v>
      </c>
      <c r="T201">
        <f t="shared" si="33"/>
        <v>5</v>
      </c>
      <c r="U201" s="75">
        <f t="shared" si="29"/>
        <v>-5</v>
      </c>
      <c r="V201" s="95"/>
      <c r="W201" s="79"/>
      <c r="X201" s="95"/>
      <c r="Y201" s="80"/>
      <c r="Z201" s="79"/>
      <c r="AA201" s="81"/>
    </row>
    <row r="202" spans="1:27" s="73" customFormat="1" x14ac:dyDescent="0.25">
      <c r="A202" s="74">
        <v>42762</v>
      </c>
      <c r="B202" s="48">
        <f t="shared" si="34"/>
        <v>259</v>
      </c>
      <c r="C202" s="223"/>
      <c r="D202" s="3"/>
      <c r="E202" s="4"/>
      <c r="F202" s="5">
        <f t="shared" si="26"/>
        <v>0</v>
      </c>
      <c r="G202" s="49">
        <v>43</v>
      </c>
      <c r="H202" s="2"/>
      <c r="I202" s="2"/>
      <c r="J202" s="223"/>
      <c r="K202" s="53">
        <v>1</v>
      </c>
      <c r="L202" s="223">
        <v>15</v>
      </c>
      <c r="M202" s="223">
        <v>27</v>
      </c>
      <c r="N202" s="54">
        <v>21</v>
      </c>
      <c r="O202" s="77"/>
      <c r="P202" s="71">
        <f t="shared" si="31"/>
        <v>-15</v>
      </c>
      <c r="Q202" s="71">
        <f t="shared" si="27"/>
        <v>-27</v>
      </c>
      <c r="R202" s="71">
        <f t="shared" si="28"/>
        <v>0</v>
      </c>
      <c r="S202" s="72">
        <v>27.55</v>
      </c>
      <c r="T202">
        <f t="shared" si="33"/>
        <v>12</v>
      </c>
      <c r="U202" s="75">
        <f t="shared" si="29"/>
        <v>-12</v>
      </c>
      <c r="V202" s="95"/>
      <c r="W202" s="79"/>
      <c r="X202" s="95"/>
      <c r="Y202" s="80"/>
      <c r="Z202" s="79"/>
      <c r="AA202" s="81"/>
    </row>
    <row r="203" spans="1:27" s="73" customFormat="1" x14ac:dyDescent="0.25">
      <c r="A203" s="74">
        <v>42755</v>
      </c>
      <c r="B203" s="48">
        <f t="shared" si="34"/>
        <v>246</v>
      </c>
      <c r="C203" s="96"/>
      <c r="D203" s="3"/>
      <c r="E203" s="4"/>
      <c r="F203" s="5">
        <f t="shared" si="26"/>
        <v>0</v>
      </c>
      <c r="G203" s="49">
        <v>39</v>
      </c>
      <c r="H203" s="97"/>
      <c r="I203" s="97"/>
      <c r="J203" s="223"/>
      <c r="K203" s="53">
        <v>3</v>
      </c>
      <c r="L203" s="223">
        <v>25</v>
      </c>
      <c r="M203" s="223">
        <v>12</v>
      </c>
      <c r="N203" s="54">
        <v>20</v>
      </c>
      <c r="O203" s="77"/>
      <c r="P203" s="71">
        <f t="shared" si="31"/>
        <v>-25</v>
      </c>
      <c r="Q203" s="71">
        <f t="shared" si="27"/>
        <v>-12</v>
      </c>
      <c r="R203" s="71">
        <f t="shared" si="28"/>
        <v>0</v>
      </c>
      <c r="S203" s="7">
        <v>27</v>
      </c>
      <c r="T203">
        <f t="shared" si="33"/>
        <v>-13</v>
      </c>
      <c r="U203" s="75">
        <f t="shared" si="29"/>
        <v>13</v>
      </c>
      <c r="V203" s="95"/>
      <c r="W203" s="79"/>
      <c r="X203" s="95"/>
      <c r="Y203" s="80"/>
      <c r="Z203" s="79"/>
      <c r="AA203" s="81"/>
    </row>
    <row r="204" spans="1:27" s="73" customFormat="1" x14ac:dyDescent="0.25">
      <c r="A204" s="74">
        <v>42748</v>
      </c>
      <c r="B204" s="48">
        <f t="shared" si="34"/>
        <v>242</v>
      </c>
      <c r="C204" s="223"/>
      <c r="D204" s="3"/>
      <c r="E204" s="4"/>
      <c r="F204" s="5">
        <f t="shared" si="26"/>
        <v>0</v>
      </c>
      <c r="G204" s="49">
        <v>38</v>
      </c>
      <c r="H204" s="2"/>
      <c r="I204" s="2"/>
      <c r="J204" s="223"/>
      <c r="K204" s="53">
        <v>10</v>
      </c>
      <c r="L204" s="223">
        <v>11</v>
      </c>
      <c r="M204" s="223">
        <v>7</v>
      </c>
      <c r="N204" s="54">
        <v>31</v>
      </c>
      <c r="O204" s="77"/>
      <c r="P204" s="71">
        <f t="shared" ref="P204:P228" si="35">L204*-1</f>
        <v>-11</v>
      </c>
      <c r="Q204" s="71">
        <f t="shared" si="27"/>
        <v>-7</v>
      </c>
      <c r="R204" s="71">
        <f t="shared" si="28"/>
        <v>0</v>
      </c>
      <c r="S204" s="72">
        <v>25.86</v>
      </c>
      <c r="T204">
        <f t="shared" si="33"/>
        <v>-4</v>
      </c>
      <c r="U204" s="75">
        <f t="shared" si="29"/>
        <v>4</v>
      </c>
      <c r="V204" s="95"/>
      <c r="W204" s="79"/>
      <c r="X204" s="95"/>
      <c r="Y204" s="80"/>
      <c r="Z204" s="79"/>
      <c r="AA204" s="81"/>
    </row>
    <row r="205" spans="1:27" s="73" customFormat="1" x14ac:dyDescent="0.25">
      <c r="A205" s="74">
        <v>42741</v>
      </c>
      <c r="B205" s="48">
        <f t="shared" si="34"/>
        <v>152</v>
      </c>
      <c r="C205" s="223"/>
      <c r="D205" s="3"/>
      <c r="E205" s="4"/>
      <c r="F205" s="5">
        <f t="shared" si="26"/>
        <v>0</v>
      </c>
      <c r="G205" s="49">
        <v>36</v>
      </c>
      <c r="H205" s="2"/>
      <c r="I205" s="2"/>
      <c r="J205" s="223"/>
      <c r="K205" s="53">
        <v>4</v>
      </c>
      <c r="L205" s="223">
        <v>93</v>
      </c>
      <c r="M205" s="223">
        <v>3</v>
      </c>
      <c r="N205" s="54">
        <v>100</v>
      </c>
      <c r="O205" s="77"/>
      <c r="P205" s="71">
        <f t="shared" si="35"/>
        <v>-93</v>
      </c>
      <c r="Q205" s="71">
        <f t="shared" si="27"/>
        <v>-3</v>
      </c>
      <c r="R205" s="71">
        <f t="shared" si="28"/>
        <v>0</v>
      </c>
      <c r="S205" s="72">
        <v>25</v>
      </c>
      <c r="T205">
        <f t="shared" si="33"/>
        <v>-90</v>
      </c>
      <c r="U205" s="75">
        <f t="shared" si="29"/>
        <v>90</v>
      </c>
      <c r="V205" s="95"/>
      <c r="W205" s="79"/>
      <c r="X205" s="95"/>
      <c r="Y205" s="80"/>
      <c r="Z205" s="79"/>
      <c r="AA205" s="81"/>
    </row>
    <row r="206" spans="1:27" s="73" customFormat="1" x14ac:dyDescent="0.25">
      <c r="A206" s="74">
        <v>42734</v>
      </c>
      <c r="B206" s="48">
        <f t="shared" si="34"/>
        <v>147</v>
      </c>
      <c r="C206" s="223"/>
      <c r="D206" s="3"/>
      <c r="E206" s="4"/>
      <c r="F206" s="5">
        <f t="shared" si="26"/>
        <v>0</v>
      </c>
      <c r="G206" s="49">
        <v>34</v>
      </c>
      <c r="H206" s="2"/>
      <c r="I206" s="2"/>
      <c r="J206" s="223"/>
      <c r="K206" s="53">
        <v>3</v>
      </c>
      <c r="L206" s="223">
        <v>5</v>
      </c>
      <c r="M206" s="223">
        <v>0</v>
      </c>
      <c r="N206" s="54">
        <v>5</v>
      </c>
      <c r="O206" s="77"/>
      <c r="P206" s="71">
        <f t="shared" si="35"/>
        <v>-5</v>
      </c>
      <c r="Q206" s="71">
        <f t="shared" si="27"/>
        <v>0</v>
      </c>
      <c r="R206" s="71">
        <f t="shared" si="28"/>
        <v>0</v>
      </c>
      <c r="S206" s="72">
        <v>33.549999999999997</v>
      </c>
      <c r="T206">
        <f t="shared" si="33"/>
        <v>-5</v>
      </c>
      <c r="U206" s="75">
        <f t="shared" si="29"/>
        <v>5</v>
      </c>
      <c r="V206" s="95"/>
      <c r="W206" s="79"/>
      <c r="X206" s="95"/>
      <c r="Y206" s="80"/>
      <c r="Z206" s="79"/>
      <c r="AA206" s="81"/>
    </row>
    <row r="207" spans="1:27" s="73" customFormat="1" x14ac:dyDescent="0.25">
      <c r="A207" s="74">
        <v>42727</v>
      </c>
      <c r="B207" s="48">
        <f t="shared" si="34"/>
        <v>151</v>
      </c>
      <c r="C207" s="223"/>
      <c r="D207" s="3"/>
      <c r="E207" s="4"/>
      <c r="F207" s="5">
        <f t="shared" si="26"/>
        <v>0</v>
      </c>
      <c r="G207" s="49">
        <v>32</v>
      </c>
      <c r="H207" s="2"/>
      <c r="I207" s="2"/>
      <c r="J207" s="223"/>
      <c r="K207" s="53">
        <v>11</v>
      </c>
      <c r="L207" s="223">
        <v>13</v>
      </c>
      <c r="M207" s="223">
        <v>17</v>
      </c>
      <c r="N207" s="54">
        <v>17</v>
      </c>
      <c r="O207" s="77"/>
      <c r="P207" s="71">
        <f t="shared" si="35"/>
        <v>-13</v>
      </c>
      <c r="Q207" s="71">
        <f t="shared" si="27"/>
        <v>-17</v>
      </c>
      <c r="R207" s="71">
        <f t="shared" si="28"/>
        <v>0</v>
      </c>
      <c r="S207" s="72">
        <v>32.81</v>
      </c>
      <c r="T207">
        <f t="shared" si="33"/>
        <v>4</v>
      </c>
      <c r="U207" s="75">
        <f t="shared" si="29"/>
        <v>-4</v>
      </c>
      <c r="V207" s="95"/>
      <c r="W207" s="79"/>
      <c r="X207" s="95"/>
      <c r="Y207" s="80"/>
      <c r="Z207" s="79"/>
      <c r="AA207" s="81"/>
    </row>
    <row r="208" spans="1:27" s="73" customFormat="1" x14ac:dyDescent="0.25">
      <c r="A208" s="74">
        <v>42720</v>
      </c>
      <c r="B208" s="48">
        <f t="shared" si="34"/>
        <v>152</v>
      </c>
      <c r="C208" s="223"/>
      <c r="D208" s="3"/>
      <c r="E208" s="4"/>
      <c r="F208" s="5">
        <f t="shared" ref="F208:F244" si="36">C208-D208</f>
        <v>0</v>
      </c>
      <c r="G208" s="49">
        <v>33</v>
      </c>
      <c r="H208" s="2"/>
      <c r="I208" s="2"/>
      <c r="J208" s="223"/>
      <c r="K208" s="53">
        <v>4</v>
      </c>
      <c r="L208" s="223">
        <v>6</v>
      </c>
      <c r="M208" s="223">
        <v>7</v>
      </c>
      <c r="N208" s="54">
        <v>22</v>
      </c>
      <c r="O208" s="77"/>
      <c r="P208" s="71">
        <f t="shared" si="35"/>
        <v>-6</v>
      </c>
      <c r="Q208" s="71">
        <f t="shared" ref="Q208:Q228" si="37">M208*-1</f>
        <v>-7</v>
      </c>
      <c r="R208" s="71">
        <f t="shared" ref="R208:R228" si="38">O208*-1</f>
        <v>0</v>
      </c>
      <c r="S208" s="72">
        <v>33.24</v>
      </c>
      <c r="T208">
        <f t="shared" si="33"/>
        <v>1</v>
      </c>
      <c r="U208" s="75">
        <f t="shared" ref="U208:U228" si="39">L208-(O208+M208)</f>
        <v>-1</v>
      </c>
      <c r="V208" s="95"/>
      <c r="W208" s="79"/>
      <c r="X208" s="95"/>
      <c r="Y208" s="80"/>
      <c r="Z208" s="79"/>
      <c r="AA208" s="81"/>
    </row>
    <row r="209" spans="1:27" s="73" customFormat="1" x14ac:dyDescent="0.25">
      <c r="A209" s="74">
        <v>42713</v>
      </c>
      <c r="B209" s="48">
        <f t="shared" si="34"/>
        <v>143</v>
      </c>
      <c r="C209" s="223"/>
      <c r="D209" s="3"/>
      <c r="E209" s="4"/>
      <c r="F209" s="5">
        <f t="shared" si="36"/>
        <v>0</v>
      </c>
      <c r="G209" s="49">
        <v>35</v>
      </c>
      <c r="H209" s="2"/>
      <c r="I209" s="2"/>
      <c r="J209" s="223"/>
      <c r="K209" s="53">
        <v>8</v>
      </c>
      <c r="L209" s="223">
        <v>22</v>
      </c>
      <c r="M209" s="223">
        <v>13</v>
      </c>
      <c r="N209" s="54">
        <v>11</v>
      </c>
      <c r="O209" s="77"/>
      <c r="P209" s="71">
        <f t="shared" si="35"/>
        <v>-22</v>
      </c>
      <c r="Q209" s="71">
        <f t="shared" si="37"/>
        <v>-13</v>
      </c>
      <c r="R209" s="71">
        <f t="shared" si="38"/>
        <v>0</v>
      </c>
      <c r="S209" s="72">
        <v>32.51</v>
      </c>
      <c r="T209">
        <f t="shared" si="33"/>
        <v>-9</v>
      </c>
      <c r="U209" s="75">
        <f t="shared" si="39"/>
        <v>9</v>
      </c>
      <c r="V209" s="95"/>
      <c r="W209" s="79"/>
      <c r="X209" s="95"/>
      <c r="Y209" s="80"/>
      <c r="Z209" s="79"/>
      <c r="AA209" s="81"/>
    </row>
    <row r="210" spans="1:27" s="73" customFormat="1" x14ac:dyDescent="0.25">
      <c r="A210" s="74">
        <v>42706</v>
      </c>
      <c r="B210" s="48">
        <f t="shared" si="34"/>
        <v>141</v>
      </c>
      <c r="C210" s="223"/>
      <c r="D210" s="3"/>
      <c r="E210" s="4"/>
      <c r="F210" s="5">
        <f t="shared" si="36"/>
        <v>0</v>
      </c>
      <c r="G210" s="49">
        <v>36</v>
      </c>
      <c r="H210" s="2"/>
      <c r="I210" s="2"/>
      <c r="J210" s="223"/>
      <c r="K210" s="53">
        <v>2</v>
      </c>
      <c r="L210" s="223">
        <v>10</v>
      </c>
      <c r="M210" s="223">
        <v>8</v>
      </c>
      <c r="N210" s="54">
        <v>19</v>
      </c>
      <c r="O210" s="77"/>
      <c r="P210" s="71">
        <f t="shared" si="35"/>
        <v>-10</v>
      </c>
      <c r="Q210" s="71">
        <f t="shared" si="37"/>
        <v>-8</v>
      </c>
      <c r="R210" s="71">
        <f t="shared" si="38"/>
        <v>0</v>
      </c>
      <c r="S210" s="72">
        <v>34.64</v>
      </c>
      <c r="T210">
        <f t="shared" si="33"/>
        <v>-2</v>
      </c>
      <c r="U210" s="75">
        <f t="shared" si="39"/>
        <v>2</v>
      </c>
      <c r="V210" s="95"/>
      <c r="W210" s="79"/>
      <c r="X210" s="95"/>
      <c r="Y210" s="80"/>
      <c r="Z210" s="79"/>
      <c r="AA210" s="81"/>
    </row>
    <row r="211" spans="1:27" s="73" customFormat="1" x14ac:dyDescent="0.25">
      <c r="A211" s="74">
        <v>42699</v>
      </c>
      <c r="B211" s="48">
        <f t="shared" si="34"/>
        <v>134</v>
      </c>
      <c r="C211" s="223"/>
      <c r="D211" s="3"/>
      <c r="E211" s="4"/>
      <c r="F211" s="5">
        <f t="shared" si="36"/>
        <v>0</v>
      </c>
      <c r="G211" s="49">
        <v>33</v>
      </c>
      <c r="H211" s="2"/>
      <c r="I211" s="2"/>
      <c r="J211" s="223"/>
      <c r="K211" s="53">
        <v>5</v>
      </c>
      <c r="L211" s="223">
        <v>16</v>
      </c>
      <c r="M211" s="223">
        <v>9</v>
      </c>
      <c r="N211" s="54">
        <v>23</v>
      </c>
      <c r="O211" s="77"/>
      <c r="P211" s="71">
        <f t="shared" si="35"/>
        <v>-16</v>
      </c>
      <c r="Q211" s="71">
        <f t="shared" si="37"/>
        <v>-9</v>
      </c>
      <c r="R211" s="71">
        <f t="shared" si="38"/>
        <v>0</v>
      </c>
      <c r="S211" s="72">
        <v>33.25</v>
      </c>
      <c r="T211">
        <f t="shared" si="33"/>
        <v>-7</v>
      </c>
      <c r="U211" s="75">
        <f t="shared" si="39"/>
        <v>7</v>
      </c>
      <c r="V211" s="95"/>
      <c r="W211" s="79"/>
      <c r="X211" s="95"/>
      <c r="Y211" s="80"/>
      <c r="Z211" s="79"/>
      <c r="AA211" s="81"/>
    </row>
    <row r="212" spans="1:27" s="73" customFormat="1" x14ac:dyDescent="0.25">
      <c r="A212" s="74">
        <v>42692</v>
      </c>
      <c r="B212" s="48">
        <f t="shared" si="34"/>
        <v>130</v>
      </c>
      <c r="C212" s="223"/>
      <c r="D212" s="3"/>
      <c r="E212" s="4"/>
      <c r="F212" s="5">
        <f t="shared" si="36"/>
        <v>0</v>
      </c>
      <c r="G212" s="49">
        <v>31</v>
      </c>
      <c r="H212" s="2"/>
      <c r="I212" s="2"/>
      <c r="J212" s="223"/>
      <c r="K212" s="53">
        <v>2</v>
      </c>
      <c r="L212" s="223">
        <v>9</v>
      </c>
      <c r="M212" s="223">
        <v>5</v>
      </c>
      <c r="N212" s="54">
        <v>13</v>
      </c>
      <c r="O212" s="77"/>
      <c r="P212" s="71">
        <f t="shared" si="35"/>
        <v>-9</v>
      </c>
      <c r="Q212" s="71">
        <f t="shared" si="37"/>
        <v>-5</v>
      </c>
      <c r="R212" s="71">
        <f t="shared" si="38"/>
        <v>0</v>
      </c>
      <c r="S212" s="72">
        <v>32.869999999999997</v>
      </c>
      <c r="T212">
        <f t="shared" ref="T212:T228" si="40">M212-L212</f>
        <v>-4</v>
      </c>
      <c r="U212" s="75">
        <f t="shared" si="39"/>
        <v>4</v>
      </c>
      <c r="V212" s="95"/>
      <c r="W212" s="79"/>
      <c r="X212" s="95"/>
      <c r="Y212" s="80"/>
      <c r="Z212" s="79"/>
      <c r="AA212" s="81"/>
    </row>
    <row r="213" spans="1:27" s="73" customFormat="1" x14ac:dyDescent="0.25">
      <c r="A213" s="74">
        <v>42685</v>
      </c>
      <c r="B213" s="48">
        <f t="shared" si="34"/>
        <v>126</v>
      </c>
      <c r="C213" s="223"/>
      <c r="D213" s="3"/>
      <c r="E213" s="4"/>
      <c r="F213" s="5">
        <f t="shared" si="36"/>
        <v>0</v>
      </c>
      <c r="G213" s="49">
        <v>29</v>
      </c>
      <c r="H213" s="2"/>
      <c r="I213" s="2"/>
      <c r="J213" s="223"/>
      <c r="K213" s="53">
        <v>8</v>
      </c>
      <c r="L213" s="223">
        <v>12</v>
      </c>
      <c r="M213" s="223">
        <v>8</v>
      </c>
      <c r="N213" s="54">
        <v>21</v>
      </c>
      <c r="O213" s="77"/>
      <c r="P213" s="71">
        <f t="shared" si="35"/>
        <v>-12</v>
      </c>
      <c r="Q213" s="71">
        <f t="shared" si="37"/>
        <v>-8</v>
      </c>
      <c r="R213" s="71">
        <f t="shared" si="38"/>
        <v>0</v>
      </c>
      <c r="S213" s="72">
        <v>31.35</v>
      </c>
      <c r="T213">
        <f t="shared" si="40"/>
        <v>-4</v>
      </c>
      <c r="U213" s="75">
        <f t="shared" si="39"/>
        <v>4</v>
      </c>
      <c r="V213" s="95"/>
      <c r="W213" s="79"/>
      <c r="X213" s="95"/>
      <c r="Y213" s="80"/>
      <c r="Z213" s="79"/>
      <c r="AA213" s="81"/>
    </row>
    <row r="214" spans="1:27" s="73" customFormat="1" x14ac:dyDescent="0.25">
      <c r="A214" s="74">
        <v>42678</v>
      </c>
      <c r="B214" s="48">
        <f t="shared" si="34"/>
        <v>108</v>
      </c>
      <c r="C214" s="223"/>
      <c r="D214" s="3"/>
      <c r="E214" s="4"/>
      <c r="F214" s="5">
        <f t="shared" si="36"/>
        <v>0</v>
      </c>
      <c r="G214" s="49">
        <v>31</v>
      </c>
      <c r="H214" s="2"/>
      <c r="I214" s="2"/>
      <c r="J214" s="223"/>
      <c r="K214" s="53">
        <v>7</v>
      </c>
      <c r="L214" s="223">
        <v>21</v>
      </c>
      <c r="M214" s="223">
        <v>3</v>
      </c>
      <c r="N214" s="54">
        <v>27</v>
      </c>
      <c r="O214" s="77"/>
      <c r="P214" s="71">
        <f t="shared" si="35"/>
        <v>-21</v>
      </c>
      <c r="Q214" s="71">
        <f t="shared" si="37"/>
        <v>-3</v>
      </c>
      <c r="R214" s="71">
        <f t="shared" si="38"/>
        <v>0</v>
      </c>
      <c r="S214" s="72">
        <v>30.53</v>
      </c>
      <c r="T214">
        <f t="shared" si="40"/>
        <v>-18</v>
      </c>
      <c r="U214" s="75">
        <f t="shared" si="39"/>
        <v>18</v>
      </c>
      <c r="V214" s="95"/>
      <c r="W214" s="79"/>
      <c r="X214" s="95"/>
      <c r="Y214" s="80"/>
      <c r="Z214" s="79"/>
      <c r="AA214" s="81"/>
    </row>
    <row r="215" spans="1:27" s="73" customFormat="1" x14ac:dyDescent="0.25">
      <c r="A215" s="74">
        <v>42671</v>
      </c>
      <c r="B215" s="48">
        <f t="shared" si="34"/>
        <v>108</v>
      </c>
      <c r="C215" s="223"/>
      <c r="D215" s="3"/>
      <c r="E215" s="4"/>
      <c r="F215" s="5">
        <f t="shared" si="36"/>
        <v>0</v>
      </c>
      <c r="G215" s="49">
        <v>31</v>
      </c>
      <c r="H215" s="2"/>
      <c r="I215" s="2"/>
      <c r="J215" s="223"/>
      <c r="K215" s="53">
        <v>6</v>
      </c>
      <c r="L215" s="223">
        <v>11</v>
      </c>
      <c r="M215" s="223">
        <v>11</v>
      </c>
      <c r="N215" s="54">
        <v>23</v>
      </c>
      <c r="O215" s="77"/>
      <c r="P215" s="71">
        <f t="shared" si="35"/>
        <v>-11</v>
      </c>
      <c r="Q215" s="71">
        <f t="shared" si="37"/>
        <v>-11</v>
      </c>
      <c r="R215" s="71">
        <f t="shared" si="38"/>
        <v>0</v>
      </c>
      <c r="S215" s="72">
        <v>31.02</v>
      </c>
      <c r="T215">
        <f t="shared" si="40"/>
        <v>0</v>
      </c>
      <c r="U215" s="75">
        <f t="shared" si="39"/>
        <v>0</v>
      </c>
      <c r="V215" s="95"/>
      <c r="W215" s="79"/>
      <c r="X215" s="95"/>
      <c r="Y215" s="80"/>
      <c r="Z215" s="79"/>
      <c r="AA215" s="81"/>
    </row>
    <row r="216" spans="1:27" s="73" customFormat="1" x14ac:dyDescent="0.25">
      <c r="A216" s="74">
        <v>42664</v>
      </c>
      <c r="B216" s="48">
        <f t="shared" si="34"/>
        <v>105</v>
      </c>
      <c r="C216" s="223"/>
      <c r="D216" s="3"/>
      <c r="E216" s="4"/>
      <c r="F216" s="5">
        <f t="shared" si="36"/>
        <v>0</v>
      </c>
      <c r="G216" s="49">
        <v>31</v>
      </c>
      <c r="H216" s="2"/>
      <c r="I216" s="2"/>
      <c r="J216" s="223"/>
      <c r="K216" s="53">
        <v>11</v>
      </c>
      <c r="L216" s="223">
        <v>15</v>
      </c>
      <c r="M216" s="223">
        <v>12</v>
      </c>
      <c r="N216" s="54">
        <v>19</v>
      </c>
      <c r="O216" s="77"/>
      <c r="P216" s="71">
        <f t="shared" si="35"/>
        <v>-15</v>
      </c>
      <c r="Q216" s="71">
        <f t="shared" si="37"/>
        <v>-12</v>
      </c>
      <c r="R216" s="71">
        <f t="shared" si="38"/>
        <v>0</v>
      </c>
      <c r="S216" s="72">
        <v>34.299999999999997</v>
      </c>
      <c r="T216">
        <f t="shared" si="40"/>
        <v>-3</v>
      </c>
      <c r="U216" s="75">
        <f t="shared" si="39"/>
        <v>3</v>
      </c>
      <c r="V216" s="95"/>
      <c r="W216" s="79"/>
      <c r="X216" s="95"/>
      <c r="Y216" s="80"/>
      <c r="Z216" s="79"/>
      <c r="AA216" s="81"/>
    </row>
    <row r="217" spans="1:27" s="73" customFormat="1" x14ac:dyDescent="0.25">
      <c r="A217" s="74">
        <v>42657</v>
      </c>
      <c r="B217" s="48">
        <f t="shared" si="34"/>
        <v>103</v>
      </c>
      <c r="C217" s="223"/>
      <c r="D217" s="3"/>
      <c r="E217" s="4"/>
      <c r="F217" s="5">
        <f t="shared" si="36"/>
        <v>0</v>
      </c>
      <c r="G217" s="49">
        <v>33</v>
      </c>
      <c r="H217" s="2"/>
      <c r="I217" s="2"/>
      <c r="J217" s="223"/>
      <c r="K217" s="53">
        <v>2</v>
      </c>
      <c r="L217" s="223">
        <v>13</v>
      </c>
      <c r="M217" s="223">
        <v>11</v>
      </c>
      <c r="N217" s="54">
        <v>16</v>
      </c>
      <c r="O217" s="77"/>
      <c r="P217" s="71">
        <f t="shared" si="35"/>
        <v>-13</v>
      </c>
      <c r="Q217" s="71">
        <f t="shared" si="37"/>
        <v>-11</v>
      </c>
      <c r="R217" s="71">
        <f t="shared" si="38"/>
        <v>0</v>
      </c>
      <c r="S217" s="72">
        <v>33.25</v>
      </c>
      <c r="T217">
        <f t="shared" si="40"/>
        <v>-2</v>
      </c>
      <c r="U217" s="75">
        <f t="shared" si="39"/>
        <v>2</v>
      </c>
      <c r="V217" s="95"/>
      <c r="W217" s="79"/>
      <c r="X217" s="95"/>
      <c r="Y217" s="80"/>
      <c r="Z217" s="79"/>
      <c r="AA217" s="81"/>
    </row>
    <row r="218" spans="1:27" s="73" customFormat="1" x14ac:dyDescent="0.25">
      <c r="A218" s="74">
        <v>42650</v>
      </c>
      <c r="B218" s="48">
        <f t="shared" si="34"/>
        <v>106</v>
      </c>
      <c r="C218" s="223"/>
      <c r="D218" s="3"/>
      <c r="E218" s="4"/>
      <c r="F218" s="5">
        <f t="shared" si="36"/>
        <v>0</v>
      </c>
      <c r="G218" s="49">
        <v>30</v>
      </c>
      <c r="H218" s="2"/>
      <c r="I218" s="2"/>
      <c r="J218" s="223"/>
      <c r="K218" s="53">
        <v>4</v>
      </c>
      <c r="L218" s="223">
        <v>9</v>
      </c>
      <c r="M218" s="223">
        <v>12</v>
      </c>
      <c r="N218" s="54">
        <v>17</v>
      </c>
      <c r="O218" s="77"/>
      <c r="P218" s="71">
        <f t="shared" si="35"/>
        <v>-9</v>
      </c>
      <c r="Q218" s="71">
        <f t="shared" si="37"/>
        <v>-12</v>
      </c>
      <c r="R218" s="71">
        <f t="shared" si="38"/>
        <v>0</v>
      </c>
      <c r="S218" s="72">
        <v>32.450000000000003</v>
      </c>
      <c r="T218">
        <f t="shared" si="40"/>
        <v>3</v>
      </c>
      <c r="U218" s="75">
        <f t="shared" si="39"/>
        <v>-3</v>
      </c>
      <c r="V218" s="95"/>
      <c r="W218" s="79"/>
      <c r="X218" s="95"/>
      <c r="Y218" s="80"/>
      <c r="Z218" s="79"/>
      <c r="AA218" s="81"/>
    </row>
    <row r="219" spans="1:27" s="73" customFormat="1" x14ac:dyDescent="0.25">
      <c r="A219" s="74">
        <v>42643</v>
      </c>
      <c r="B219" s="48">
        <f t="shared" si="34"/>
        <v>102</v>
      </c>
      <c r="C219" s="223"/>
      <c r="D219" s="3"/>
      <c r="E219" s="4"/>
      <c r="F219" s="5">
        <f t="shared" si="36"/>
        <v>0</v>
      </c>
      <c r="G219" s="49">
        <v>32</v>
      </c>
      <c r="H219" s="2"/>
      <c r="I219" s="2"/>
      <c r="J219" s="223"/>
      <c r="K219" s="53">
        <v>6</v>
      </c>
      <c r="L219" s="223">
        <v>14</v>
      </c>
      <c r="M219" s="223">
        <v>10</v>
      </c>
      <c r="N219" s="54">
        <v>24</v>
      </c>
      <c r="O219" s="77"/>
      <c r="P219" s="71">
        <f t="shared" si="35"/>
        <v>-14</v>
      </c>
      <c r="Q219" s="71">
        <f t="shared" si="37"/>
        <v>-10</v>
      </c>
      <c r="R219" s="71">
        <f t="shared" si="38"/>
        <v>0</v>
      </c>
      <c r="S219" s="72">
        <v>32.700000000000003</v>
      </c>
      <c r="T219">
        <f t="shared" si="40"/>
        <v>-4</v>
      </c>
      <c r="U219" s="75">
        <f t="shared" si="39"/>
        <v>4</v>
      </c>
      <c r="V219" s="95"/>
      <c r="W219" s="79"/>
      <c r="X219" s="95"/>
      <c r="Y219" s="80"/>
      <c r="Z219" s="79"/>
      <c r="AA219" s="81"/>
    </row>
    <row r="220" spans="1:27" s="98" customFormat="1" x14ac:dyDescent="0.25">
      <c r="A220" s="74">
        <v>42636</v>
      </c>
      <c r="B220" s="48">
        <f t="shared" si="34"/>
        <v>97</v>
      </c>
      <c r="C220" s="223"/>
      <c r="D220" s="3"/>
      <c r="E220" s="4"/>
      <c r="F220" s="5">
        <f t="shared" si="36"/>
        <v>0</v>
      </c>
      <c r="G220" s="49">
        <v>31</v>
      </c>
      <c r="H220" s="2"/>
      <c r="I220" s="2"/>
      <c r="J220" s="223"/>
      <c r="K220" s="53">
        <v>3</v>
      </c>
      <c r="L220" s="223">
        <v>19</v>
      </c>
      <c r="M220" s="223">
        <v>14</v>
      </c>
      <c r="N220" s="54">
        <v>19</v>
      </c>
      <c r="O220" s="76"/>
      <c r="P220" s="71">
        <f t="shared" si="35"/>
        <v>-19</v>
      </c>
      <c r="Q220" s="71">
        <f t="shared" si="37"/>
        <v>-14</v>
      </c>
      <c r="R220" s="71">
        <f t="shared" si="38"/>
        <v>0</v>
      </c>
      <c r="S220" s="72">
        <v>32.5</v>
      </c>
      <c r="T220">
        <f t="shared" si="40"/>
        <v>-5</v>
      </c>
      <c r="U220" s="75">
        <f t="shared" si="39"/>
        <v>5</v>
      </c>
      <c r="V220" s="95"/>
      <c r="W220" s="79"/>
      <c r="X220" s="95"/>
      <c r="Y220" s="80"/>
      <c r="Z220" s="79"/>
      <c r="AA220" s="81"/>
    </row>
    <row r="221" spans="1:27" x14ac:dyDescent="0.25">
      <c r="A221" s="74">
        <v>42629</v>
      </c>
      <c r="B221" s="48">
        <f t="shared" si="34"/>
        <v>110</v>
      </c>
      <c r="C221" s="223"/>
      <c r="D221" s="3"/>
      <c r="E221" s="4"/>
      <c r="F221" s="5">
        <f t="shared" si="36"/>
        <v>0</v>
      </c>
      <c r="G221" s="49">
        <v>30</v>
      </c>
      <c r="K221" s="53">
        <v>2</v>
      </c>
      <c r="L221" s="223">
        <v>9</v>
      </c>
      <c r="M221" s="223">
        <v>22</v>
      </c>
      <c r="N221" s="54">
        <v>11</v>
      </c>
      <c r="P221" s="71">
        <f t="shared" si="35"/>
        <v>-9</v>
      </c>
      <c r="Q221" s="71">
        <f t="shared" si="37"/>
        <v>-22</v>
      </c>
      <c r="R221" s="71">
        <f t="shared" si="38"/>
        <v>0</v>
      </c>
      <c r="S221" s="72">
        <v>32.200000000000003</v>
      </c>
      <c r="T221">
        <f t="shared" si="40"/>
        <v>13</v>
      </c>
      <c r="U221" s="75">
        <f t="shared" si="39"/>
        <v>-13</v>
      </c>
      <c r="V221" s="95"/>
      <c r="W221" s="79"/>
      <c r="X221" s="95"/>
      <c r="Y221" s="80"/>
      <c r="Z221" s="79"/>
      <c r="AA221" s="81"/>
    </row>
    <row r="222" spans="1:27" x14ac:dyDescent="0.25">
      <c r="A222" s="74">
        <v>42622</v>
      </c>
      <c r="B222" s="48">
        <f t="shared" si="34"/>
        <v>116</v>
      </c>
      <c r="C222" s="223"/>
      <c r="D222" s="3"/>
      <c r="E222" s="4"/>
      <c r="F222" s="5">
        <f t="shared" si="36"/>
        <v>0</v>
      </c>
      <c r="G222" s="49">
        <v>28</v>
      </c>
      <c r="K222" s="53">
        <v>9</v>
      </c>
      <c r="L222" s="223">
        <v>9</v>
      </c>
      <c r="M222" s="223">
        <v>15</v>
      </c>
      <c r="N222" s="54">
        <v>16</v>
      </c>
      <c r="P222" s="71">
        <f t="shared" si="35"/>
        <v>-9</v>
      </c>
      <c r="Q222" s="71">
        <f t="shared" si="37"/>
        <v>-15</v>
      </c>
      <c r="R222" s="71">
        <f t="shared" si="38"/>
        <v>0</v>
      </c>
      <c r="S222" s="7">
        <v>30</v>
      </c>
      <c r="T222">
        <f t="shared" si="40"/>
        <v>6</v>
      </c>
      <c r="U222" s="75">
        <f t="shared" si="39"/>
        <v>-6</v>
      </c>
      <c r="V222" s="95"/>
      <c r="W222" s="79"/>
      <c r="X222" s="95"/>
      <c r="Y222" s="80"/>
      <c r="Z222" s="79"/>
      <c r="AA222" s="81"/>
    </row>
    <row r="223" spans="1:27" x14ac:dyDescent="0.25">
      <c r="A223" s="74">
        <v>42615</v>
      </c>
      <c r="B223" s="48">
        <f t="shared" si="34"/>
        <v>123</v>
      </c>
      <c r="C223" s="223"/>
      <c r="D223" s="3"/>
      <c r="E223" s="4"/>
      <c r="F223" s="5">
        <f t="shared" si="36"/>
        <v>0</v>
      </c>
      <c r="G223" s="49">
        <v>32</v>
      </c>
      <c r="K223" s="53">
        <v>5</v>
      </c>
      <c r="L223" s="223">
        <v>6</v>
      </c>
      <c r="M223" s="223">
        <v>13</v>
      </c>
      <c r="N223" s="54">
        <v>15</v>
      </c>
      <c r="P223" s="71">
        <f t="shared" si="35"/>
        <v>-6</v>
      </c>
      <c r="Q223" s="71">
        <f t="shared" si="37"/>
        <v>-13</v>
      </c>
      <c r="R223" s="71">
        <f t="shared" si="38"/>
        <v>0</v>
      </c>
      <c r="S223" s="72">
        <v>31.041666666666671</v>
      </c>
      <c r="T223">
        <f t="shared" si="40"/>
        <v>7</v>
      </c>
      <c r="U223" s="75">
        <f t="shared" si="39"/>
        <v>-7</v>
      </c>
      <c r="V223" s="95"/>
      <c r="W223" s="79"/>
      <c r="X223" s="95"/>
      <c r="Y223" s="80"/>
      <c r="Z223" s="79"/>
      <c r="AA223" s="81"/>
    </row>
    <row r="224" spans="1:27" x14ac:dyDescent="0.25">
      <c r="A224" s="74">
        <v>42608</v>
      </c>
      <c r="B224" s="48">
        <f t="shared" si="34"/>
        <v>79</v>
      </c>
      <c r="C224" s="223"/>
      <c r="D224" s="3"/>
      <c r="E224" s="4"/>
      <c r="F224" s="5">
        <f t="shared" si="36"/>
        <v>0</v>
      </c>
      <c r="G224" s="49">
        <v>29</v>
      </c>
      <c r="K224" s="53">
        <v>6</v>
      </c>
      <c r="L224" s="223">
        <v>58</v>
      </c>
      <c r="M224" s="223">
        <v>14</v>
      </c>
      <c r="N224" s="54">
        <v>59</v>
      </c>
      <c r="P224" s="71">
        <f t="shared" si="35"/>
        <v>-58</v>
      </c>
      <c r="Q224" s="71">
        <f t="shared" si="37"/>
        <v>-14</v>
      </c>
      <c r="R224" s="71">
        <f t="shared" si="38"/>
        <v>0</v>
      </c>
      <c r="S224" s="72">
        <v>29.486607142857139</v>
      </c>
      <c r="T224">
        <f t="shared" si="40"/>
        <v>-44</v>
      </c>
      <c r="U224" s="75">
        <f t="shared" si="39"/>
        <v>44</v>
      </c>
      <c r="V224" s="95"/>
      <c r="W224" s="79"/>
      <c r="X224" s="95"/>
      <c r="Y224" s="80"/>
      <c r="Z224" s="79"/>
      <c r="AA224" s="81"/>
    </row>
    <row r="225" spans="1:31" x14ac:dyDescent="0.25">
      <c r="A225" s="74">
        <v>42601</v>
      </c>
      <c r="B225" s="48">
        <v>175</v>
      </c>
      <c r="C225" s="223"/>
      <c r="D225" s="3"/>
      <c r="E225" s="4"/>
      <c r="F225" s="5">
        <f t="shared" si="36"/>
        <v>0</v>
      </c>
      <c r="G225" s="49">
        <v>31</v>
      </c>
      <c r="K225" s="53">
        <v>5</v>
      </c>
      <c r="L225" s="223">
        <v>17</v>
      </c>
      <c r="M225" s="223">
        <v>7</v>
      </c>
      <c r="N225" s="54">
        <v>20</v>
      </c>
      <c r="P225" s="71">
        <f t="shared" si="35"/>
        <v>-17</v>
      </c>
      <c r="Q225" s="71">
        <f t="shared" si="37"/>
        <v>-7</v>
      </c>
      <c r="R225" s="71">
        <f t="shared" si="38"/>
        <v>0</v>
      </c>
      <c r="S225" s="72">
        <v>34.596590909090907</v>
      </c>
      <c r="T225">
        <f t="shared" si="40"/>
        <v>-10</v>
      </c>
      <c r="U225" s="75">
        <f t="shared" si="39"/>
        <v>10</v>
      </c>
      <c r="V225" s="95"/>
      <c r="W225" s="79"/>
      <c r="X225" s="95"/>
      <c r="Y225" s="80"/>
      <c r="Z225" s="79"/>
      <c r="AA225" s="81"/>
    </row>
    <row r="226" spans="1:31" x14ac:dyDescent="0.25">
      <c r="A226" s="74">
        <v>42594</v>
      </c>
      <c r="B226" s="48">
        <v>179</v>
      </c>
      <c r="C226" s="223"/>
      <c r="D226" s="3"/>
      <c r="E226" s="4"/>
      <c r="F226" s="5">
        <f t="shared" si="36"/>
        <v>0</v>
      </c>
      <c r="G226" s="49">
        <v>31</v>
      </c>
      <c r="K226" s="53">
        <v>9</v>
      </c>
      <c r="L226" s="223">
        <v>14</v>
      </c>
      <c r="M226" s="223">
        <v>3</v>
      </c>
      <c r="N226" s="54">
        <v>27</v>
      </c>
      <c r="P226" s="71">
        <f t="shared" si="35"/>
        <v>-14</v>
      </c>
      <c r="Q226" s="71">
        <f t="shared" si="37"/>
        <v>-3</v>
      </c>
      <c r="R226" s="71">
        <f t="shared" si="38"/>
        <v>0</v>
      </c>
      <c r="S226" s="72">
        <v>36.25433526011561</v>
      </c>
      <c r="T226">
        <f t="shared" si="40"/>
        <v>-11</v>
      </c>
      <c r="U226" s="75">
        <f t="shared" si="39"/>
        <v>11</v>
      </c>
      <c r="V226" s="95"/>
      <c r="W226" s="79"/>
      <c r="X226" s="95"/>
      <c r="Y226" s="80"/>
      <c r="Z226" s="79"/>
      <c r="AA226" s="81"/>
      <c r="AB226" s="10"/>
      <c r="AC226" s="10"/>
      <c r="AD226" s="10"/>
      <c r="AE226" s="10"/>
    </row>
    <row r="227" spans="1:31" x14ac:dyDescent="0.25">
      <c r="A227" s="74">
        <v>42587</v>
      </c>
      <c r="B227" s="48">
        <v>170</v>
      </c>
      <c r="C227" s="223"/>
      <c r="D227" s="3"/>
      <c r="E227" s="4"/>
      <c r="F227" s="5">
        <f t="shared" si="36"/>
        <v>0</v>
      </c>
      <c r="G227" s="49">
        <v>32</v>
      </c>
      <c r="K227" s="53">
        <v>8</v>
      </c>
      <c r="L227" s="223">
        <v>8</v>
      </c>
      <c r="M227" s="223">
        <v>6</v>
      </c>
      <c r="N227" s="54">
        <v>14</v>
      </c>
      <c r="P227" s="71">
        <f t="shared" si="35"/>
        <v>-8</v>
      </c>
      <c r="Q227" s="71">
        <f t="shared" si="37"/>
        <v>-6</v>
      </c>
      <c r="R227" s="71">
        <f t="shared" si="38"/>
        <v>0</v>
      </c>
      <c r="S227" s="72">
        <v>36.25433526011561</v>
      </c>
      <c r="T227">
        <f t="shared" si="40"/>
        <v>-2</v>
      </c>
      <c r="U227" s="75">
        <f t="shared" si="39"/>
        <v>2</v>
      </c>
      <c r="V227" s="95"/>
      <c r="W227" s="79"/>
      <c r="X227" s="95"/>
      <c r="Y227" s="80"/>
      <c r="Z227" s="79"/>
      <c r="AA227" s="81"/>
    </row>
    <row r="228" spans="1:31" x14ac:dyDescent="0.25">
      <c r="A228" s="74">
        <v>42580</v>
      </c>
      <c r="B228" s="48">
        <v>179</v>
      </c>
      <c r="C228" s="223"/>
      <c r="D228" s="3"/>
      <c r="E228" s="4"/>
      <c r="F228" s="5">
        <f t="shared" si="36"/>
        <v>0</v>
      </c>
      <c r="G228" s="49">
        <v>38</v>
      </c>
      <c r="K228" s="53"/>
      <c r="N228" s="54"/>
      <c r="P228" s="71">
        <f t="shared" si="35"/>
        <v>0</v>
      </c>
      <c r="Q228" s="71">
        <f t="shared" si="37"/>
        <v>0</v>
      </c>
      <c r="R228" s="71">
        <f t="shared" si="38"/>
        <v>0</v>
      </c>
      <c r="S228" s="72">
        <v>37.36312849162011</v>
      </c>
      <c r="T228">
        <f t="shared" si="40"/>
        <v>0</v>
      </c>
      <c r="U228" s="75">
        <f t="shared" si="39"/>
        <v>0</v>
      </c>
      <c r="V228" s="95"/>
      <c r="W228" s="79"/>
      <c r="X228" s="95"/>
      <c r="Y228" s="80"/>
      <c r="Z228" s="79"/>
      <c r="AA228" s="81"/>
    </row>
    <row r="229" spans="1:31" x14ac:dyDescent="0.25">
      <c r="A229" s="74">
        <v>42573</v>
      </c>
      <c r="B229" s="48">
        <v>176</v>
      </c>
      <c r="C229" s="223"/>
      <c r="D229" s="3"/>
      <c r="E229" s="4"/>
      <c r="F229" s="5">
        <f t="shared" si="36"/>
        <v>0</v>
      </c>
      <c r="G229" s="49">
        <v>38</v>
      </c>
      <c r="K229" s="53"/>
      <c r="N229" s="54"/>
      <c r="P229" s="100"/>
      <c r="Q229" s="100"/>
      <c r="R229" s="100"/>
      <c r="S229" s="72">
        <v>38.613636363636367</v>
      </c>
      <c r="V229" s="53"/>
      <c r="X229" s="53"/>
      <c r="AA229" s="54"/>
    </row>
    <row r="230" spans="1:31" x14ac:dyDescent="0.25">
      <c r="A230" s="74">
        <v>42566</v>
      </c>
      <c r="B230" s="48">
        <v>170</v>
      </c>
      <c r="C230" s="223"/>
      <c r="D230" s="3"/>
      <c r="E230" s="4"/>
      <c r="F230" s="5">
        <f t="shared" si="36"/>
        <v>0</v>
      </c>
      <c r="G230" s="49">
        <v>38</v>
      </c>
      <c r="K230" s="53"/>
      <c r="N230" s="54"/>
      <c r="P230" s="100"/>
      <c r="Q230" s="100"/>
      <c r="R230" s="100"/>
      <c r="S230" s="72">
        <v>40.494117647058822</v>
      </c>
      <c r="V230" s="53"/>
      <c r="X230" s="53"/>
      <c r="AA230" s="54"/>
    </row>
    <row r="231" spans="1:31" x14ac:dyDescent="0.25">
      <c r="A231" s="74">
        <v>42559</v>
      </c>
      <c r="B231" s="48">
        <v>186</v>
      </c>
      <c r="C231" s="223"/>
      <c r="D231" s="3"/>
      <c r="E231" s="4"/>
      <c r="F231" s="5">
        <f t="shared" si="36"/>
        <v>0</v>
      </c>
      <c r="G231" s="49">
        <v>38</v>
      </c>
      <c r="K231" s="53"/>
      <c r="N231" s="54"/>
      <c r="P231" s="100"/>
      <c r="Q231" s="100"/>
      <c r="R231" s="100"/>
      <c r="S231" s="72">
        <v>38.817204301075272</v>
      </c>
      <c r="V231" s="53"/>
      <c r="X231" s="53"/>
      <c r="AA231" s="54"/>
    </row>
    <row r="232" spans="1:31" x14ac:dyDescent="0.25">
      <c r="A232" s="74">
        <v>42552</v>
      </c>
      <c r="B232" s="48">
        <v>201</v>
      </c>
      <c r="C232" s="223"/>
      <c r="D232" s="3"/>
      <c r="E232" s="4"/>
      <c r="F232" s="5">
        <f t="shared" si="36"/>
        <v>0</v>
      </c>
      <c r="G232" s="49">
        <v>40</v>
      </c>
      <c r="K232" s="53"/>
      <c r="N232" s="54"/>
      <c r="P232" s="100"/>
      <c r="Q232" s="100"/>
      <c r="R232" s="100"/>
      <c r="S232" s="72">
        <v>38.139303482587067</v>
      </c>
      <c r="V232" s="53"/>
      <c r="X232" s="53"/>
      <c r="AA232" s="54"/>
    </row>
    <row r="233" spans="1:31" x14ac:dyDescent="0.25">
      <c r="A233" s="74">
        <v>42545</v>
      </c>
      <c r="B233" s="48">
        <v>207</v>
      </c>
      <c r="C233" s="223"/>
      <c r="D233" s="3"/>
      <c r="E233" s="4"/>
      <c r="F233" s="5">
        <f t="shared" si="36"/>
        <v>0</v>
      </c>
      <c r="G233" s="49">
        <v>37</v>
      </c>
      <c r="K233" s="53"/>
      <c r="N233" s="54"/>
      <c r="P233" s="100"/>
      <c r="Q233" s="100"/>
      <c r="R233" s="100"/>
      <c r="S233" s="72">
        <v>35.869565217391298</v>
      </c>
      <c r="V233" s="53"/>
      <c r="X233" s="53"/>
      <c r="AA233" s="54"/>
    </row>
    <row r="234" spans="1:31" x14ac:dyDescent="0.25">
      <c r="A234" s="74">
        <v>42538</v>
      </c>
      <c r="B234" s="48">
        <v>211</v>
      </c>
      <c r="C234" s="223"/>
      <c r="D234" s="3"/>
      <c r="E234" s="4"/>
      <c r="F234" s="5">
        <f t="shared" si="36"/>
        <v>0</v>
      </c>
      <c r="G234" s="49">
        <v>36</v>
      </c>
      <c r="K234" s="53"/>
      <c r="N234" s="54"/>
      <c r="P234" s="100"/>
      <c r="Q234" s="100"/>
      <c r="R234" s="100"/>
      <c r="S234" s="72">
        <v>33.786729857819907</v>
      </c>
      <c r="V234" s="53"/>
      <c r="X234" s="53"/>
      <c r="AA234" s="54"/>
    </row>
    <row r="235" spans="1:31" x14ac:dyDescent="0.25">
      <c r="A235" s="74">
        <v>42531</v>
      </c>
      <c r="B235" s="48">
        <v>200</v>
      </c>
      <c r="C235" s="223"/>
      <c r="D235" s="3"/>
      <c r="E235" s="4"/>
      <c r="F235" s="5">
        <f t="shared" si="36"/>
        <v>0</v>
      </c>
      <c r="G235" s="49">
        <v>35</v>
      </c>
      <c r="K235" s="53"/>
      <c r="N235" s="54"/>
      <c r="P235" s="100"/>
      <c r="Q235" s="100"/>
      <c r="R235" s="100"/>
      <c r="S235" s="7"/>
      <c r="V235" s="53"/>
      <c r="X235" s="53"/>
      <c r="AA235" s="54"/>
    </row>
    <row r="236" spans="1:31" x14ac:dyDescent="0.25">
      <c r="A236" s="74">
        <v>42524</v>
      </c>
      <c r="B236" s="48">
        <v>196</v>
      </c>
      <c r="C236" s="223"/>
      <c r="D236" s="3"/>
      <c r="E236" s="4"/>
      <c r="F236" s="5">
        <f t="shared" si="36"/>
        <v>0</v>
      </c>
      <c r="G236" s="49">
        <v>35</v>
      </c>
      <c r="K236" s="53"/>
      <c r="N236" s="54"/>
      <c r="P236" s="100"/>
      <c r="Q236" s="100"/>
      <c r="R236" s="100"/>
      <c r="S236" s="7"/>
      <c r="V236" s="53"/>
      <c r="X236" s="53"/>
      <c r="AA236" s="54"/>
    </row>
    <row r="237" spans="1:31" x14ac:dyDescent="0.25">
      <c r="A237" s="74">
        <v>42517</v>
      </c>
      <c r="B237" s="48">
        <v>188</v>
      </c>
      <c r="C237" s="223"/>
      <c r="D237" s="3"/>
      <c r="E237" s="4"/>
      <c r="F237" s="5">
        <f t="shared" si="36"/>
        <v>0</v>
      </c>
      <c r="G237" s="49">
        <v>34</v>
      </c>
      <c r="K237" s="53"/>
      <c r="N237" s="54"/>
      <c r="P237" s="100"/>
      <c r="Q237" s="100"/>
      <c r="R237" s="100"/>
      <c r="S237" s="7"/>
      <c r="V237" s="53"/>
      <c r="X237" s="53"/>
      <c r="AA237" s="54"/>
    </row>
    <row r="238" spans="1:31" x14ac:dyDescent="0.25">
      <c r="A238" s="74">
        <v>42510</v>
      </c>
      <c r="B238" s="48">
        <v>188</v>
      </c>
      <c r="C238" s="223"/>
      <c r="D238" s="3"/>
      <c r="E238" s="4"/>
      <c r="F238" s="5">
        <f t="shared" si="36"/>
        <v>0</v>
      </c>
      <c r="G238" s="49">
        <v>40</v>
      </c>
      <c r="K238" s="53"/>
      <c r="N238" s="54"/>
      <c r="P238" s="100"/>
      <c r="Q238" s="100"/>
      <c r="R238" s="100"/>
      <c r="S238" s="7"/>
      <c r="V238" s="53"/>
      <c r="X238" s="53"/>
      <c r="AA238" s="54"/>
    </row>
    <row r="239" spans="1:31" x14ac:dyDescent="0.25">
      <c r="A239" s="74">
        <v>42503</v>
      </c>
      <c r="B239" s="48">
        <v>183</v>
      </c>
      <c r="C239" s="223"/>
      <c r="D239" s="3"/>
      <c r="E239" s="4"/>
      <c r="F239" s="5">
        <f t="shared" si="36"/>
        <v>0</v>
      </c>
      <c r="G239" s="49">
        <v>34</v>
      </c>
      <c r="K239" s="53"/>
      <c r="N239" s="54"/>
      <c r="P239" s="100"/>
      <c r="Q239" s="100"/>
      <c r="R239" s="100"/>
      <c r="S239" s="7"/>
      <c r="V239" s="53"/>
      <c r="X239" s="53"/>
      <c r="AA239" s="54"/>
    </row>
    <row r="240" spans="1:31" x14ac:dyDescent="0.25">
      <c r="A240" s="74">
        <v>42496</v>
      </c>
      <c r="B240" s="48">
        <v>170</v>
      </c>
      <c r="C240" s="223"/>
      <c r="D240" s="3"/>
      <c r="E240" s="4"/>
      <c r="F240" s="5">
        <f t="shared" si="36"/>
        <v>0</v>
      </c>
      <c r="G240" s="49">
        <v>37</v>
      </c>
      <c r="K240" s="53"/>
      <c r="N240" s="54"/>
      <c r="P240" s="100"/>
      <c r="Q240" s="100"/>
      <c r="R240" s="100"/>
      <c r="S240" s="7"/>
      <c r="V240" s="53"/>
      <c r="X240" s="53"/>
      <c r="AA240" s="54"/>
    </row>
    <row r="241" spans="1:27" x14ac:dyDescent="0.25">
      <c r="A241" s="74">
        <v>42489</v>
      </c>
      <c r="B241" s="48">
        <v>163</v>
      </c>
      <c r="C241" s="223"/>
      <c r="D241" s="3"/>
      <c r="E241" s="4"/>
      <c r="F241" s="5">
        <f t="shared" si="36"/>
        <v>0</v>
      </c>
      <c r="G241" s="49">
        <v>32</v>
      </c>
      <c r="K241" s="53"/>
      <c r="N241" s="54"/>
      <c r="P241" s="100"/>
      <c r="Q241" s="100"/>
      <c r="R241" s="100"/>
      <c r="S241" s="7"/>
      <c r="V241" s="53"/>
      <c r="X241" s="53"/>
      <c r="AA241" s="54"/>
    </row>
    <row r="242" spans="1:27" x14ac:dyDescent="0.25">
      <c r="A242" s="74">
        <v>42482</v>
      </c>
      <c r="B242" s="48">
        <v>161</v>
      </c>
      <c r="C242" s="223"/>
      <c r="D242" s="3"/>
      <c r="E242" s="4"/>
      <c r="F242" s="5">
        <f t="shared" si="36"/>
        <v>0</v>
      </c>
      <c r="G242" s="49">
        <v>25</v>
      </c>
      <c r="K242" s="53"/>
      <c r="N242" s="54"/>
      <c r="P242" s="100"/>
      <c r="Q242" s="100"/>
      <c r="R242" s="100"/>
      <c r="S242" s="7"/>
      <c r="V242" s="53"/>
      <c r="X242" s="53"/>
      <c r="AA242" s="54"/>
    </row>
    <row r="243" spans="1:27" x14ac:dyDescent="0.25">
      <c r="A243" s="74">
        <v>42475</v>
      </c>
      <c r="B243" s="48">
        <v>163</v>
      </c>
      <c r="C243" s="223"/>
      <c r="D243" s="3"/>
      <c r="E243" s="4"/>
      <c r="F243" s="5">
        <f t="shared" si="36"/>
        <v>0</v>
      </c>
      <c r="G243" s="49">
        <v>28</v>
      </c>
      <c r="K243" s="53"/>
      <c r="N243" s="54"/>
      <c r="P243" s="100"/>
      <c r="Q243" s="100"/>
      <c r="R243" s="100"/>
      <c r="S243" s="7"/>
      <c r="V243" s="53"/>
      <c r="X243" s="53"/>
      <c r="AA243" s="54"/>
    </row>
    <row r="244" spans="1:27" ht="15.75" customHeight="1" thickBot="1" x14ac:dyDescent="0.3">
      <c r="A244" s="74">
        <v>42468</v>
      </c>
      <c r="B244" s="48">
        <v>165</v>
      </c>
      <c r="C244" s="223"/>
      <c r="D244" s="3"/>
      <c r="E244" s="4"/>
      <c r="F244" s="5">
        <f t="shared" si="36"/>
        <v>0</v>
      </c>
      <c r="G244" s="49">
        <v>25</v>
      </c>
      <c r="H244" s="101"/>
      <c r="I244" s="101"/>
      <c r="J244" s="102"/>
      <c r="K244" s="82"/>
      <c r="L244" s="102"/>
      <c r="M244" s="102"/>
      <c r="N244" s="103"/>
      <c r="P244" s="104"/>
      <c r="Q244" s="104"/>
      <c r="R244" s="104"/>
      <c r="S244" s="12"/>
      <c r="V244" s="82"/>
      <c r="W244" s="102"/>
      <c r="X244" s="82"/>
      <c r="Y244" s="105"/>
      <c r="Z244" s="102"/>
      <c r="AA244" s="103"/>
    </row>
    <row r="245" spans="1:27" x14ac:dyDescent="0.25">
      <c r="B245" s="48"/>
      <c r="C245" s="223"/>
      <c r="D245" s="3"/>
      <c r="E245" s="4"/>
      <c r="F245" s="5"/>
      <c r="G245" s="106"/>
    </row>
    <row r="246" spans="1:27" x14ac:dyDescent="0.25">
      <c r="B246" s="48"/>
      <c r="C246" s="223"/>
      <c r="D246" s="3"/>
      <c r="E246" s="4"/>
      <c r="F246" s="5"/>
      <c r="G246" s="106"/>
    </row>
    <row r="247" spans="1:27" x14ac:dyDescent="0.25">
      <c r="B247" s="48"/>
      <c r="C247" s="223"/>
      <c r="D247" s="3"/>
      <c r="E247" s="4"/>
      <c r="F247" s="5"/>
      <c r="G247" s="106"/>
    </row>
    <row r="248" spans="1:27" x14ac:dyDescent="0.25">
      <c r="B248" s="48"/>
      <c r="C248" s="223"/>
      <c r="D248" s="3"/>
      <c r="E248" s="4"/>
      <c r="F248" s="5"/>
      <c r="G248" s="106"/>
    </row>
    <row r="249" spans="1:27" x14ac:dyDescent="0.25">
      <c r="B249" s="48"/>
      <c r="C249" s="223"/>
      <c r="D249" s="3"/>
      <c r="E249" s="4"/>
      <c r="F249" s="5"/>
      <c r="G249" s="106"/>
    </row>
    <row r="250" spans="1:27" x14ac:dyDescent="0.25">
      <c r="B250" s="48"/>
      <c r="C250" s="223"/>
      <c r="D250" s="3"/>
      <c r="E250" s="4"/>
      <c r="F250" s="5"/>
      <c r="G250" s="106"/>
    </row>
    <row r="251" spans="1:27" x14ac:dyDescent="0.25">
      <c r="B251" s="48"/>
      <c r="C251" s="223"/>
      <c r="D251" s="3"/>
      <c r="E251" s="4"/>
      <c r="F251" s="5"/>
      <c r="G251" s="106"/>
    </row>
    <row r="252" spans="1:27" x14ac:dyDescent="0.25">
      <c r="B252" s="48"/>
      <c r="C252" s="223"/>
      <c r="D252" s="3"/>
      <c r="E252" s="4"/>
      <c r="F252" s="5"/>
      <c r="G252" s="106"/>
    </row>
    <row r="253" spans="1:27" x14ac:dyDescent="0.25">
      <c r="B253" s="48"/>
      <c r="C253" s="223"/>
      <c r="D253" s="3"/>
      <c r="E253" s="4"/>
      <c r="F253" s="5"/>
      <c r="G253" s="106"/>
    </row>
    <row r="254" spans="1:27" x14ac:dyDescent="0.25">
      <c r="B254" s="48"/>
      <c r="C254" s="223"/>
      <c r="D254" s="3"/>
      <c r="E254" s="4"/>
      <c r="F254" s="5"/>
      <c r="G254" s="106"/>
    </row>
    <row r="255" spans="1:27" x14ac:dyDescent="0.25">
      <c r="B255" s="48"/>
      <c r="C255" s="223"/>
      <c r="D255" s="3"/>
      <c r="E255" s="4"/>
      <c r="F255" s="5"/>
      <c r="G255" s="106"/>
    </row>
    <row r="256" spans="1:27" x14ac:dyDescent="0.25">
      <c r="B256" s="48"/>
      <c r="C256" s="223"/>
      <c r="D256" s="3"/>
      <c r="E256" s="4"/>
      <c r="F256" s="5"/>
      <c r="G256" s="106"/>
    </row>
    <row r="257" spans="2:7" x14ac:dyDescent="0.25">
      <c r="B257" s="48"/>
      <c r="C257" s="223"/>
      <c r="D257" s="3"/>
      <c r="E257" s="4"/>
      <c r="F257" s="5"/>
      <c r="G257" s="106"/>
    </row>
    <row r="258" spans="2:7" x14ac:dyDescent="0.25">
      <c r="B258" s="48"/>
      <c r="C258" s="223"/>
      <c r="D258" s="3"/>
      <c r="E258" s="4"/>
      <c r="F258" s="5"/>
      <c r="G258" s="106"/>
    </row>
    <row r="259" spans="2:7" x14ac:dyDescent="0.25">
      <c r="B259" s="48"/>
      <c r="C259" s="223"/>
      <c r="D259" s="3"/>
      <c r="E259" s="4"/>
      <c r="F259" s="5"/>
      <c r="G259" s="106"/>
    </row>
    <row r="260" spans="2:7" x14ac:dyDescent="0.25">
      <c r="B260" s="48"/>
      <c r="C260" s="223"/>
      <c r="D260" s="3"/>
      <c r="E260" s="4"/>
      <c r="F260" s="5"/>
      <c r="G260" s="106"/>
    </row>
    <row r="261" spans="2:7" x14ac:dyDescent="0.25">
      <c r="B261" s="48"/>
      <c r="C261" s="223"/>
      <c r="D261" s="3"/>
      <c r="E261" s="4"/>
      <c r="F261" s="5"/>
      <c r="G261" s="106"/>
    </row>
    <row r="262" spans="2:7" x14ac:dyDescent="0.25">
      <c r="B262" s="48"/>
      <c r="C262" s="223"/>
      <c r="D262" s="3"/>
      <c r="E262" s="4"/>
      <c r="F262" s="5"/>
      <c r="G262" s="106"/>
    </row>
    <row r="263" spans="2:7" x14ac:dyDescent="0.25">
      <c r="B263" s="48"/>
      <c r="C263" s="223"/>
      <c r="D263" s="3"/>
      <c r="E263" s="4"/>
      <c r="F263" s="5"/>
      <c r="G263" s="106"/>
    </row>
    <row r="264" spans="2:7" x14ac:dyDescent="0.25">
      <c r="B264" s="48"/>
      <c r="C264" s="223"/>
      <c r="D264" s="3"/>
      <c r="E264" s="4"/>
      <c r="F264" s="5"/>
      <c r="G264" s="106"/>
    </row>
    <row r="265" spans="2:7" x14ac:dyDescent="0.25">
      <c r="B265" s="48"/>
      <c r="C265" s="223"/>
      <c r="D265" s="3"/>
      <c r="E265" s="4"/>
      <c r="F265" s="5"/>
      <c r="G265" s="106"/>
    </row>
    <row r="266" spans="2:7" x14ac:dyDescent="0.25">
      <c r="B266" s="48"/>
      <c r="C266" s="223"/>
      <c r="D266" s="3"/>
      <c r="E266" s="4"/>
      <c r="F266" s="5"/>
      <c r="G266" s="106"/>
    </row>
    <row r="267" spans="2:7" x14ac:dyDescent="0.25">
      <c r="B267" s="48"/>
      <c r="C267" s="223"/>
      <c r="D267" s="3"/>
      <c r="E267" s="4"/>
      <c r="F267" s="5"/>
      <c r="G267" s="106"/>
    </row>
    <row r="268" spans="2:7" x14ac:dyDescent="0.25">
      <c r="B268" s="48"/>
      <c r="C268" s="223"/>
      <c r="D268" s="3"/>
      <c r="E268" s="4"/>
      <c r="F268" s="5"/>
      <c r="G268" s="106"/>
    </row>
    <row r="269" spans="2:7" x14ac:dyDescent="0.25">
      <c r="B269" s="48"/>
      <c r="C269" s="223"/>
      <c r="D269" s="3"/>
      <c r="E269" s="4"/>
      <c r="F269" s="5"/>
      <c r="G269" s="106"/>
    </row>
    <row r="270" spans="2:7" x14ac:dyDescent="0.25">
      <c r="B270" s="48"/>
      <c r="C270" s="223"/>
      <c r="D270" s="3"/>
      <c r="E270" s="4"/>
      <c r="F270" s="5"/>
      <c r="G270" s="106"/>
    </row>
    <row r="271" spans="2:7" x14ac:dyDescent="0.25">
      <c r="B271" s="48"/>
      <c r="C271" s="223"/>
      <c r="D271" s="3"/>
      <c r="E271" s="4"/>
      <c r="F271" s="5"/>
      <c r="G271" s="106"/>
    </row>
    <row r="272" spans="2:7" x14ac:dyDescent="0.25">
      <c r="B272" s="48"/>
      <c r="C272" s="223"/>
      <c r="D272" s="3"/>
      <c r="E272" s="4"/>
      <c r="F272" s="5"/>
      <c r="G272" s="106"/>
    </row>
    <row r="273" spans="2:7" x14ac:dyDescent="0.25">
      <c r="B273" s="48"/>
      <c r="C273" s="223"/>
      <c r="D273" s="3"/>
      <c r="E273" s="4"/>
      <c r="F273" s="5"/>
      <c r="G273" s="106"/>
    </row>
    <row r="274" spans="2:7" x14ac:dyDescent="0.25">
      <c r="B274" s="48"/>
      <c r="C274" s="223"/>
      <c r="D274" s="3"/>
      <c r="E274" s="4"/>
      <c r="F274" s="5"/>
      <c r="G274" s="106"/>
    </row>
    <row r="275" spans="2:7" x14ac:dyDescent="0.25">
      <c r="B275" s="48"/>
      <c r="C275" s="223"/>
      <c r="D275" s="3"/>
      <c r="E275" s="4"/>
      <c r="F275" s="5"/>
      <c r="G275" s="106"/>
    </row>
    <row r="276" spans="2:7" x14ac:dyDescent="0.25">
      <c r="B276" s="48"/>
      <c r="C276" s="223"/>
      <c r="D276" s="3"/>
      <c r="E276" s="4"/>
      <c r="F276" s="5"/>
      <c r="G276" s="106"/>
    </row>
    <row r="277" spans="2:7" x14ac:dyDescent="0.25">
      <c r="B277" s="48"/>
      <c r="C277" s="223"/>
      <c r="D277" s="3"/>
      <c r="E277" s="4"/>
      <c r="F277" s="5"/>
      <c r="G277" s="106"/>
    </row>
    <row r="278" spans="2:7" x14ac:dyDescent="0.25">
      <c r="B278" s="48"/>
      <c r="C278" s="223"/>
      <c r="D278" s="3"/>
      <c r="E278" s="4"/>
      <c r="F278" s="5"/>
      <c r="G278" s="106"/>
    </row>
    <row r="279" spans="2:7" x14ac:dyDescent="0.25">
      <c r="B279" s="48"/>
      <c r="C279" s="223"/>
      <c r="D279" s="3"/>
      <c r="E279" s="4"/>
      <c r="F279" s="5"/>
      <c r="G279" s="106"/>
    </row>
    <row r="280" spans="2:7" x14ac:dyDescent="0.25">
      <c r="B280" s="48"/>
      <c r="C280" s="223"/>
      <c r="D280" s="3"/>
      <c r="E280" s="4"/>
      <c r="F280" s="5"/>
      <c r="G280" s="106"/>
    </row>
    <row r="281" spans="2:7" x14ac:dyDescent="0.25">
      <c r="B281" s="48"/>
      <c r="C281" s="223"/>
      <c r="D281" s="3"/>
      <c r="E281" s="4"/>
      <c r="F281" s="5"/>
      <c r="G281" s="106"/>
    </row>
    <row r="282" spans="2:7" x14ac:dyDescent="0.25">
      <c r="B282" s="48"/>
      <c r="C282" s="223"/>
      <c r="D282" s="3"/>
      <c r="E282" s="4"/>
      <c r="F282" s="5"/>
      <c r="G282" s="106"/>
    </row>
    <row r="283" spans="2:7" x14ac:dyDescent="0.25">
      <c r="B283" s="48"/>
      <c r="C283" s="223"/>
      <c r="D283" s="3"/>
      <c r="E283" s="4"/>
      <c r="F283" s="5"/>
      <c r="G283" s="106"/>
    </row>
    <row r="284" spans="2:7" x14ac:dyDescent="0.25">
      <c r="B284" s="48"/>
      <c r="C284" s="223"/>
      <c r="D284" s="3"/>
      <c r="E284" s="4"/>
      <c r="F284" s="5"/>
      <c r="G284" s="106"/>
    </row>
    <row r="285" spans="2:7" x14ac:dyDescent="0.25">
      <c r="B285" s="48"/>
      <c r="C285" s="223"/>
      <c r="D285" s="3"/>
      <c r="E285" s="4"/>
      <c r="F285" s="5"/>
      <c r="G285" s="106"/>
    </row>
    <row r="286" spans="2:7" x14ac:dyDescent="0.25">
      <c r="B286" s="48"/>
      <c r="C286" s="223"/>
      <c r="D286" s="3"/>
      <c r="E286" s="4"/>
      <c r="F286" s="5"/>
      <c r="G286" s="106"/>
    </row>
    <row r="287" spans="2:7" x14ac:dyDescent="0.25">
      <c r="B287" s="48"/>
      <c r="C287" s="223"/>
      <c r="D287" s="3"/>
      <c r="E287" s="4"/>
      <c r="F287" s="5"/>
      <c r="G287" s="106"/>
    </row>
    <row r="288" spans="2:7" x14ac:dyDescent="0.25">
      <c r="B288" s="48"/>
      <c r="C288" s="223"/>
      <c r="D288" s="3"/>
      <c r="E288" s="4"/>
      <c r="F288" s="5"/>
      <c r="G288" s="106"/>
    </row>
    <row r="289" spans="2:7" x14ac:dyDescent="0.25">
      <c r="B289" s="48"/>
      <c r="C289" s="223"/>
      <c r="D289" s="3"/>
      <c r="E289" s="4"/>
      <c r="F289" s="5"/>
      <c r="G289" s="106"/>
    </row>
    <row r="290" spans="2:7" x14ac:dyDescent="0.25">
      <c r="B290" s="48"/>
      <c r="C290" s="223"/>
      <c r="D290" s="3"/>
      <c r="E290" s="4"/>
      <c r="F290" s="5"/>
      <c r="G290" s="106"/>
    </row>
    <row r="291" spans="2:7" x14ac:dyDescent="0.25">
      <c r="B291" s="48"/>
      <c r="C291" s="223"/>
      <c r="D291" s="3"/>
      <c r="E291" s="4"/>
      <c r="F291" s="5"/>
      <c r="G291" s="106"/>
    </row>
    <row r="292" spans="2:7" x14ac:dyDescent="0.25">
      <c r="B292" s="48"/>
      <c r="C292" s="223"/>
      <c r="D292" s="3"/>
      <c r="E292" s="4"/>
      <c r="F292" s="5"/>
      <c r="G292" s="106"/>
    </row>
    <row r="293" spans="2:7" x14ac:dyDescent="0.25">
      <c r="B293" s="48"/>
      <c r="C293" s="223"/>
      <c r="D293" s="3"/>
      <c r="E293" s="4"/>
      <c r="F293" s="5"/>
      <c r="G293" s="106"/>
    </row>
    <row r="294" spans="2:7" x14ac:dyDescent="0.25">
      <c r="B294" s="48"/>
      <c r="C294" s="223"/>
      <c r="D294" s="3"/>
      <c r="E294" s="4"/>
      <c r="F294" s="5"/>
      <c r="G294" s="106"/>
    </row>
    <row r="295" spans="2:7" x14ac:dyDescent="0.25">
      <c r="B295" s="48"/>
      <c r="C295" s="223"/>
      <c r="D295" s="3"/>
      <c r="E295" s="4"/>
      <c r="F295" s="5"/>
      <c r="G295" s="106"/>
    </row>
    <row r="296" spans="2:7" x14ac:dyDescent="0.25">
      <c r="B296" s="48"/>
      <c r="C296" s="223"/>
      <c r="D296" s="3"/>
      <c r="E296" s="4"/>
      <c r="F296" s="5"/>
      <c r="G296" s="106"/>
    </row>
    <row r="297" spans="2:7" x14ac:dyDescent="0.25">
      <c r="B297" s="48"/>
      <c r="C297" s="223"/>
      <c r="D297" s="3"/>
      <c r="E297" s="4"/>
      <c r="F297" s="5"/>
      <c r="G297" s="106"/>
    </row>
    <row r="298" spans="2:7" x14ac:dyDescent="0.25">
      <c r="B298" s="48"/>
      <c r="C298" s="223"/>
      <c r="D298" s="3"/>
      <c r="E298" s="4"/>
      <c r="F298" s="5"/>
      <c r="G298" s="106"/>
    </row>
    <row r="299" spans="2:7" x14ac:dyDescent="0.25">
      <c r="B299" s="48"/>
      <c r="C299" s="223"/>
      <c r="D299" s="3"/>
      <c r="E299" s="4"/>
      <c r="F299" s="5"/>
      <c r="G299" s="106"/>
    </row>
    <row r="300" spans="2:7" x14ac:dyDescent="0.25">
      <c r="B300" s="48"/>
      <c r="C300" s="223"/>
      <c r="D300" s="3"/>
      <c r="E300" s="4"/>
      <c r="F300" s="5"/>
      <c r="G300" s="106"/>
    </row>
    <row r="301" spans="2:7" x14ac:dyDescent="0.25">
      <c r="B301" s="48"/>
      <c r="C301" s="223"/>
      <c r="D301" s="3"/>
      <c r="E301" s="4"/>
      <c r="F301" s="5"/>
      <c r="G301" s="106"/>
    </row>
    <row r="302" spans="2:7" x14ac:dyDescent="0.25">
      <c r="B302" s="48"/>
      <c r="C302" s="223"/>
      <c r="D302" s="3"/>
      <c r="E302" s="4"/>
      <c r="F302" s="5"/>
      <c r="G302" s="106"/>
    </row>
    <row r="303" spans="2:7" x14ac:dyDescent="0.25">
      <c r="B303" s="48"/>
      <c r="C303" s="223"/>
      <c r="D303" s="3"/>
      <c r="E303" s="4"/>
      <c r="F303" s="5"/>
      <c r="G303" s="106"/>
    </row>
    <row r="304" spans="2:7" x14ac:dyDescent="0.25">
      <c r="B304" s="48"/>
      <c r="C304" s="223"/>
      <c r="D304" s="3"/>
      <c r="E304" s="4"/>
      <c r="F304" s="5"/>
      <c r="G304" s="106"/>
    </row>
    <row r="305" spans="2:7" x14ac:dyDescent="0.25">
      <c r="B305" s="48"/>
      <c r="C305" s="223"/>
      <c r="D305" s="3"/>
      <c r="E305" s="4"/>
      <c r="F305" s="5"/>
      <c r="G305" s="106"/>
    </row>
    <row r="306" spans="2:7" x14ac:dyDescent="0.25">
      <c r="B306" s="48"/>
      <c r="C306" s="223"/>
      <c r="D306" s="3"/>
      <c r="E306" s="4"/>
      <c r="F306" s="5"/>
      <c r="G306" s="106"/>
    </row>
    <row r="307" spans="2:7" x14ac:dyDescent="0.25">
      <c r="B307" s="48"/>
      <c r="C307" s="223"/>
      <c r="D307" s="3"/>
      <c r="E307" s="4"/>
      <c r="F307" s="5"/>
      <c r="G307" s="106"/>
    </row>
    <row r="308" spans="2:7" x14ac:dyDescent="0.25">
      <c r="B308" s="48"/>
      <c r="C308" s="223"/>
      <c r="D308" s="3"/>
      <c r="E308" s="4"/>
      <c r="F308" s="5"/>
      <c r="G308" s="106"/>
    </row>
    <row r="309" spans="2:7" x14ac:dyDescent="0.25">
      <c r="B309" s="48"/>
      <c r="C309" s="223"/>
      <c r="D309" s="3"/>
      <c r="E309" s="4"/>
      <c r="F309" s="5"/>
      <c r="G309" s="106"/>
    </row>
    <row r="310" spans="2:7" x14ac:dyDescent="0.25">
      <c r="B310" s="48"/>
      <c r="C310" s="223"/>
      <c r="D310" s="3"/>
      <c r="E310" s="4"/>
      <c r="F310" s="5"/>
      <c r="G310" s="106"/>
    </row>
    <row r="311" spans="2:7" x14ac:dyDescent="0.25">
      <c r="B311" s="48"/>
      <c r="C311" s="223"/>
      <c r="D311" s="3"/>
      <c r="E311" s="4"/>
      <c r="F311" s="5"/>
      <c r="G311" s="106"/>
    </row>
    <row r="312" spans="2:7" x14ac:dyDescent="0.25">
      <c r="B312" s="48"/>
      <c r="C312" s="223"/>
      <c r="D312" s="3"/>
      <c r="E312" s="4"/>
      <c r="F312" s="5"/>
      <c r="G312" s="106"/>
    </row>
    <row r="313" spans="2:7" x14ac:dyDescent="0.25">
      <c r="B313" s="48"/>
      <c r="C313" s="223"/>
      <c r="D313" s="3"/>
      <c r="E313" s="4"/>
      <c r="F313" s="5"/>
      <c r="G313" s="106"/>
    </row>
    <row r="314" spans="2:7" x14ac:dyDescent="0.25">
      <c r="B314" s="48"/>
      <c r="C314" s="223"/>
      <c r="D314" s="3"/>
      <c r="E314" s="4"/>
      <c r="F314" s="5"/>
      <c r="G314" s="106"/>
    </row>
    <row r="315" spans="2:7" x14ac:dyDescent="0.25">
      <c r="B315" s="48"/>
      <c r="C315" s="223"/>
      <c r="D315" s="3"/>
      <c r="E315" s="4"/>
      <c r="F315" s="5"/>
      <c r="G315" s="106"/>
    </row>
    <row r="316" spans="2:7" x14ac:dyDescent="0.25">
      <c r="B316" s="48"/>
      <c r="C316" s="223"/>
      <c r="D316" s="3"/>
      <c r="E316" s="4"/>
      <c r="F316" s="5"/>
      <c r="G316" s="106"/>
    </row>
    <row r="317" spans="2:7" x14ac:dyDescent="0.25">
      <c r="B317" s="48"/>
      <c r="C317" s="223"/>
      <c r="D317" s="3"/>
      <c r="E317" s="4"/>
      <c r="F317" s="5"/>
      <c r="G317" s="106"/>
    </row>
    <row r="318" spans="2:7" x14ac:dyDescent="0.25">
      <c r="B318" s="48"/>
      <c r="C318" s="223"/>
      <c r="D318" s="3"/>
      <c r="E318" s="4"/>
      <c r="F318" s="5"/>
      <c r="G318" s="106"/>
    </row>
    <row r="319" spans="2:7" x14ac:dyDescent="0.25">
      <c r="B319" s="48"/>
      <c r="C319" s="223"/>
      <c r="D319" s="3"/>
      <c r="E319" s="4"/>
      <c r="F319" s="5"/>
      <c r="G319" s="106"/>
    </row>
    <row r="320" spans="2:7" x14ac:dyDescent="0.25">
      <c r="B320" s="48"/>
      <c r="C320" s="223"/>
      <c r="D320" s="3"/>
      <c r="E320" s="4"/>
      <c r="F320" s="5"/>
      <c r="G320" s="106"/>
    </row>
    <row r="321" spans="2:7" x14ac:dyDescent="0.25">
      <c r="B321" s="48"/>
      <c r="C321" s="223"/>
      <c r="D321" s="3"/>
      <c r="E321" s="4"/>
      <c r="F321" s="5"/>
      <c r="G321" s="106"/>
    </row>
    <row r="322" spans="2:7" x14ac:dyDescent="0.25">
      <c r="B322" s="48"/>
      <c r="C322" s="223"/>
      <c r="D322" s="3"/>
      <c r="E322" s="4"/>
      <c r="F322" s="5"/>
      <c r="G322" s="106"/>
    </row>
    <row r="323" spans="2:7" x14ac:dyDescent="0.25">
      <c r="B323" s="48"/>
      <c r="C323" s="223"/>
      <c r="D323" s="3"/>
      <c r="E323" s="4"/>
      <c r="F323" s="5"/>
      <c r="G323" s="106"/>
    </row>
    <row r="324" spans="2:7" x14ac:dyDescent="0.25">
      <c r="B324" s="48"/>
      <c r="C324" s="223"/>
      <c r="D324" s="3"/>
      <c r="E324" s="4"/>
      <c r="F324" s="5"/>
      <c r="G324" s="106"/>
    </row>
    <row r="325" spans="2:7" x14ac:dyDescent="0.25">
      <c r="B325" s="48"/>
      <c r="C325" s="223"/>
      <c r="D325" s="3"/>
      <c r="E325" s="4"/>
      <c r="F325" s="5"/>
      <c r="G325" s="106"/>
    </row>
    <row r="326" spans="2:7" x14ac:dyDescent="0.25">
      <c r="B326" s="48"/>
      <c r="C326" s="223"/>
      <c r="D326" s="3"/>
      <c r="E326" s="4"/>
      <c r="F326" s="5"/>
      <c r="G326" s="106"/>
    </row>
    <row r="327" spans="2:7" x14ac:dyDescent="0.25">
      <c r="B327" s="48"/>
      <c r="C327" s="223"/>
      <c r="D327" s="3"/>
      <c r="E327" s="4"/>
      <c r="F327" s="5"/>
      <c r="G327" s="106"/>
    </row>
    <row r="328" spans="2:7" x14ac:dyDescent="0.25">
      <c r="B328" s="48"/>
      <c r="C328" s="223"/>
      <c r="D328" s="3"/>
      <c r="E328" s="4"/>
      <c r="F328" s="5"/>
      <c r="G328" s="106"/>
    </row>
    <row r="329" spans="2:7" x14ac:dyDescent="0.25">
      <c r="B329" s="48"/>
      <c r="C329" s="223"/>
      <c r="D329" s="3"/>
      <c r="E329" s="4"/>
      <c r="F329" s="5"/>
      <c r="G329" s="106"/>
    </row>
    <row r="330" spans="2:7" x14ac:dyDescent="0.25">
      <c r="B330" s="48"/>
      <c r="C330" s="223"/>
      <c r="D330" s="3"/>
      <c r="E330" s="4"/>
      <c r="F330" s="5"/>
      <c r="G330" s="106"/>
    </row>
    <row r="331" spans="2:7" x14ac:dyDescent="0.25">
      <c r="B331" s="48"/>
      <c r="C331" s="223"/>
      <c r="D331" s="3"/>
      <c r="E331" s="4"/>
      <c r="F331" s="5"/>
      <c r="G331" s="106"/>
    </row>
    <row r="332" spans="2:7" x14ac:dyDescent="0.25">
      <c r="B332" s="48"/>
      <c r="C332" s="223"/>
      <c r="D332" s="3"/>
      <c r="E332" s="4"/>
      <c r="F332" s="5"/>
      <c r="G332" s="106"/>
    </row>
    <row r="333" spans="2:7" x14ac:dyDescent="0.25">
      <c r="B333" s="48"/>
      <c r="C333" s="223"/>
      <c r="D333" s="3"/>
      <c r="E333" s="4"/>
      <c r="F333" s="5"/>
      <c r="G333" s="106"/>
    </row>
    <row r="334" spans="2:7" x14ac:dyDescent="0.25">
      <c r="B334" s="48"/>
      <c r="C334" s="223"/>
      <c r="D334" s="3"/>
      <c r="E334" s="4"/>
      <c r="F334" s="5"/>
      <c r="G334" s="106"/>
    </row>
    <row r="335" spans="2:7" x14ac:dyDescent="0.25">
      <c r="B335" s="48"/>
      <c r="C335" s="223"/>
      <c r="D335" s="3"/>
      <c r="E335" s="4"/>
      <c r="F335" s="5"/>
      <c r="G335" s="106"/>
    </row>
    <row r="336" spans="2:7" x14ac:dyDescent="0.25">
      <c r="B336" s="48"/>
      <c r="C336" s="223"/>
      <c r="D336" s="3"/>
      <c r="E336" s="4"/>
      <c r="F336" s="5"/>
      <c r="G336" s="106"/>
    </row>
    <row r="337" spans="2:7" x14ac:dyDescent="0.25">
      <c r="B337" s="48"/>
      <c r="C337" s="223"/>
      <c r="D337" s="3"/>
      <c r="E337" s="4"/>
      <c r="F337" s="5"/>
      <c r="G337" s="106"/>
    </row>
    <row r="338" spans="2:7" x14ac:dyDescent="0.25">
      <c r="B338" s="48"/>
      <c r="C338" s="223"/>
      <c r="D338" s="3"/>
      <c r="E338" s="4"/>
      <c r="F338" s="5"/>
      <c r="G338" s="106"/>
    </row>
    <row r="339" spans="2:7" x14ac:dyDescent="0.25">
      <c r="B339" s="48"/>
      <c r="C339" s="223"/>
      <c r="D339" s="3"/>
      <c r="E339" s="4"/>
      <c r="F339" s="5"/>
      <c r="G339" s="106"/>
    </row>
    <row r="340" spans="2:7" x14ac:dyDescent="0.25">
      <c r="B340" s="48"/>
      <c r="C340" s="223"/>
      <c r="D340" s="3"/>
      <c r="E340" s="4"/>
      <c r="F340" s="5"/>
      <c r="G340" s="106"/>
    </row>
    <row r="341" spans="2:7" x14ac:dyDescent="0.25">
      <c r="B341" s="48"/>
      <c r="C341" s="223"/>
      <c r="D341" s="3"/>
      <c r="E341" s="4"/>
      <c r="F341" s="5"/>
      <c r="G341" s="106"/>
    </row>
    <row r="342" spans="2:7" x14ac:dyDescent="0.25">
      <c r="B342" s="48"/>
      <c r="C342" s="223"/>
      <c r="D342" s="3"/>
      <c r="E342" s="4"/>
      <c r="F342" s="5"/>
      <c r="G342" s="106"/>
    </row>
    <row r="343" spans="2:7" x14ac:dyDescent="0.25">
      <c r="B343" s="48"/>
      <c r="C343" s="223"/>
      <c r="D343" s="3"/>
      <c r="E343" s="4"/>
      <c r="F343" s="5"/>
      <c r="G343" s="106"/>
    </row>
    <row r="344" spans="2:7" x14ac:dyDescent="0.25">
      <c r="B344" s="48"/>
      <c r="C344" s="223"/>
      <c r="D344" s="3"/>
      <c r="E344" s="4"/>
      <c r="F344" s="5"/>
      <c r="G344" s="106"/>
    </row>
    <row r="345" spans="2:7" x14ac:dyDescent="0.25">
      <c r="B345" s="48"/>
      <c r="C345" s="223"/>
      <c r="D345" s="3"/>
      <c r="E345" s="4"/>
      <c r="F345" s="5"/>
      <c r="G345" s="106"/>
    </row>
    <row r="346" spans="2:7" x14ac:dyDescent="0.25">
      <c r="B346" s="48"/>
      <c r="C346" s="223"/>
      <c r="D346" s="3"/>
      <c r="E346" s="4"/>
      <c r="F346" s="5"/>
      <c r="G346" s="106"/>
    </row>
    <row r="347" spans="2:7" x14ac:dyDescent="0.25">
      <c r="B347" s="48"/>
      <c r="C347" s="223"/>
      <c r="D347" s="3"/>
      <c r="E347" s="4"/>
      <c r="F347" s="5"/>
      <c r="G347" s="106"/>
    </row>
    <row r="348" spans="2:7" x14ac:dyDescent="0.25">
      <c r="B348" s="48"/>
      <c r="C348" s="223"/>
      <c r="D348" s="3"/>
      <c r="E348" s="4"/>
      <c r="F348" s="5"/>
      <c r="G348" s="106"/>
    </row>
    <row r="349" spans="2:7" x14ac:dyDescent="0.25">
      <c r="B349" s="48"/>
      <c r="D349" s="3"/>
      <c r="E349" s="4"/>
      <c r="F349" s="5"/>
      <c r="G349" s="106"/>
    </row>
    <row r="350" spans="2:7" x14ac:dyDescent="0.25">
      <c r="B350" s="48"/>
      <c r="D350" s="3"/>
      <c r="E350" s="4"/>
      <c r="F350" s="5"/>
      <c r="G350" s="106"/>
    </row>
    <row r="351" spans="2:7" x14ac:dyDescent="0.25">
      <c r="B351" s="48"/>
      <c r="D351" s="3"/>
      <c r="E351" s="4"/>
      <c r="F351" s="5"/>
      <c r="G351" s="106"/>
    </row>
    <row r="352" spans="2:7" x14ac:dyDescent="0.25">
      <c r="B352" s="48"/>
      <c r="D352" s="3"/>
      <c r="E352" s="4"/>
      <c r="F352" s="5"/>
      <c r="G352" s="106"/>
    </row>
    <row r="353" spans="2:7" x14ac:dyDescent="0.25">
      <c r="B353" s="48"/>
      <c r="D353" s="3"/>
      <c r="E353" s="4"/>
      <c r="F353" s="5"/>
      <c r="G353" s="106"/>
    </row>
    <row r="354" spans="2:7" x14ac:dyDescent="0.25">
      <c r="B354" s="48"/>
      <c r="D354" s="3"/>
      <c r="E354" s="4"/>
      <c r="F354" s="5"/>
      <c r="G354" s="106"/>
    </row>
    <row r="355" spans="2:7" x14ac:dyDescent="0.25">
      <c r="B355" s="48"/>
      <c r="D355" s="3"/>
      <c r="E355" s="4"/>
      <c r="F355" s="5"/>
      <c r="G355" s="106"/>
    </row>
    <row r="356" spans="2:7" x14ac:dyDescent="0.25">
      <c r="B356" s="48"/>
      <c r="D356" s="3"/>
      <c r="E356" s="4"/>
      <c r="F356" s="5"/>
      <c r="G356" s="106"/>
    </row>
    <row r="357" spans="2:7" x14ac:dyDescent="0.25">
      <c r="B357" s="48"/>
      <c r="D357" s="3"/>
      <c r="E357" s="4"/>
      <c r="F357" s="5"/>
      <c r="G357" s="106"/>
    </row>
    <row r="358" spans="2:7" x14ac:dyDescent="0.25">
      <c r="B358" s="48"/>
      <c r="D358" s="3"/>
      <c r="E358" s="4"/>
      <c r="F358" s="5"/>
      <c r="G358" s="106"/>
    </row>
    <row r="359" spans="2:7" x14ac:dyDescent="0.25">
      <c r="B359" s="48"/>
      <c r="D359" s="3"/>
      <c r="E359" s="4"/>
      <c r="F359" s="5"/>
      <c r="G359" s="106"/>
    </row>
    <row r="360" spans="2:7" x14ac:dyDescent="0.25">
      <c r="B360" s="48"/>
      <c r="D360" s="3"/>
      <c r="E360" s="4"/>
      <c r="F360" s="5"/>
      <c r="G360" s="106"/>
    </row>
    <row r="361" spans="2:7" x14ac:dyDescent="0.25">
      <c r="B361" s="48"/>
      <c r="D361" s="3"/>
      <c r="E361" s="4"/>
      <c r="F361" s="5"/>
      <c r="G361" s="106"/>
    </row>
    <row r="362" spans="2:7" x14ac:dyDescent="0.25">
      <c r="B362" s="48"/>
      <c r="D362" s="3"/>
      <c r="E362" s="4"/>
      <c r="F362" s="5"/>
      <c r="G362" s="106"/>
    </row>
    <row r="363" spans="2:7" x14ac:dyDescent="0.25">
      <c r="B363" s="48"/>
      <c r="D363" s="3"/>
      <c r="E363" s="4"/>
      <c r="F363" s="5"/>
      <c r="G363" s="106"/>
    </row>
    <row r="364" spans="2:7" x14ac:dyDescent="0.25">
      <c r="B364" s="48"/>
      <c r="D364" s="3"/>
      <c r="E364" s="4"/>
      <c r="F364" s="5"/>
      <c r="G364" s="106"/>
    </row>
    <row r="365" spans="2:7" x14ac:dyDescent="0.25">
      <c r="B365" s="48"/>
      <c r="D365" s="3"/>
      <c r="E365" s="4"/>
      <c r="F365" s="5"/>
      <c r="G365" s="106"/>
    </row>
    <row r="366" spans="2:7" x14ac:dyDescent="0.25">
      <c r="B366" s="48"/>
      <c r="D366" s="3"/>
      <c r="E366" s="4"/>
      <c r="F366" s="5"/>
      <c r="G366" s="106"/>
    </row>
    <row r="367" spans="2:7" x14ac:dyDescent="0.25">
      <c r="B367" s="48"/>
      <c r="D367" s="3"/>
      <c r="E367" s="4"/>
      <c r="F367" s="5"/>
      <c r="G367" s="106"/>
    </row>
    <row r="368" spans="2:7" x14ac:dyDescent="0.25">
      <c r="B368" s="48"/>
      <c r="D368" s="3"/>
      <c r="E368" s="4"/>
      <c r="F368" s="5"/>
      <c r="G368" s="106"/>
    </row>
    <row r="369" spans="2:7" x14ac:dyDescent="0.25">
      <c r="B369" s="48"/>
      <c r="D369" s="3"/>
      <c r="E369" s="4"/>
      <c r="F369" s="5"/>
      <c r="G369" s="106"/>
    </row>
    <row r="370" spans="2:7" x14ac:dyDescent="0.25">
      <c r="B370" s="48"/>
      <c r="D370" s="3"/>
      <c r="E370" s="4"/>
      <c r="F370" s="5"/>
      <c r="G370" s="106"/>
    </row>
    <row r="371" spans="2:7" x14ac:dyDescent="0.25">
      <c r="B371" s="48"/>
      <c r="D371" s="3"/>
      <c r="E371" s="4"/>
      <c r="F371" s="5"/>
      <c r="G371" s="106"/>
    </row>
    <row r="372" spans="2:7" x14ac:dyDescent="0.25">
      <c r="B372" s="48"/>
      <c r="D372" s="3"/>
      <c r="E372" s="4"/>
      <c r="F372" s="5"/>
      <c r="G372" s="106"/>
    </row>
    <row r="373" spans="2:7" x14ac:dyDescent="0.25">
      <c r="B373" s="48"/>
      <c r="D373" s="3"/>
      <c r="E373" s="4"/>
      <c r="F373" s="5"/>
      <c r="G373" s="106"/>
    </row>
    <row r="374" spans="2:7" x14ac:dyDescent="0.25">
      <c r="B374" s="48"/>
      <c r="D374" s="3"/>
      <c r="E374" s="4"/>
      <c r="F374" s="5"/>
      <c r="G374" s="106"/>
    </row>
    <row r="375" spans="2:7" x14ac:dyDescent="0.25">
      <c r="B375" s="48"/>
      <c r="D375" s="3"/>
      <c r="E375" s="4"/>
      <c r="F375" s="5"/>
      <c r="G375" s="106"/>
    </row>
    <row r="376" spans="2:7" x14ac:dyDescent="0.25">
      <c r="B376" s="48"/>
      <c r="D376" s="3"/>
      <c r="E376" s="4"/>
      <c r="F376" s="5"/>
      <c r="G376" s="106"/>
    </row>
    <row r="377" spans="2:7" x14ac:dyDescent="0.25">
      <c r="B377" s="48"/>
      <c r="D377" s="3"/>
      <c r="E377" s="4"/>
      <c r="F377" s="5"/>
      <c r="G377" s="106"/>
    </row>
    <row r="378" spans="2:7" x14ac:dyDescent="0.25">
      <c r="B378" s="48"/>
      <c r="D378" s="3"/>
      <c r="E378" s="4"/>
      <c r="F378" s="5"/>
      <c r="G378" s="106"/>
    </row>
    <row r="379" spans="2:7" x14ac:dyDescent="0.25">
      <c r="B379" s="48"/>
      <c r="D379" s="3"/>
      <c r="E379" s="4"/>
      <c r="F379" s="5"/>
      <c r="G379" s="106"/>
    </row>
    <row r="380" spans="2:7" x14ac:dyDescent="0.25">
      <c r="B380" s="48"/>
      <c r="D380" s="3"/>
      <c r="E380" s="4"/>
      <c r="F380" s="5"/>
      <c r="G380" s="106"/>
    </row>
    <row r="381" spans="2:7" x14ac:dyDescent="0.25">
      <c r="B381" s="48"/>
      <c r="D381" s="3"/>
      <c r="E381" s="4"/>
      <c r="F381" s="5"/>
      <c r="G381" s="106"/>
    </row>
    <row r="382" spans="2:7" x14ac:dyDescent="0.25">
      <c r="B382" s="48"/>
      <c r="D382" s="3"/>
      <c r="E382" s="4"/>
      <c r="F382" s="5"/>
      <c r="G382" s="106"/>
    </row>
    <row r="383" spans="2:7" x14ac:dyDescent="0.25">
      <c r="B383" s="48"/>
      <c r="D383" s="3"/>
      <c r="E383" s="4"/>
      <c r="F383" s="5"/>
      <c r="G383" s="106"/>
    </row>
    <row r="384" spans="2:7" x14ac:dyDescent="0.25">
      <c r="B384" s="48"/>
      <c r="D384" s="3"/>
      <c r="E384" s="4"/>
      <c r="F384" s="5"/>
      <c r="G384" s="106"/>
    </row>
    <row r="385" spans="2:7" x14ac:dyDescent="0.25">
      <c r="B385" s="48"/>
      <c r="D385" s="3"/>
      <c r="E385" s="4"/>
      <c r="F385" s="5"/>
      <c r="G385" s="106"/>
    </row>
    <row r="386" spans="2:7" x14ac:dyDescent="0.25">
      <c r="B386" s="48"/>
      <c r="D386" s="3"/>
      <c r="E386" s="4"/>
      <c r="F386" s="5"/>
      <c r="G386" s="106"/>
    </row>
    <row r="387" spans="2:7" x14ac:dyDescent="0.25">
      <c r="B387" s="48"/>
      <c r="D387" s="3"/>
      <c r="E387" s="4"/>
      <c r="F387" s="5"/>
      <c r="G387" s="106"/>
    </row>
    <row r="388" spans="2:7" x14ac:dyDescent="0.25">
      <c r="B388" s="48"/>
      <c r="D388" s="3"/>
      <c r="E388" s="4"/>
      <c r="F388" s="5"/>
      <c r="G388" s="106"/>
    </row>
    <row r="389" spans="2:7" x14ac:dyDescent="0.25">
      <c r="B389" s="48"/>
      <c r="D389" s="3"/>
      <c r="E389" s="4"/>
      <c r="F389" s="5"/>
      <c r="G389" s="106"/>
    </row>
    <row r="390" spans="2:7" x14ac:dyDescent="0.25">
      <c r="B390" s="48"/>
      <c r="D390" s="3"/>
      <c r="E390" s="4"/>
      <c r="F390" s="5"/>
      <c r="G390" s="106"/>
    </row>
    <row r="391" spans="2:7" x14ac:dyDescent="0.25">
      <c r="B391" s="48"/>
      <c r="D391" s="3"/>
      <c r="E391" s="4"/>
      <c r="F391" s="5"/>
      <c r="G391" s="106"/>
    </row>
    <row r="392" spans="2:7" x14ac:dyDescent="0.25">
      <c r="B392" s="48"/>
      <c r="D392" s="3"/>
      <c r="E392" s="4"/>
      <c r="F392" s="5"/>
      <c r="G392" s="106"/>
    </row>
    <row r="393" spans="2:7" x14ac:dyDescent="0.25">
      <c r="B393" s="48"/>
      <c r="D393" s="3"/>
      <c r="E393" s="4"/>
      <c r="F393" s="5"/>
      <c r="G393" s="106"/>
    </row>
    <row r="394" spans="2:7" x14ac:dyDescent="0.25">
      <c r="B394" s="48"/>
      <c r="D394" s="3"/>
      <c r="E394" s="4"/>
      <c r="F394" s="5"/>
      <c r="G394" s="106"/>
    </row>
    <row r="395" spans="2:7" x14ac:dyDescent="0.25">
      <c r="B395" s="48"/>
      <c r="D395" s="3"/>
      <c r="E395" s="4"/>
      <c r="F395" s="5"/>
      <c r="G395" s="106"/>
    </row>
    <row r="396" spans="2:7" x14ac:dyDescent="0.25">
      <c r="B396" s="48"/>
      <c r="D396" s="3"/>
      <c r="E396" s="4"/>
      <c r="F396" s="5"/>
      <c r="G396" s="106"/>
    </row>
    <row r="397" spans="2:7" x14ac:dyDescent="0.25">
      <c r="B397" s="48"/>
      <c r="D397" s="3"/>
      <c r="E397" s="4"/>
      <c r="F397" s="5"/>
      <c r="G397" s="106"/>
    </row>
    <row r="398" spans="2:7" x14ac:dyDescent="0.25">
      <c r="B398" s="48"/>
      <c r="D398" s="3"/>
      <c r="E398" s="4"/>
      <c r="F398" s="5"/>
      <c r="G398" s="106"/>
    </row>
    <row r="399" spans="2:7" x14ac:dyDescent="0.25">
      <c r="B399" s="48"/>
      <c r="D399" s="3"/>
      <c r="E399" s="4"/>
      <c r="F399" s="5"/>
      <c r="G399" s="106"/>
    </row>
    <row r="400" spans="2:7" x14ac:dyDescent="0.25">
      <c r="B400" s="48"/>
      <c r="D400" s="3"/>
      <c r="E400" s="4"/>
      <c r="F400" s="5"/>
      <c r="G400" s="106"/>
    </row>
    <row r="401" spans="2:7" x14ac:dyDescent="0.25">
      <c r="B401" s="48"/>
      <c r="D401" s="3"/>
      <c r="E401" s="4"/>
      <c r="F401" s="5"/>
      <c r="G401" s="106"/>
    </row>
    <row r="402" spans="2:7" x14ac:dyDescent="0.25">
      <c r="B402" s="48"/>
      <c r="D402" s="3"/>
      <c r="E402" s="4"/>
      <c r="F402" s="5"/>
      <c r="G402" s="106"/>
    </row>
    <row r="403" spans="2:7" x14ac:dyDescent="0.25">
      <c r="B403" s="48"/>
      <c r="D403" s="3"/>
      <c r="E403" s="4"/>
      <c r="F403" s="5"/>
      <c r="G403" s="106"/>
    </row>
    <row r="404" spans="2:7" x14ac:dyDescent="0.25">
      <c r="B404" s="48"/>
      <c r="D404" s="3"/>
      <c r="E404" s="4"/>
      <c r="F404" s="5"/>
      <c r="G404" s="106"/>
    </row>
    <row r="405" spans="2:7" x14ac:dyDescent="0.25">
      <c r="B405" s="48"/>
      <c r="D405" s="3"/>
      <c r="E405" s="4"/>
      <c r="F405" s="5"/>
      <c r="G405" s="106"/>
    </row>
    <row r="406" spans="2:7" ht="15.75" customHeight="1" thickBot="1" x14ac:dyDescent="0.3">
      <c r="B406" s="107"/>
      <c r="C406" s="101"/>
      <c r="D406" s="108"/>
      <c r="E406" s="4"/>
      <c r="F406" s="5"/>
      <c r="G406" s="109"/>
    </row>
    <row r="407" spans="2:7" x14ac:dyDescent="0.25">
      <c r="D407" s="3"/>
      <c r="E407" s="4"/>
      <c r="F407" s="5"/>
    </row>
    <row r="408" spans="2:7" x14ac:dyDescent="0.25">
      <c r="D408" s="3"/>
      <c r="E408" s="4"/>
      <c r="F408" s="5"/>
    </row>
    <row r="409" spans="2:7" x14ac:dyDescent="0.25">
      <c r="D409" s="3"/>
      <c r="E409" s="4"/>
      <c r="F409" s="5"/>
    </row>
    <row r="410" spans="2:7" x14ac:dyDescent="0.25">
      <c r="E410" s="4"/>
      <c r="F410" s="5"/>
    </row>
    <row r="411" spans="2:7" x14ac:dyDescent="0.25">
      <c r="E411" s="4"/>
      <c r="F4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412"/>
  <sheetViews>
    <sheetView tabSelected="1" topLeftCell="F1" zoomScale="70" zoomScaleNormal="70" workbookViewId="0">
      <selection activeCell="L10" sqref="L10"/>
    </sheetView>
  </sheetViews>
  <sheetFormatPr defaultColWidth="9.140625" defaultRowHeight="15" x14ac:dyDescent="0.25"/>
  <cols>
    <col min="1" max="1" width="12.5703125" style="10" customWidth="1"/>
    <col min="2" max="2" width="20.7109375" style="2" customWidth="1"/>
    <col min="3" max="3" width="25.28515625" style="2" customWidth="1"/>
    <col min="4" max="4" width="18" style="2" customWidth="1"/>
    <col min="5" max="5" width="18" style="111" customWidth="1"/>
    <col min="6" max="6" width="20.7109375" style="112" customWidth="1"/>
    <col min="7" max="7" width="27.140625" style="110" customWidth="1"/>
    <col min="8" max="8" width="16.85546875" style="2" customWidth="1"/>
    <col min="9" max="9" width="18.7109375" style="2" customWidth="1"/>
    <col min="10" max="14" width="22" style="223" customWidth="1"/>
    <col min="15" max="15" width="9.140625" style="99" customWidth="1"/>
    <col min="16" max="16" width="19.5703125" style="10" hidden="1" customWidth="1"/>
    <col min="17" max="18" width="19.5703125" style="10" customWidth="1"/>
    <col min="19" max="19" width="9.140625" style="2" customWidth="1"/>
    <col min="20" max="20" width="15.140625" style="10" hidden="1" customWidth="1"/>
    <col min="21" max="21" width="15.140625" style="10" customWidth="1"/>
    <col min="22" max="22" width="15" style="223" customWidth="1"/>
    <col min="23" max="23" width="17" style="223" customWidth="1"/>
    <col min="24" max="24" width="15" style="223" customWidth="1"/>
    <col min="25" max="25" width="17" style="76" customWidth="1"/>
    <col min="26" max="26" width="19.5703125" style="223" bestFit="1" customWidth="1"/>
    <col min="27" max="27" width="19.5703125" style="223" customWidth="1"/>
    <col min="28" max="31" width="16.7109375" style="224" customWidth="1"/>
    <col min="32" max="34" width="9.140625" style="10" customWidth="1"/>
    <col min="35" max="16384" width="9.140625" style="10"/>
  </cols>
  <sheetData>
    <row r="1" spans="1:3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5.7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13" customFormat="1" ht="23.2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33" customFormat="1" ht="11.25" customHeight="1" x14ac:dyDescent="0.2">
      <c r="A4" s="25" t="s">
        <v>7</v>
      </c>
      <c r="B4" s="26" t="s">
        <v>8</v>
      </c>
      <c r="C4" s="25" t="s">
        <v>8</v>
      </c>
      <c r="D4" s="25" t="s">
        <v>8</v>
      </c>
      <c r="E4" s="27"/>
      <c r="F4" s="25"/>
      <c r="G4" s="28" t="s">
        <v>8</v>
      </c>
      <c r="H4" s="25" t="s">
        <v>9</v>
      </c>
      <c r="I4" s="25" t="s">
        <v>10</v>
      </c>
      <c r="J4" s="26" t="s">
        <v>9</v>
      </c>
      <c r="K4" s="26" t="s">
        <v>11</v>
      </c>
      <c r="L4" s="26" t="s">
        <v>11</v>
      </c>
      <c r="M4" s="26" t="s">
        <v>11</v>
      </c>
      <c r="N4" s="26" t="s">
        <v>12</v>
      </c>
      <c r="O4" s="29" t="s">
        <v>9</v>
      </c>
      <c r="P4" s="30" t="s">
        <v>13</v>
      </c>
      <c r="Q4" s="30" t="s">
        <v>13</v>
      </c>
      <c r="R4" s="30" t="s">
        <v>13</v>
      </c>
      <c r="S4" s="26" t="s">
        <v>14</v>
      </c>
      <c r="T4" s="26" t="s">
        <v>13</v>
      </c>
      <c r="U4" s="26" t="s">
        <v>13</v>
      </c>
      <c r="V4" s="31" t="s">
        <v>15</v>
      </c>
      <c r="W4" s="32" t="s">
        <v>15</v>
      </c>
      <c r="X4" s="25" t="s">
        <v>13</v>
      </c>
      <c r="Y4" s="32" t="s">
        <v>15</v>
      </c>
      <c r="Z4" s="32" t="s">
        <v>15</v>
      </c>
      <c r="AA4" s="29" t="s">
        <v>15</v>
      </c>
      <c r="AB4" s="29" t="s">
        <v>14</v>
      </c>
      <c r="AC4" s="29" t="s">
        <v>14</v>
      </c>
      <c r="AD4" s="29" t="s">
        <v>14</v>
      </c>
      <c r="AE4" s="29" t="s">
        <v>14</v>
      </c>
    </row>
    <row r="5" spans="1:31" s="33" customFormat="1" ht="11.25" customHeight="1" x14ac:dyDescent="0.2">
      <c r="A5" s="25" t="s">
        <v>16</v>
      </c>
      <c r="B5" s="34"/>
      <c r="C5" s="35"/>
      <c r="D5" s="35"/>
      <c r="E5" s="36"/>
      <c r="F5" s="35"/>
      <c r="G5" s="37"/>
      <c r="H5" s="35" t="s">
        <v>17</v>
      </c>
      <c r="I5" s="35" t="s">
        <v>18</v>
      </c>
      <c r="J5" s="38" t="s">
        <v>19</v>
      </c>
      <c r="K5" s="38"/>
      <c r="L5" s="38"/>
      <c r="M5" s="38"/>
      <c r="N5" s="38"/>
      <c r="O5" s="37" t="s">
        <v>20</v>
      </c>
      <c r="P5" s="35"/>
      <c r="Q5" s="35"/>
      <c r="R5" s="35"/>
      <c r="S5" s="35"/>
      <c r="T5" s="35"/>
      <c r="U5" s="35"/>
      <c r="V5" s="35" t="s">
        <v>21</v>
      </c>
      <c r="W5" s="35" t="s">
        <v>21</v>
      </c>
      <c r="X5" s="35"/>
      <c r="Y5" s="35" t="s">
        <v>21</v>
      </c>
      <c r="Z5" s="35" t="s">
        <v>21</v>
      </c>
      <c r="AA5" s="35" t="s">
        <v>21</v>
      </c>
      <c r="AB5" s="35"/>
      <c r="AC5" s="35"/>
      <c r="AD5" s="35"/>
      <c r="AE5" s="35"/>
    </row>
    <row r="6" spans="1:31" s="40" customFormat="1" ht="11.25" customHeight="1" x14ac:dyDescent="0.2">
      <c r="A6" s="32" t="s">
        <v>22</v>
      </c>
      <c r="B6" s="31" t="s">
        <v>23</v>
      </c>
      <c r="C6" s="32" t="s">
        <v>23</v>
      </c>
      <c r="D6" s="32" t="s">
        <v>23</v>
      </c>
      <c r="E6" s="39"/>
      <c r="F6" s="32"/>
      <c r="G6" s="29" t="s">
        <v>23</v>
      </c>
      <c r="H6" s="32" t="s">
        <v>24</v>
      </c>
      <c r="I6" s="32"/>
      <c r="J6" s="32" t="s">
        <v>25</v>
      </c>
      <c r="K6" s="32" t="s">
        <v>26</v>
      </c>
      <c r="L6" s="32" t="s">
        <v>26</v>
      </c>
      <c r="M6" s="32" t="s">
        <v>26</v>
      </c>
      <c r="N6" s="32" t="s">
        <v>26</v>
      </c>
      <c r="O6" s="29" t="s">
        <v>27</v>
      </c>
      <c r="P6" s="30"/>
      <c r="Q6" s="30"/>
      <c r="R6" s="30"/>
      <c r="S6" s="31" t="s">
        <v>28</v>
      </c>
      <c r="T6" s="31"/>
      <c r="U6" s="31"/>
      <c r="V6" s="31" t="s">
        <v>29</v>
      </c>
      <c r="W6" s="32" t="s">
        <v>30</v>
      </c>
      <c r="X6" s="32"/>
      <c r="Y6" s="32" t="s">
        <v>31</v>
      </c>
      <c r="Z6" s="32" t="s">
        <v>32</v>
      </c>
      <c r="AA6" s="29" t="s">
        <v>33</v>
      </c>
      <c r="AB6" s="29" t="s">
        <v>34</v>
      </c>
      <c r="AC6" s="29" t="s">
        <v>34</v>
      </c>
      <c r="AD6" s="29" t="s">
        <v>34</v>
      </c>
      <c r="AE6" s="29" t="s">
        <v>34</v>
      </c>
    </row>
    <row r="7" spans="1:31" s="40" customFormat="1" ht="11.25" customHeight="1" x14ac:dyDescent="0.2">
      <c r="A7" s="32" t="s">
        <v>35</v>
      </c>
      <c r="B7" s="31" t="s">
        <v>36</v>
      </c>
      <c r="C7" s="32" t="s">
        <v>37</v>
      </c>
      <c r="D7" s="32" t="s">
        <v>38</v>
      </c>
      <c r="E7" s="39" t="s">
        <v>39</v>
      </c>
      <c r="F7" s="32" t="s">
        <v>39</v>
      </c>
      <c r="G7" s="29" t="s">
        <v>40</v>
      </c>
      <c r="H7" s="32" t="s">
        <v>41</v>
      </c>
      <c r="I7" s="32" t="s">
        <v>42</v>
      </c>
      <c r="J7" s="32" t="s">
        <v>43</v>
      </c>
      <c r="K7" s="32" t="s">
        <v>44</v>
      </c>
      <c r="L7" s="32" t="s">
        <v>45</v>
      </c>
      <c r="M7" s="32" t="s">
        <v>46</v>
      </c>
      <c r="N7" s="32" t="s">
        <v>47</v>
      </c>
      <c r="O7" s="29" t="s">
        <v>48</v>
      </c>
      <c r="P7" s="30" t="s">
        <v>39</v>
      </c>
      <c r="Q7" s="30" t="s">
        <v>39</v>
      </c>
      <c r="R7" s="30" t="s">
        <v>39</v>
      </c>
      <c r="S7" s="32" t="s">
        <v>49</v>
      </c>
      <c r="T7" s="26" t="s">
        <v>39</v>
      </c>
      <c r="U7" s="26" t="s">
        <v>39</v>
      </c>
      <c r="V7" s="31" t="s">
        <v>50</v>
      </c>
      <c r="W7" s="32" t="s">
        <v>50</v>
      </c>
      <c r="X7" s="32" t="s">
        <v>51</v>
      </c>
      <c r="Y7" s="32" t="s">
        <v>50</v>
      </c>
      <c r="Z7" s="32" t="s">
        <v>50</v>
      </c>
      <c r="AA7" s="29" t="s">
        <v>50</v>
      </c>
      <c r="AB7" s="29" t="s">
        <v>52</v>
      </c>
      <c r="AC7" s="29" t="s">
        <v>53</v>
      </c>
      <c r="AD7" s="29" t="s">
        <v>54</v>
      </c>
      <c r="AE7" s="29" t="s">
        <v>54</v>
      </c>
    </row>
    <row r="8" spans="1:31" s="47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 s="224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s="68" customFormat="1" ht="75" customHeight="1" x14ac:dyDescent="0.25">
      <c r="A14" s="5" t="s">
        <v>62</v>
      </c>
      <c r="B14" s="59" t="s">
        <v>50</v>
      </c>
      <c r="C14" s="60" t="s">
        <v>63</v>
      </c>
      <c r="D14" s="61" t="s">
        <v>64</v>
      </c>
      <c r="E14" s="4" t="s">
        <v>65</v>
      </c>
      <c r="F14" s="5" t="s">
        <v>66</v>
      </c>
      <c r="G14" s="62" t="s">
        <v>50</v>
      </c>
      <c r="H14" s="63" t="s">
        <v>67</v>
      </c>
      <c r="I14" s="63" t="s">
        <v>68</v>
      </c>
      <c r="J14" s="60" t="s">
        <v>69</v>
      </c>
      <c r="K14" s="64" t="s">
        <v>44</v>
      </c>
      <c r="L14" s="60" t="s">
        <v>45</v>
      </c>
      <c r="M14" s="60" t="s">
        <v>70</v>
      </c>
      <c r="N14" s="65" t="s">
        <v>71</v>
      </c>
      <c r="O14" s="63" t="s">
        <v>72</v>
      </c>
      <c r="P14" s="66" t="s">
        <v>73</v>
      </c>
      <c r="Q14" s="66" t="s">
        <v>74</v>
      </c>
      <c r="R14" s="66" t="s">
        <v>75</v>
      </c>
      <c r="S14" s="54" t="s">
        <v>50</v>
      </c>
      <c r="T14" s="67" t="s">
        <v>76</v>
      </c>
      <c r="U14" s="67" t="s">
        <v>77</v>
      </c>
      <c r="V14" s="64" t="s">
        <v>78</v>
      </c>
      <c r="W14" s="60" t="s">
        <v>79</v>
      </c>
      <c r="X14" s="67" t="s">
        <v>80</v>
      </c>
      <c r="Y14" s="60" t="s">
        <v>81</v>
      </c>
      <c r="Z14" s="60" t="s">
        <v>82</v>
      </c>
      <c r="AA14" s="65" t="s">
        <v>83</v>
      </c>
      <c r="AB14" s="65" t="s">
        <v>84</v>
      </c>
      <c r="AC14" s="65" t="s">
        <v>85</v>
      </c>
      <c r="AD14" s="65" t="s">
        <v>86</v>
      </c>
      <c r="AE14" s="65" t="s">
        <v>87</v>
      </c>
    </row>
    <row r="15" spans="1:31" s="73" customFormat="1" x14ac:dyDescent="0.25">
      <c r="A15" s="69"/>
      <c r="B15" s="48"/>
      <c r="C15" s="223"/>
      <c r="D15" s="3"/>
      <c r="E15" s="4"/>
      <c r="F15" s="5"/>
      <c r="G15" s="49"/>
      <c r="H15" s="2"/>
      <c r="I15" s="2"/>
      <c r="J15" s="223"/>
      <c r="K15" s="53"/>
      <c r="L15" s="223"/>
      <c r="M15" s="223"/>
      <c r="N15" s="70"/>
      <c r="O15" s="223"/>
      <c r="P15" s="71"/>
      <c r="Q15" s="71"/>
      <c r="R15" s="71"/>
      <c r="S15" s="72"/>
      <c r="T15" s="9"/>
      <c r="U15" s="9"/>
      <c r="V15" s="53"/>
      <c r="W15" s="223"/>
      <c r="X15" s="9"/>
      <c r="Y15" s="223"/>
      <c r="Z15" s="223"/>
      <c r="AA15" s="54"/>
      <c r="AB15" s="54"/>
      <c r="AC15" s="54"/>
      <c r="AD15" s="54"/>
      <c r="AE15" s="54"/>
    </row>
    <row r="16" spans="1:31" s="73" customFormat="1" x14ac:dyDescent="0.25">
      <c r="A16" s="74">
        <f t="shared" ref="A16:A35" si="0">A17+7</f>
        <v>44106</v>
      </c>
      <c r="B16" s="48"/>
      <c r="C16" s="223"/>
      <c r="D16" s="3"/>
      <c r="E16" s="4" t="e">
        <f t="shared" ref="E16:E80" si="1">D16/C16</f>
        <v>#DIV/0!</v>
      </c>
      <c r="F16" s="5">
        <f t="shared" ref="F16:F80" si="2">C16-D16</f>
        <v>0</v>
      </c>
      <c r="G16" s="49"/>
      <c r="H16" s="2"/>
      <c r="I16" s="2"/>
      <c r="J16" s="223"/>
      <c r="K16" s="228">
        <v>5</v>
      </c>
      <c r="L16" s="223">
        <v>27</v>
      </c>
      <c r="M16" s="223">
        <v>20</v>
      </c>
      <c r="N16" s="70">
        <v>35</v>
      </c>
      <c r="O16" s="223"/>
      <c r="P16" s="71"/>
      <c r="Q16" s="71">
        <f t="shared" ref="Q16:Q80" si="3">M16*-1</f>
        <v>-20</v>
      </c>
      <c r="R16" s="71">
        <f t="shared" ref="R16:R80" si="4">O16*-1</f>
        <v>0</v>
      </c>
      <c r="S16" s="72"/>
      <c r="T16" s="9"/>
      <c r="U16" s="75">
        <f t="shared" ref="U16:U80" si="5">L16-(O16+M16)</f>
        <v>7</v>
      </c>
      <c r="V16" s="53"/>
      <c r="W16" s="223"/>
      <c r="X16" s="75">
        <f t="shared" ref="X16:X53" si="6">V16-W16-Y16</f>
        <v>0</v>
      </c>
      <c r="Y16" s="223"/>
      <c r="Z16" s="223"/>
      <c r="AA16" s="54"/>
      <c r="AB16" s="54"/>
      <c r="AC16" s="54"/>
      <c r="AD16" s="54"/>
      <c r="AE16" s="54"/>
    </row>
    <row r="17" spans="1:31" s="73" customFormat="1" x14ac:dyDescent="0.25">
      <c r="A17" s="74">
        <f t="shared" si="0"/>
        <v>44099</v>
      </c>
      <c r="B17" s="48">
        <v>290</v>
      </c>
      <c r="C17" s="223">
        <v>234</v>
      </c>
      <c r="D17" s="3">
        <v>38</v>
      </c>
      <c r="E17" s="4">
        <f t="shared" si="1"/>
        <v>0.1623931623931624</v>
      </c>
      <c r="F17" s="5">
        <f t="shared" si="2"/>
        <v>196</v>
      </c>
      <c r="G17" s="49">
        <v>55</v>
      </c>
      <c r="H17" s="2">
        <v>56</v>
      </c>
      <c r="I17" s="2">
        <v>22</v>
      </c>
      <c r="J17" s="223">
        <v>2</v>
      </c>
      <c r="K17" s="223">
        <v>3</v>
      </c>
      <c r="L17" s="223">
        <v>36</v>
      </c>
      <c r="M17" s="223">
        <v>14</v>
      </c>
      <c r="N17" s="70">
        <v>40</v>
      </c>
      <c r="O17" s="223">
        <v>2</v>
      </c>
      <c r="P17" s="71"/>
      <c r="Q17" s="71">
        <f t="shared" si="3"/>
        <v>-14</v>
      </c>
      <c r="R17" s="71">
        <f t="shared" si="4"/>
        <v>-2</v>
      </c>
      <c r="S17" s="72">
        <v>29</v>
      </c>
      <c r="T17" s="9"/>
      <c r="U17" s="75">
        <f t="shared" si="5"/>
        <v>20</v>
      </c>
      <c r="V17" s="53">
        <v>208</v>
      </c>
      <c r="W17" s="223">
        <v>77</v>
      </c>
      <c r="X17" s="75">
        <f t="shared" si="6"/>
        <v>55</v>
      </c>
      <c r="Y17" s="223">
        <v>76</v>
      </c>
      <c r="Z17" s="223">
        <v>2</v>
      </c>
      <c r="AA17" s="54">
        <v>7</v>
      </c>
      <c r="AB17" s="54">
        <v>2</v>
      </c>
      <c r="AC17" s="54">
        <v>42</v>
      </c>
      <c r="AD17" s="54">
        <v>3</v>
      </c>
      <c r="AE17" s="54">
        <v>14</v>
      </c>
    </row>
    <row r="18" spans="1:31" s="73" customFormat="1" x14ac:dyDescent="0.25">
      <c r="A18" s="74">
        <f t="shared" si="0"/>
        <v>44092</v>
      </c>
      <c r="B18" s="48">
        <v>274</v>
      </c>
      <c r="C18" s="223">
        <v>219</v>
      </c>
      <c r="D18" s="3">
        <v>41</v>
      </c>
      <c r="E18" s="4">
        <f t="shared" si="1"/>
        <v>0.18721461187214611</v>
      </c>
      <c r="F18" s="5">
        <f t="shared" si="2"/>
        <v>178</v>
      </c>
      <c r="G18" s="49">
        <v>57</v>
      </c>
      <c r="H18" s="2">
        <v>69</v>
      </c>
      <c r="I18" s="2">
        <v>19</v>
      </c>
      <c r="J18" s="223">
        <v>2</v>
      </c>
      <c r="K18" s="223">
        <v>6</v>
      </c>
      <c r="L18" s="223">
        <v>13</v>
      </c>
      <c r="M18" s="223">
        <v>8</v>
      </c>
      <c r="N18" s="70">
        <v>13</v>
      </c>
      <c r="O18" s="223">
        <v>2</v>
      </c>
      <c r="P18" s="71"/>
      <c r="Q18" s="71">
        <f t="shared" si="3"/>
        <v>-8</v>
      </c>
      <c r="R18" s="71">
        <f t="shared" si="4"/>
        <v>-2</v>
      </c>
      <c r="S18" s="72">
        <v>31</v>
      </c>
      <c r="T18" s="9"/>
      <c r="U18" s="75">
        <f t="shared" si="5"/>
        <v>3</v>
      </c>
      <c r="V18" s="53">
        <v>214</v>
      </c>
      <c r="W18" s="223">
        <v>77</v>
      </c>
      <c r="X18" s="75">
        <f t="shared" si="6"/>
        <v>60</v>
      </c>
      <c r="Y18" s="223">
        <v>77</v>
      </c>
      <c r="Z18" s="223">
        <v>0</v>
      </c>
      <c r="AA18" s="54">
        <v>9</v>
      </c>
      <c r="AB18" s="54">
        <v>1</v>
      </c>
      <c r="AC18" s="54">
        <v>58</v>
      </c>
      <c r="AD18" s="54">
        <v>5</v>
      </c>
      <c r="AE18" s="54">
        <v>11</v>
      </c>
    </row>
    <row r="19" spans="1:31" s="73" customFormat="1" x14ac:dyDescent="0.25">
      <c r="A19" s="74">
        <f t="shared" si="0"/>
        <v>44085</v>
      </c>
      <c r="B19" s="48">
        <v>273</v>
      </c>
      <c r="C19" s="223">
        <v>217</v>
      </c>
      <c r="D19" s="3">
        <v>34</v>
      </c>
      <c r="E19" s="4">
        <f t="shared" si="1"/>
        <v>0.15668202764976957</v>
      </c>
      <c r="F19" s="5">
        <f t="shared" si="2"/>
        <v>183</v>
      </c>
      <c r="G19" s="49">
        <v>52</v>
      </c>
      <c r="H19" s="2">
        <v>42</v>
      </c>
      <c r="I19" s="2">
        <v>24</v>
      </c>
      <c r="J19" s="223">
        <v>2</v>
      </c>
      <c r="K19" s="223">
        <v>7</v>
      </c>
      <c r="L19" s="223">
        <v>20</v>
      </c>
      <c r="M19" s="223">
        <v>27</v>
      </c>
      <c r="N19" s="70">
        <v>24</v>
      </c>
      <c r="O19" s="223">
        <v>0</v>
      </c>
      <c r="P19" s="71"/>
      <c r="Q19" s="71">
        <f t="shared" si="3"/>
        <v>-27</v>
      </c>
      <c r="R19" s="71">
        <f t="shared" si="4"/>
        <v>0</v>
      </c>
      <c r="S19" s="72">
        <v>30</v>
      </c>
      <c r="T19" s="9"/>
      <c r="U19" s="75">
        <f t="shared" si="5"/>
        <v>-7</v>
      </c>
      <c r="V19" s="53">
        <v>214</v>
      </c>
      <c r="W19" s="223">
        <v>77</v>
      </c>
      <c r="X19" s="75">
        <f t="shared" si="6"/>
        <v>62</v>
      </c>
      <c r="Y19" s="223">
        <v>75</v>
      </c>
      <c r="Z19" s="223">
        <v>15</v>
      </c>
      <c r="AA19" s="54">
        <v>4</v>
      </c>
      <c r="AB19" s="54">
        <v>2</v>
      </c>
      <c r="AC19" s="54">
        <v>35</v>
      </c>
      <c r="AD19" s="54">
        <v>7</v>
      </c>
      <c r="AE19" s="54">
        <v>7</v>
      </c>
    </row>
    <row r="20" spans="1:31" s="73" customFormat="1" x14ac:dyDescent="0.25">
      <c r="A20" s="74">
        <f t="shared" si="0"/>
        <v>44078</v>
      </c>
      <c r="B20" s="48">
        <v>281</v>
      </c>
      <c r="C20" s="223">
        <v>218</v>
      </c>
      <c r="D20" s="3">
        <v>34</v>
      </c>
      <c r="E20" s="4">
        <f t="shared" si="1"/>
        <v>0.15596330275229359</v>
      </c>
      <c r="F20" s="5">
        <f t="shared" si="2"/>
        <v>184</v>
      </c>
      <c r="G20" s="49">
        <v>56</v>
      </c>
      <c r="H20" s="2">
        <v>56</v>
      </c>
      <c r="I20" s="2">
        <v>23</v>
      </c>
      <c r="J20" s="223">
        <v>4</v>
      </c>
      <c r="K20" s="223">
        <v>2</v>
      </c>
      <c r="L20" s="223">
        <v>15</v>
      </c>
      <c r="M20" s="223">
        <v>17</v>
      </c>
      <c r="N20" s="70">
        <v>14</v>
      </c>
      <c r="O20" s="223">
        <v>0</v>
      </c>
      <c r="P20" s="71"/>
      <c r="Q20" s="71">
        <f t="shared" si="3"/>
        <v>-17</v>
      </c>
      <c r="R20" s="71">
        <f t="shared" si="4"/>
        <v>0</v>
      </c>
      <c r="S20" s="72">
        <v>31</v>
      </c>
      <c r="T20" s="9"/>
      <c r="U20" s="75">
        <f t="shared" si="5"/>
        <v>-2</v>
      </c>
      <c r="V20" s="53">
        <v>227</v>
      </c>
      <c r="W20" s="223">
        <v>77</v>
      </c>
      <c r="X20" s="75">
        <f t="shared" si="6"/>
        <v>71</v>
      </c>
      <c r="Y20" s="223">
        <v>79</v>
      </c>
      <c r="Z20" s="223">
        <v>8</v>
      </c>
      <c r="AA20" s="54">
        <v>4</v>
      </c>
      <c r="AB20" s="54">
        <v>3</v>
      </c>
      <c r="AC20" s="54">
        <v>39</v>
      </c>
      <c r="AD20" s="54">
        <v>6</v>
      </c>
      <c r="AE20" s="54">
        <v>16</v>
      </c>
    </row>
    <row r="21" spans="1:31" s="73" customFormat="1" x14ac:dyDescent="0.25">
      <c r="A21" s="74">
        <f t="shared" si="0"/>
        <v>44071</v>
      </c>
      <c r="B21" s="48">
        <v>281</v>
      </c>
      <c r="C21" s="223">
        <v>215</v>
      </c>
      <c r="D21" s="3">
        <v>39</v>
      </c>
      <c r="E21" s="4">
        <f t="shared" si="1"/>
        <v>0.18139534883720931</v>
      </c>
      <c r="F21" s="5">
        <f t="shared" si="2"/>
        <v>176</v>
      </c>
      <c r="G21" s="49">
        <v>59</v>
      </c>
      <c r="H21" s="2">
        <v>52</v>
      </c>
      <c r="I21" s="2">
        <v>27</v>
      </c>
      <c r="J21" s="223">
        <v>3</v>
      </c>
      <c r="K21" s="223">
        <v>2</v>
      </c>
      <c r="L21" s="223">
        <v>19</v>
      </c>
      <c r="M21" s="223">
        <v>8</v>
      </c>
      <c r="N21" s="70">
        <v>20</v>
      </c>
      <c r="O21" s="223">
        <v>1</v>
      </c>
      <c r="P21" s="71"/>
      <c r="Q21" s="71">
        <f t="shared" si="3"/>
        <v>-8</v>
      </c>
      <c r="R21" s="71">
        <f t="shared" si="4"/>
        <v>-1</v>
      </c>
      <c r="S21" s="72">
        <v>31</v>
      </c>
      <c r="T21" s="9"/>
      <c r="U21" s="75">
        <f t="shared" si="5"/>
        <v>10</v>
      </c>
      <c r="V21" s="53">
        <v>229</v>
      </c>
      <c r="W21" s="223">
        <v>78</v>
      </c>
      <c r="X21" s="75">
        <f t="shared" si="6"/>
        <v>73</v>
      </c>
      <c r="Y21" s="223">
        <v>78</v>
      </c>
      <c r="Z21" s="223">
        <v>7</v>
      </c>
      <c r="AA21" s="54">
        <v>4</v>
      </c>
      <c r="AB21" s="54">
        <v>3</v>
      </c>
      <c r="AC21" s="54">
        <v>57</v>
      </c>
      <c r="AD21" s="54">
        <v>1</v>
      </c>
      <c r="AE21" s="54">
        <v>5</v>
      </c>
    </row>
    <row r="22" spans="1:31" s="73" customFormat="1" x14ac:dyDescent="0.25">
      <c r="A22" s="74">
        <f t="shared" si="0"/>
        <v>44064</v>
      </c>
      <c r="B22" s="48">
        <v>272</v>
      </c>
      <c r="C22" s="223">
        <v>213</v>
      </c>
      <c r="D22" s="3">
        <v>46</v>
      </c>
      <c r="E22" s="4">
        <f t="shared" si="1"/>
        <v>0.215962441314554</v>
      </c>
      <c r="F22" s="5">
        <f t="shared" si="2"/>
        <v>167</v>
      </c>
      <c r="G22" s="49">
        <v>62</v>
      </c>
      <c r="H22" s="2">
        <v>51</v>
      </c>
      <c r="I22" s="2">
        <v>27</v>
      </c>
      <c r="J22" s="223">
        <v>3</v>
      </c>
      <c r="K22" s="223">
        <v>3</v>
      </c>
      <c r="L22" s="223">
        <v>15</v>
      </c>
      <c r="M22" s="223">
        <v>17</v>
      </c>
      <c r="N22" s="70">
        <v>19</v>
      </c>
      <c r="O22" s="223">
        <v>0</v>
      </c>
      <c r="P22" s="71"/>
      <c r="Q22" s="71">
        <f t="shared" si="3"/>
        <v>-17</v>
      </c>
      <c r="R22" s="71">
        <f t="shared" si="4"/>
        <v>0</v>
      </c>
      <c r="S22" s="72">
        <v>32</v>
      </c>
      <c r="T22" s="9"/>
      <c r="U22" s="75">
        <f t="shared" si="5"/>
        <v>-2</v>
      </c>
      <c r="V22" s="53">
        <v>232</v>
      </c>
      <c r="W22" s="223">
        <v>78</v>
      </c>
      <c r="X22" s="75">
        <f t="shared" si="6"/>
        <v>75</v>
      </c>
      <c r="Y22" s="223">
        <v>79</v>
      </c>
      <c r="Z22" s="223">
        <v>3</v>
      </c>
      <c r="AA22" s="54">
        <v>10</v>
      </c>
      <c r="AB22" s="54">
        <v>3</v>
      </c>
      <c r="AC22" s="54">
        <v>42</v>
      </c>
      <c r="AD22" s="54">
        <v>6</v>
      </c>
      <c r="AE22" s="54">
        <v>8</v>
      </c>
    </row>
    <row r="23" spans="1:31" s="73" customFormat="1" x14ac:dyDescent="0.25">
      <c r="A23" s="74">
        <f t="shared" si="0"/>
        <v>44057</v>
      </c>
      <c r="B23" s="48">
        <v>272</v>
      </c>
      <c r="C23" s="223">
        <v>220</v>
      </c>
      <c r="D23" s="3">
        <v>45</v>
      </c>
      <c r="E23" s="4">
        <f t="shared" si="1"/>
        <v>0.20454545454545456</v>
      </c>
      <c r="F23" s="5">
        <f t="shared" si="2"/>
        <v>175</v>
      </c>
      <c r="G23" s="49">
        <v>60</v>
      </c>
      <c r="H23" s="2">
        <v>37</v>
      </c>
      <c r="I23" s="2">
        <v>28</v>
      </c>
      <c r="J23" s="223">
        <v>4</v>
      </c>
      <c r="K23" s="223">
        <v>3</v>
      </c>
      <c r="L23" s="223">
        <v>21</v>
      </c>
      <c r="M23" s="223">
        <v>13</v>
      </c>
      <c r="N23" s="70">
        <v>28</v>
      </c>
      <c r="O23" s="223">
        <v>2</v>
      </c>
      <c r="P23" s="71"/>
      <c r="Q23" s="71">
        <f t="shared" si="3"/>
        <v>-13</v>
      </c>
      <c r="R23" s="71">
        <f t="shared" si="4"/>
        <v>-2</v>
      </c>
      <c r="S23" s="72">
        <v>30</v>
      </c>
      <c r="T23" s="9"/>
      <c r="U23" s="75">
        <f t="shared" si="5"/>
        <v>6</v>
      </c>
      <c r="V23" s="53">
        <v>235</v>
      </c>
      <c r="W23" s="223">
        <v>78</v>
      </c>
      <c r="X23" s="75">
        <f t="shared" si="6"/>
        <v>75</v>
      </c>
      <c r="Y23" s="223">
        <v>82</v>
      </c>
      <c r="Z23" s="223">
        <v>14</v>
      </c>
      <c r="AA23" s="54">
        <v>4</v>
      </c>
      <c r="AB23" s="54">
        <v>3</v>
      </c>
      <c r="AC23" s="54">
        <v>25</v>
      </c>
      <c r="AD23" s="54">
        <v>6</v>
      </c>
      <c r="AE23" s="54">
        <v>12</v>
      </c>
    </row>
    <row r="24" spans="1:31" s="73" customFormat="1" x14ac:dyDescent="0.25">
      <c r="A24" s="74">
        <f t="shared" si="0"/>
        <v>44050</v>
      </c>
      <c r="B24" s="48">
        <v>268</v>
      </c>
      <c r="C24" s="223">
        <v>211</v>
      </c>
      <c r="D24" s="3">
        <v>42</v>
      </c>
      <c r="E24" s="4">
        <f t="shared" si="1"/>
        <v>0.1990521327014218</v>
      </c>
      <c r="F24" s="5">
        <f t="shared" si="2"/>
        <v>169</v>
      </c>
      <c r="G24" s="49">
        <v>63</v>
      </c>
      <c r="H24" s="2">
        <v>55</v>
      </c>
      <c r="I24" s="2">
        <v>22</v>
      </c>
      <c r="J24" s="223">
        <v>3</v>
      </c>
      <c r="K24" s="223">
        <v>7</v>
      </c>
      <c r="L24" s="223">
        <v>34</v>
      </c>
      <c r="M24" s="223">
        <v>16</v>
      </c>
      <c r="N24" s="70">
        <v>42</v>
      </c>
      <c r="O24" s="223">
        <v>0</v>
      </c>
      <c r="P24" s="71"/>
      <c r="Q24" s="71">
        <f t="shared" si="3"/>
        <v>-16</v>
      </c>
      <c r="R24" s="71">
        <f t="shared" si="4"/>
        <v>0</v>
      </c>
      <c r="S24" s="72">
        <v>32</v>
      </c>
      <c r="T24" s="9"/>
      <c r="U24" s="75">
        <f t="shared" si="5"/>
        <v>18</v>
      </c>
      <c r="V24" s="53">
        <v>239</v>
      </c>
      <c r="W24" s="223">
        <v>77</v>
      </c>
      <c r="X24" s="75">
        <f t="shared" si="6"/>
        <v>82</v>
      </c>
      <c r="Y24" s="223">
        <v>80</v>
      </c>
      <c r="Z24" s="223">
        <v>12</v>
      </c>
      <c r="AA24" s="54">
        <v>8</v>
      </c>
      <c r="AB24" s="54">
        <v>3</v>
      </c>
      <c r="AC24" s="54">
        <v>44</v>
      </c>
      <c r="AD24" s="54">
        <v>5</v>
      </c>
      <c r="AE24" s="54">
        <v>10</v>
      </c>
    </row>
    <row r="25" spans="1:31" s="73" customFormat="1" x14ac:dyDescent="0.25">
      <c r="A25" s="74">
        <f t="shared" si="0"/>
        <v>44043</v>
      </c>
      <c r="B25" s="48">
        <v>249</v>
      </c>
      <c r="C25" s="223">
        <v>201</v>
      </c>
      <c r="D25" s="3">
        <v>46</v>
      </c>
      <c r="E25" s="4">
        <f t="shared" si="1"/>
        <v>0.22885572139303484</v>
      </c>
      <c r="F25" s="5">
        <f t="shared" si="2"/>
        <v>155</v>
      </c>
      <c r="G25" s="49">
        <v>60</v>
      </c>
      <c r="H25" s="2">
        <v>72</v>
      </c>
      <c r="I25" s="2">
        <v>20</v>
      </c>
      <c r="J25" s="223">
        <v>3</v>
      </c>
      <c r="K25" s="223">
        <v>8</v>
      </c>
      <c r="L25" s="223">
        <v>14</v>
      </c>
      <c r="M25" s="223">
        <v>25</v>
      </c>
      <c r="N25" s="70">
        <v>19</v>
      </c>
      <c r="O25" s="223">
        <v>4</v>
      </c>
      <c r="P25" s="71"/>
      <c r="Q25" s="71">
        <f t="shared" si="3"/>
        <v>-25</v>
      </c>
      <c r="R25" s="71">
        <f t="shared" si="4"/>
        <v>-4</v>
      </c>
      <c r="S25" s="72">
        <v>33</v>
      </c>
      <c r="T25" s="9"/>
      <c r="U25" s="75">
        <f t="shared" si="5"/>
        <v>-15</v>
      </c>
      <c r="V25" s="53">
        <v>239</v>
      </c>
      <c r="W25" s="223">
        <v>77</v>
      </c>
      <c r="X25" s="75">
        <f t="shared" si="6"/>
        <v>68</v>
      </c>
      <c r="Y25" s="223">
        <v>94</v>
      </c>
      <c r="Z25" s="223">
        <v>9</v>
      </c>
      <c r="AA25" s="54">
        <v>8</v>
      </c>
      <c r="AB25" s="54">
        <v>2</v>
      </c>
      <c r="AC25" s="54">
        <v>64</v>
      </c>
      <c r="AD25" s="54">
        <v>6</v>
      </c>
      <c r="AE25" s="54">
        <v>8</v>
      </c>
    </row>
    <row r="26" spans="1:31" s="73" customFormat="1" x14ac:dyDescent="0.25">
      <c r="A26" s="74">
        <f t="shared" si="0"/>
        <v>44036</v>
      </c>
      <c r="B26" s="48">
        <v>264</v>
      </c>
      <c r="C26" s="223">
        <v>213</v>
      </c>
      <c r="D26" s="3">
        <v>43</v>
      </c>
      <c r="E26" s="4">
        <f t="shared" si="1"/>
        <v>0.20187793427230047</v>
      </c>
      <c r="F26" s="5">
        <f t="shared" si="2"/>
        <v>170</v>
      </c>
      <c r="G26" s="49">
        <v>58</v>
      </c>
      <c r="H26" s="2">
        <v>66</v>
      </c>
      <c r="I26" s="2">
        <v>22</v>
      </c>
      <c r="J26" s="223">
        <v>3</v>
      </c>
      <c r="K26" s="223">
        <v>5</v>
      </c>
      <c r="L26" s="223">
        <v>17</v>
      </c>
      <c r="M26" s="223">
        <v>10</v>
      </c>
      <c r="N26" s="70">
        <v>25</v>
      </c>
      <c r="O26" s="223">
        <v>2</v>
      </c>
      <c r="P26" s="71"/>
      <c r="Q26" s="71">
        <f t="shared" si="3"/>
        <v>-10</v>
      </c>
      <c r="R26" s="71">
        <f t="shared" si="4"/>
        <v>-2</v>
      </c>
      <c r="S26" s="72">
        <v>32</v>
      </c>
      <c r="T26" s="9"/>
      <c r="U26" s="75">
        <f t="shared" si="5"/>
        <v>5</v>
      </c>
      <c r="V26" s="53">
        <v>246</v>
      </c>
      <c r="W26" s="223">
        <v>78</v>
      </c>
      <c r="X26" s="75">
        <f t="shared" si="6"/>
        <v>73</v>
      </c>
      <c r="Y26" s="223">
        <v>95</v>
      </c>
      <c r="Z26" s="223">
        <v>5</v>
      </c>
      <c r="AA26" s="54">
        <v>8</v>
      </c>
      <c r="AB26" s="54">
        <v>3</v>
      </c>
      <c r="AC26" s="54">
        <v>58</v>
      </c>
      <c r="AD26" s="54">
        <v>3</v>
      </c>
      <c r="AE26" s="54">
        <v>7</v>
      </c>
    </row>
    <row r="27" spans="1:31" s="73" customFormat="1" x14ac:dyDescent="0.25">
      <c r="A27" s="74">
        <f t="shared" si="0"/>
        <v>44029</v>
      </c>
      <c r="B27" s="48">
        <v>260</v>
      </c>
      <c r="C27" s="223">
        <v>208</v>
      </c>
      <c r="D27" s="3">
        <v>45</v>
      </c>
      <c r="E27" s="4">
        <f t="shared" si="1"/>
        <v>0.21634615384615385</v>
      </c>
      <c r="F27" s="5">
        <f t="shared" si="2"/>
        <v>163</v>
      </c>
      <c r="G27" s="49">
        <v>63</v>
      </c>
      <c r="H27" s="2">
        <v>49</v>
      </c>
      <c r="I27" s="2">
        <v>20</v>
      </c>
      <c r="J27" s="223">
        <v>4</v>
      </c>
      <c r="K27" s="223">
        <v>4</v>
      </c>
      <c r="L27" s="223">
        <v>25</v>
      </c>
      <c r="M27" s="223">
        <v>20</v>
      </c>
      <c r="N27" s="70">
        <v>27</v>
      </c>
      <c r="O27" s="223">
        <v>2</v>
      </c>
      <c r="P27" s="71"/>
      <c r="Q27" s="71">
        <f t="shared" si="3"/>
        <v>-20</v>
      </c>
      <c r="R27" s="71">
        <f t="shared" si="4"/>
        <v>-2</v>
      </c>
      <c r="S27" s="72">
        <v>28</v>
      </c>
      <c r="T27" s="9"/>
      <c r="U27" s="75">
        <f t="shared" si="5"/>
        <v>3</v>
      </c>
      <c r="V27" s="53">
        <v>254</v>
      </c>
      <c r="W27" s="223">
        <v>80</v>
      </c>
      <c r="X27" s="75">
        <f t="shared" si="6"/>
        <v>79</v>
      </c>
      <c r="Y27" s="223">
        <v>95</v>
      </c>
      <c r="Z27" s="223">
        <v>4</v>
      </c>
      <c r="AA27" s="54">
        <v>10</v>
      </c>
      <c r="AB27" s="54">
        <v>4</v>
      </c>
      <c r="AC27" s="54">
        <v>41</v>
      </c>
      <c r="AD27" s="54">
        <v>3</v>
      </c>
      <c r="AE27" s="54">
        <v>8</v>
      </c>
    </row>
    <row r="28" spans="1:31" s="73" customFormat="1" x14ac:dyDescent="0.25">
      <c r="A28" s="74">
        <f t="shared" si="0"/>
        <v>44022</v>
      </c>
      <c r="B28" s="48">
        <v>259</v>
      </c>
      <c r="C28" s="223">
        <v>216</v>
      </c>
      <c r="D28" s="3">
        <v>47</v>
      </c>
      <c r="E28" s="4">
        <f t="shared" si="1"/>
        <v>0.21759259259259259</v>
      </c>
      <c r="F28" s="5">
        <f t="shared" si="2"/>
        <v>169</v>
      </c>
      <c r="G28" s="49">
        <v>60</v>
      </c>
      <c r="H28" s="2">
        <v>88</v>
      </c>
      <c r="I28" s="2">
        <v>22</v>
      </c>
      <c r="J28" s="223">
        <v>3</v>
      </c>
      <c r="K28" s="223">
        <v>3</v>
      </c>
      <c r="L28" s="223">
        <v>18</v>
      </c>
      <c r="M28" s="223">
        <v>13</v>
      </c>
      <c r="N28" s="70">
        <v>27</v>
      </c>
      <c r="O28" s="223">
        <v>2</v>
      </c>
      <c r="P28" s="71"/>
      <c r="Q28" s="71">
        <f t="shared" si="3"/>
        <v>-13</v>
      </c>
      <c r="R28" s="71">
        <f t="shared" si="4"/>
        <v>-2</v>
      </c>
      <c r="S28" s="72">
        <v>32</v>
      </c>
      <c r="T28" s="9"/>
      <c r="U28" s="75">
        <f t="shared" si="5"/>
        <v>3</v>
      </c>
      <c r="V28" s="53">
        <v>261</v>
      </c>
      <c r="W28" s="223">
        <v>100</v>
      </c>
      <c r="X28" s="75">
        <f t="shared" si="6"/>
        <v>87</v>
      </c>
      <c r="Y28" s="223">
        <v>74</v>
      </c>
      <c r="Z28" s="223">
        <v>4</v>
      </c>
      <c r="AA28" s="54">
        <v>10</v>
      </c>
      <c r="AB28" s="54">
        <v>2</v>
      </c>
      <c r="AC28" s="54">
        <v>72</v>
      </c>
      <c r="AD28" s="54">
        <v>5</v>
      </c>
      <c r="AE28" s="54">
        <v>16</v>
      </c>
    </row>
    <row r="29" spans="1:31" s="73" customFormat="1" x14ac:dyDescent="0.25">
      <c r="A29" s="74">
        <f t="shared" si="0"/>
        <v>44015</v>
      </c>
      <c r="B29" s="48">
        <v>257</v>
      </c>
      <c r="C29" s="223">
        <v>204</v>
      </c>
      <c r="D29" s="3">
        <v>45</v>
      </c>
      <c r="E29" s="4">
        <f t="shared" si="1"/>
        <v>0.22058823529411764</v>
      </c>
      <c r="F29" s="5">
        <f t="shared" si="2"/>
        <v>159</v>
      </c>
      <c r="G29" s="49">
        <v>59</v>
      </c>
      <c r="H29" s="2">
        <v>42</v>
      </c>
      <c r="I29" s="2">
        <v>16</v>
      </c>
      <c r="J29" s="223">
        <v>4</v>
      </c>
      <c r="K29" s="223">
        <v>2</v>
      </c>
      <c r="L29" s="223">
        <v>20</v>
      </c>
      <c r="M29" s="223">
        <v>17</v>
      </c>
      <c r="N29" s="70">
        <v>18</v>
      </c>
      <c r="O29" s="223">
        <v>1</v>
      </c>
      <c r="P29" s="71"/>
      <c r="Q29" s="71">
        <f t="shared" si="3"/>
        <v>-17</v>
      </c>
      <c r="R29" s="71">
        <f t="shared" si="4"/>
        <v>-1</v>
      </c>
      <c r="S29" s="72">
        <v>32</v>
      </c>
      <c r="T29" s="9"/>
      <c r="U29" s="75">
        <f t="shared" si="5"/>
        <v>2</v>
      </c>
      <c r="V29" s="53">
        <v>268</v>
      </c>
      <c r="W29" s="223">
        <v>101</v>
      </c>
      <c r="X29" s="75">
        <f t="shared" si="6"/>
        <v>94</v>
      </c>
      <c r="Y29" s="223">
        <v>73</v>
      </c>
      <c r="Z29" s="223">
        <v>3</v>
      </c>
      <c r="AA29" s="54">
        <v>10</v>
      </c>
      <c r="AB29" s="54">
        <v>2</v>
      </c>
      <c r="AC29" s="54">
        <v>31</v>
      </c>
      <c r="AD29" s="54">
        <v>8</v>
      </c>
      <c r="AE29" s="54">
        <v>11</v>
      </c>
    </row>
    <row r="30" spans="1:31" s="73" customFormat="1" x14ac:dyDescent="0.25">
      <c r="A30" s="74">
        <f t="shared" si="0"/>
        <v>44008</v>
      </c>
      <c r="B30" s="48">
        <v>253</v>
      </c>
      <c r="C30" s="223">
        <v>205</v>
      </c>
      <c r="D30" s="3">
        <v>43</v>
      </c>
      <c r="E30" s="4">
        <f t="shared" si="1"/>
        <v>0.2097560975609756</v>
      </c>
      <c r="F30" s="5">
        <f t="shared" si="2"/>
        <v>162</v>
      </c>
      <c r="G30" s="49">
        <v>51</v>
      </c>
      <c r="H30" s="2">
        <v>77</v>
      </c>
      <c r="I30" s="2">
        <v>23</v>
      </c>
      <c r="J30" s="223">
        <v>3</v>
      </c>
      <c r="K30" s="223">
        <v>2</v>
      </c>
      <c r="L30" s="223">
        <v>10</v>
      </c>
      <c r="M30" s="223">
        <v>12</v>
      </c>
      <c r="N30" s="70">
        <v>29</v>
      </c>
      <c r="O30" s="223">
        <v>3</v>
      </c>
      <c r="P30" s="71"/>
      <c r="Q30" s="71">
        <f t="shared" si="3"/>
        <v>-12</v>
      </c>
      <c r="R30" s="71">
        <f t="shared" si="4"/>
        <v>-3</v>
      </c>
      <c r="S30" s="72">
        <v>32</v>
      </c>
      <c r="T30" s="9"/>
      <c r="U30" s="75">
        <f t="shared" si="5"/>
        <v>-5</v>
      </c>
      <c r="V30" s="53">
        <v>271</v>
      </c>
      <c r="W30" s="223">
        <v>98</v>
      </c>
      <c r="X30" s="75">
        <f t="shared" si="6"/>
        <v>94</v>
      </c>
      <c r="Y30" s="223">
        <v>79</v>
      </c>
      <c r="Z30" s="223">
        <v>2</v>
      </c>
      <c r="AA30" s="54">
        <v>9</v>
      </c>
      <c r="AB30" s="54"/>
      <c r="AC30" s="54"/>
      <c r="AD30" s="54"/>
      <c r="AE30" s="54"/>
    </row>
    <row r="31" spans="1:31" s="73" customFormat="1" x14ac:dyDescent="0.25">
      <c r="A31" s="74">
        <f t="shared" si="0"/>
        <v>44001</v>
      </c>
      <c r="B31" s="48">
        <v>259</v>
      </c>
      <c r="C31" s="223">
        <v>218</v>
      </c>
      <c r="D31" s="3">
        <v>48</v>
      </c>
      <c r="E31" s="4">
        <f t="shared" si="1"/>
        <v>0.22018348623853212</v>
      </c>
      <c r="F31" s="5">
        <f t="shared" si="2"/>
        <v>170</v>
      </c>
      <c r="G31" s="49">
        <v>52</v>
      </c>
      <c r="H31" s="2">
        <v>76</v>
      </c>
      <c r="I31" s="2">
        <v>7</v>
      </c>
      <c r="J31" s="223">
        <v>2</v>
      </c>
      <c r="K31" s="223">
        <v>5</v>
      </c>
      <c r="L31" s="223">
        <v>21</v>
      </c>
      <c r="M31" s="223">
        <v>15</v>
      </c>
      <c r="N31" s="70">
        <v>14</v>
      </c>
      <c r="O31" s="223">
        <v>2</v>
      </c>
      <c r="P31" s="71"/>
      <c r="Q31" s="71">
        <f t="shared" si="3"/>
        <v>-15</v>
      </c>
      <c r="R31" s="71">
        <f t="shared" si="4"/>
        <v>-2</v>
      </c>
      <c r="S31" s="72">
        <v>32</v>
      </c>
      <c r="T31" s="9"/>
      <c r="U31" s="75">
        <f t="shared" si="5"/>
        <v>4</v>
      </c>
      <c r="V31" s="53">
        <v>280</v>
      </c>
      <c r="W31" s="223">
        <v>98</v>
      </c>
      <c r="X31" s="75">
        <f t="shared" si="6"/>
        <v>103</v>
      </c>
      <c r="Y31" s="223">
        <v>79</v>
      </c>
      <c r="Z31" s="223">
        <v>0</v>
      </c>
      <c r="AA31" s="54">
        <v>9</v>
      </c>
      <c r="AB31" s="54"/>
      <c r="AC31" s="54"/>
      <c r="AD31" s="54"/>
      <c r="AE31" s="54"/>
    </row>
    <row r="32" spans="1:31" s="73" customFormat="1" x14ac:dyDescent="0.25">
      <c r="A32" s="74">
        <f t="shared" si="0"/>
        <v>43994</v>
      </c>
      <c r="B32" s="48">
        <v>255</v>
      </c>
      <c r="C32" s="223">
        <v>209</v>
      </c>
      <c r="D32" s="3">
        <v>49</v>
      </c>
      <c r="E32" s="4">
        <f t="shared" si="1"/>
        <v>0.23444976076555024</v>
      </c>
      <c r="F32" s="5">
        <f t="shared" si="2"/>
        <v>160</v>
      </c>
      <c r="G32" s="49">
        <v>54</v>
      </c>
      <c r="H32" s="2">
        <v>71</v>
      </c>
      <c r="I32" s="2">
        <v>17</v>
      </c>
      <c r="J32" s="223">
        <v>4</v>
      </c>
      <c r="K32" s="223">
        <v>9</v>
      </c>
      <c r="L32" s="223">
        <v>15</v>
      </c>
      <c r="M32" s="223">
        <v>50</v>
      </c>
      <c r="N32" s="70">
        <v>25</v>
      </c>
      <c r="O32" s="223">
        <v>0</v>
      </c>
      <c r="P32" s="71"/>
      <c r="Q32" s="71">
        <f t="shared" si="3"/>
        <v>-50</v>
      </c>
      <c r="R32" s="71">
        <f t="shared" si="4"/>
        <v>0</v>
      </c>
      <c r="S32" s="72">
        <v>32</v>
      </c>
      <c r="T32" s="9"/>
      <c r="U32" s="75">
        <f t="shared" si="5"/>
        <v>-35</v>
      </c>
      <c r="V32" s="53">
        <v>286</v>
      </c>
      <c r="W32" s="223">
        <v>97</v>
      </c>
      <c r="X32" s="75">
        <f t="shared" si="6"/>
        <v>111</v>
      </c>
      <c r="Y32" s="223">
        <v>78</v>
      </c>
      <c r="Z32" s="223">
        <v>6</v>
      </c>
      <c r="AA32" s="54">
        <v>9</v>
      </c>
      <c r="AB32" s="54"/>
      <c r="AC32" s="54"/>
      <c r="AD32" s="54"/>
      <c r="AE32" s="54"/>
    </row>
    <row r="33" spans="1:31" s="73" customFormat="1" x14ac:dyDescent="0.25">
      <c r="A33" s="74">
        <f t="shared" si="0"/>
        <v>43987</v>
      </c>
      <c r="B33" s="48">
        <v>288</v>
      </c>
      <c r="C33" s="223">
        <v>208</v>
      </c>
      <c r="D33" s="3">
        <v>48</v>
      </c>
      <c r="E33" s="4">
        <f t="shared" si="1"/>
        <v>0.23076923076923078</v>
      </c>
      <c r="F33" s="5">
        <f t="shared" si="2"/>
        <v>160</v>
      </c>
      <c r="G33" s="49">
        <v>60</v>
      </c>
      <c r="H33" s="2">
        <v>76</v>
      </c>
      <c r="I33" s="2">
        <v>18</v>
      </c>
      <c r="J33" s="223">
        <v>5</v>
      </c>
      <c r="K33" s="223">
        <v>6</v>
      </c>
      <c r="L33" s="223">
        <v>25</v>
      </c>
      <c r="M33" s="223">
        <v>47</v>
      </c>
      <c r="N33" s="70">
        <v>18</v>
      </c>
      <c r="O33" s="223">
        <v>5</v>
      </c>
      <c r="P33" s="71"/>
      <c r="Q33" s="71">
        <f t="shared" si="3"/>
        <v>-47</v>
      </c>
      <c r="R33" s="71">
        <f t="shared" si="4"/>
        <v>-5</v>
      </c>
      <c r="S33" s="72">
        <v>29</v>
      </c>
      <c r="T33" s="9"/>
      <c r="U33" s="75">
        <f t="shared" si="5"/>
        <v>-27</v>
      </c>
      <c r="V33" s="53">
        <v>309</v>
      </c>
      <c r="W33" s="223">
        <v>97</v>
      </c>
      <c r="X33" s="75">
        <f t="shared" si="6"/>
        <v>135</v>
      </c>
      <c r="Y33" s="223">
        <v>77</v>
      </c>
      <c r="Z33" s="223">
        <v>6</v>
      </c>
      <c r="AA33" s="54">
        <v>9</v>
      </c>
      <c r="AB33" s="54"/>
      <c r="AC33" s="54"/>
      <c r="AD33" s="54"/>
      <c r="AE33" s="54"/>
    </row>
    <row r="34" spans="1:31" s="73" customFormat="1" x14ac:dyDescent="0.25">
      <c r="A34" s="74">
        <f t="shared" si="0"/>
        <v>43980</v>
      </c>
      <c r="B34" s="48">
        <v>320</v>
      </c>
      <c r="C34" s="223">
        <v>252</v>
      </c>
      <c r="D34" s="3">
        <v>49</v>
      </c>
      <c r="E34" s="4">
        <f t="shared" si="1"/>
        <v>0.19444444444444445</v>
      </c>
      <c r="F34" s="5">
        <f t="shared" si="2"/>
        <v>203</v>
      </c>
      <c r="G34" s="49">
        <v>59</v>
      </c>
      <c r="H34" s="2">
        <v>77</v>
      </c>
      <c r="I34" s="2">
        <v>30</v>
      </c>
      <c r="J34" s="223">
        <v>5</v>
      </c>
      <c r="K34" s="223">
        <v>0</v>
      </c>
      <c r="L34" s="223">
        <v>36</v>
      </c>
      <c r="M34" s="223">
        <v>17</v>
      </c>
      <c r="N34" s="70">
        <v>18</v>
      </c>
      <c r="O34" s="223">
        <v>0</v>
      </c>
      <c r="P34" s="71"/>
      <c r="Q34" s="71">
        <f t="shared" si="3"/>
        <v>-17</v>
      </c>
      <c r="R34" s="71">
        <f t="shared" si="4"/>
        <v>0</v>
      </c>
      <c r="S34" s="72">
        <v>26</v>
      </c>
      <c r="T34" s="9"/>
      <c r="U34" s="75">
        <f t="shared" si="5"/>
        <v>19</v>
      </c>
      <c r="V34" s="53">
        <v>257</v>
      </c>
      <c r="W34" s="223">
        <v>90</v>
      </c>
      <c r="X34" s="75">
        <f t="shared" si="6"/>
        <v>88</v>
      </c>
      <c r="Y34" s="223">
        <v>79</v>
      </c>
      <c r="Z34" s="223">
        <v>5</v>
      </c>
      <c r="AA34" s="54">
        <v>9</v>
      </c>
      <c r="AB34" s="54"/>
      <c r="AC34" s="54"/>
      <c r="AD34" s="54"/>
      <c r="AE34" s="54"/>
    </row>
    <row r="35" spans="1:31" s="73" customFormat="1" x14ac:dyDescent="0.25">
      <c r="A35" s="74">
        <f t="shared" si="0"/>
        <v>43973</v>
      </c>
      <c r="B35" s="48">
        <v>301</v>
      </c>
      <c r="C35" s="223">
        <v>236</v>
      </c>
      <c r="D35" s="3">
        <v>42</v>
      </c>
      <c r="E35" s="4">
        <f t="shared" si="1"/>
        <v>0.17796610169491525</v>
      </c>
      <c r="F35" s="5">
        <f t="shared" si="2"/>
        <v>194</v>
      </c>
      <c r="G35" s="49">
        <v>53</v>
      </c>
      <c r="H35" s="2">
        <v>53</v>
      </c>
      <c r="I35" s="2">
        <v>46</v>
      </c>
      <c r="J35" s="223">
        <v>3</v>
      </c>
      <c r="K35" s="223">
        <v>3</v>
      </c>
      <c r="L35" s="223">
        <v>46</v>
      </c>
      <c r="M35" s="223">
        <v>26</v>
      </c>
      <c r="N35" s="70">
        <v>23</v>
      </c>
      <c r="O35" s="223">
        <v>2</v>
      </c>
      <c r="P35" s="71"/>
      <c r="Q35" s="71">
        <f t="shared" si="3"/>
        <v>-26</v>
      </c>
      <c r="R35" s="71">
        <f t="shared" si="4"/>
        <v>-2</v>
      </c>
      <c r="S35" s="72">
        <v>27</v>
      </c>
      <c r="T35" s="9"/>
      <c r="U35" s="75">
        <f t="shared" si="5"/>
        <v>18</v>
      </c>
      <c r="V35" s="53">
        <v>256</v>
      </c>
      <c r="W35" s="223">
        <v>88</v>
      </c>
      <c r="X35" s="75">
        <f t="shared" si="6"/>
        <v>89</v>
      </c>
      <c r="Y35" s="223">
        <v>79</v>
      </c>
      <c r="Z35" s="223">
        <v>9</v>
      </c>
      <c r="AA35" s="54">
        <v>3</v>
      </c>
      <c r="AB35" s="54"/>
      <c r="AC35" s="54"/>
      <c r="AD35" s="54"/>
      <c r="AE35" s="54"/>
    </row>
    <row r="36" spans="1:31" s="73" customFormat="1" x14ac:dyDescent="0.25">
      <c r="A36" s="74">
        <v>43966</v>
      </c>
      <c r="B36" s="48">
        <v>289</v>
      </c>
      <c r="C36" s="223">
        <v>234</v>
      </c>
      <c r="D36" s="3">
        <v>43</v>
      </c>
      <c r="E36" s="4">
        <f t="shared" si="1"/>
        <v>0.18376068376068377</v>
      </c>
      <c r="F36" s="5">
        <f t="shared" si="2"/>
        <v>191</v>
      </c>
      <c r="G36" s="49">
        <v>52</v>
      </c>
      <c r="H36" s="2">
        <v>86</v>
      </c>
      <c r="I36" s="2">
        <v>73</v>
      </c>
      <c r="J36" s="223">
        <v>2</v>
      </c>
      <c r="K36" s="223">
        <v>4</v>
      </c>
      <c r="L36" s="223">
        <v>28</v>
      </c>
      <c r="M36" s="223">
        <v>41</v>
      </c>
      <c r="N36" s="70">
        <v>41</v>
      </c>
      <c r="O36" s="223">
        <v>2</v>
      </c>
      <c r="P36" s="71"/>
      <c r="Q36" s="71">
        <f t="shared" si="3"/>
        <v>-41</v>
      </c>
      <c r="R36" s="71">
        <f t="shared" si="4"/>
        <v>-2</v>
      </c>
      <c r="S36" s="72">
        <v>28</v>
      </c>
      <c r="T36" s="9"/>
      <c r="U36" s="75">
        <f t="shared" si="5"/>
        <v>-15</v>
      </c>
      <c r="V36" s="53">
        <v>259</v>
      </c>
      <c r="W36" s="223">
        <v>89</v>
      </c>
      <c r="X36" s="75">
        <f t="shared" si="6"/>
        <v>92</v>
      </c>
      <c r="Y36" s="223">
        <v>78</v>
      </c>
      <c r="Z36" s="223">
        <v>1</v>
      </c>
      <c r="AA36" s="54">
        <v>9</v>
      </c>
      <c r="AB36" s="54"/>
      <c r="AC36" s="54"/>
      <c r="AD36" s="54"/>
      <c r="AE36" s="54"/>
    </row>
    <row r="37" spans="1:31" s="73" customFormat="1" x14ac:dyDescent="0.25">
      <c r="A37" s="74">
        <f>A38+7</f>
        <v>43952</v>
      </c>
      <c r="B37" s="48">
        <v>303</v>
      </c>
      <c r="C37" s="223">
        <v>262</v>
      </c>
      <c r="D37" s="3">
        <v>45</v>
      </c>
      <c r="E37" s="4">
        <f t="shared" si="1"/>
        <v>0.1717557251908397</v>
      </c>
      <c r="F37" s="5">
        <f t="shared" si="2"/>
        <v>217</v>
      </c>
      <c r="G37" s="49">
        <v>54</v>
      </c>
      <c r="H37" s="2">
        <v>58</v>
      </c>
      <c r="I37" s="2">
        <v>63</v>
      </c>
      <c r="J37" s="223">
        <v>2</v>
      </c>
      <c r="K37" s="223">
        <v>0</v>
      </c>
      <c r="L37" s="223">
        <v>45</v>
      </c>
      <c r="M37" s="223">
        <v>13</v>
      </c>
      <c r="N37" s="70">
        <v>35</v>
      </c>
      <c r="O37" s="223">
        <v>1</v>
      </c>
      <c r="P37" s="71"/>
      <c r="Q37" s="71">
        <f t="shared" si="3"/>
        <v>-13</v>
      </c>
      <c r="R37" s="71">
        <f t="shared" si="4"/>
        <v>-1</v>
      </c>
      <c r="S37" s="72">
        <v>29</v>
      </c>
      <c r="T37" s="9"/>
      <c r="U37" s="75">
        <f t="shared" si="5"/>
        <v>31</v>
      </c>
      <c r="V37" s="53">
        <v>269</v>
      </c>
      <c r="W37" s="223">
        <v>90</v>
      </c>
      <c r="X37" s="75">
        <f t="shared" si="6"/>
        <v>100</v>
      </c>
      <c r="Y37" s="223">
        <v>79</v>
      </c>
      <c r="Z37" s="223">
        <v>6</v>
      </c>
      <c r="AA37" s="54">
        <v>5</v>
      </c>
      <c r="AB37" s="54"/>
      <c r="AC37" s="54"/>
      <c r="AD37" s="54"/>
      <c r="AE37" s="54"/>
    </row>
    <row r="38" spans="1:31" s="73" customFormat="1" x14ac:dyDescent="0.25">
      <c r="A38" s="74">
        <f>A39+7</f>
        <v>43945</v>
      </c>
      <c r="B38" s="48">
        <v>271</v>
      </c>
      <c r="C38" s="223">
        <v>224</v>
      </c>
      <c r="D38" s="3">
        <v>43</v>
      </c>
      <c r="E38" s="4">
        <f t="shared" si="1"/>
        <v>0.19196428571428573</v>
      </c>
      <c r="F38" s="5">
        <f t="shared" si="2"/>
        <v>181</v>
      </c>
      <c r="G38" s="49">
        <v>58</v>
      </c>
      <c r="H38" s="2">
        <v>73</v>
      </c>
      <c r="I38" s="2">
        <v>76</v>
      </c>
      <c r="J38" s="223">
        <v>3</v>
      </c>
      <c r="K38" s="223">
        <v>2</v>
      </c>
      <c r="L38" s="223">
        <v>58</v>
      </c>
      <c r="M38" s="223">
        <v>15</v>
      </c>
      <c r="N38" s="70">
        <v>41</v>
      </c>
      <c r="O38" s="223">
        <v>4</v>
      </c>
      <c r="P38" s="71"/>
      <c r="Q38" s="71">
        <f t="shared" si="3"/>
        <v>-15</v>
      </c>
      <c r="R38" s="71">
        <f t="shared" si="4"/>
        <v>-4</v>
      </c>
      <c r="S38" s="72">
        <v>31</v>
      </c>
      <c r="T38" s="9"/>
      <c r="U38" s="75">
        <f t="shared" si="5"/>
        <v>39</v>
      </c>
      <c r="V38" s="53">
        <v>267</v>
      </c>
      <c r="W38" s="223">
        <v>89</v>
      </c>
      <c r="X38" s="75">
        <f t="shared" si="6"/>
        <v>100</v>
      </c>
      <c r="Y38" s="223">
        <v>78</v>
      </c>
      <c r="Z38" s="223">
        <v>6</v>
      </c>
      <c r="AA38" s="54">
        <v>5</v>
      </c>
      <c r="AB38" s="54"/>
      <c r="AC38" s="54"/>
      <c r="AD38" s="54"/>
      <c r="AE38" s="54"/>
    </row>
    <row r="39" spans="1:31" s="73" customFormat="1" x14ac:dyDescent="0.25">
      <c r="A39" s="74">
        <v>43938</v>
      </c>
      <c r="B39" s="48">
        <v>231</v>
      </c>
      <c r="C39" s="223">
        <v>178</v>
      </c>
      <c r="D39" s="3">
        <v>47</v>
      </c>
      <c r="E39" s="4">
        <f t="shared" si="1"/>
        <v>0.2640449438202247</v>
      </c>
      <c r="F39" s="5">
        <f t="shared" si="2"/>
        <v>131</v>
      </c>
      <c r="G39" s="49">
        <v>65</v>
      </c>
      <c r="H39" s="2">
        <v>67</v>
      </c>
      <c r="I39" s="2">
        <v>93</v>
      </c>
      <c r="J39" s="223">
        <v>3</v>
      </c>
      <c r="K39" s="223">
        <v>12</v>
      </c>
      <c r="L39" s="223">
        <v>10</v>
      </c>
      <c r="M39" s="223">
        <v>27</v>
      </c>
      <c r="N39" s="70">
        <v>59</v>
      </c>
      <c r="O39" s="223">
        <v>14</v>
      </c>
      <c r="P39" s="71"/>
      <c r="Q39" s="71">
        <f t="shared" si="3"/>
        <v>-27</v>
      </c>
      <c r="R39" s="71">
        <f t="shared" si="4"/>
        <v>-14</v>
      </c>
      <c r="S39" s="72">
        <v>39</v>
      </c>
      <c r="T39" s="9"/>
      <c r="U39" s="75">
        <f t="shared" si="5"/>
        <v>-31</v>
      </c>
      <c r="V39" s="53">
        <v>273</v>
      </c>
      <c r="W39" s="223">
        <v>90</v>
      </c>
      <c r="X39" s="75">
        <f t="shared" si="6"/>
        <v>104</v>
      </c>
      <c r="Y39" s="223">
        <v>79</v>
      </c>
      <c r="Z39" s="223">
        <v>5</v>
      </c>
      <c r="AA39" s="54">
        <v>21</v>
      </c>
      <c r="AB39" s="54"/>
      <c r="AC39" s="54"/>
      <c r="AD39" s="54"/>
      <c r="AE39" s="54"/>
    </row>
    <row r="40" spans="1:31" s="73" customFormat="1" x14ac:dyDescent="0.25">
      <c r="A40" s="74">
        <f>A41+7</f>
        <v>43924</v>
      </c>
      <c r="B40" s="48">
        <v>275</v>
      </c>
      <c r="C40" s="223">
        <v>190</v>
      </c>
      <c r="D40" s="3">
        <v>52</v>
      </c>
      <c r="E40" s="4">
        <f t="shared" si="1"/>
        <v>0.27368421052631581</v>
      </c>
      <c r="F40" s="5">
        <f t="shared" si="2"/>
        <v>138</v>
      </c>
      <c r="G40" s="49">
        <v>74</v>
      </c>
      <c r="H40" s="2">
        <v>53</v>
      </c>
      <c r="I40" s="2">
        <v>45</v>
      </c>
      <c r="J40" s="223">
        <v>4</v>
      </c>
      <c r="K40" s="223">
        <v>3</v>
      </c>
      <c r="L40" s="223">
        <v>18</v>
      </c>
      <c r="M40" s="223">
        <v>54</v>
      </c>
      <c r="N40" s="70">
        <v>27</v>
      </c>
      <c r="O40" s="223">
        <v>2</v>
      </c>
      <c r="P40" s="71"/>
      <c r="Q40" s="71">
        <f t="shared" si="3"/>
        <v>-54</v>
      </c>
      <c r="R40" s="71">
        <f t="shared" si="4"/>
        <v>-2</v>
      </c>
      <c r="S40" s="72">
        <v>38</v>
      </c>
      <c r="T40" s="9"/>
      <c r="U40" s="75">
        <f t="shared" si="5"/>
        <v>-38</v>
      </c>
      <c r="V40" s="53">
        <v>296</v>
      </c>
      <c r="W40" s="223">
        <v>91</v>
      </c>
      <c r="X40" s="75">
        <f t="shared" si="6"/>
        <v>119</v>
      </c>
      <c r="Y40" s="223">
        <v>86</v>
      </c>
      <c r="Z40" s="223">
        <v>2</v>
      </c>
      <c r="AA40" s="54">
        <v>22</v>
      </c>
      <c r="AB40" s="54"/>
      <c r="AC40" s="54"/>
      <c r="AD40" s="54"/>
      <c r="AE40" s="54"/>
    </row>
    <row r="41" spans="1:31" s="73" customFormat="1" x14ac:dyDescent="0.25">
      <c r="A41" s="74">
        <f>A42+7</f>
        <v>43917</v>
      </c>
      <c r="B41" s="48">
        <v>319</v>
      </c>
      <c r="C41" s="223">
        <v>225</v>
      </c>
      <c r="D41" s="3">
        <v>58</v>
      </c>
      <c r="E41" s="4">
        <f t="shared" si="1"/>
        <v>0.25777777777777777</v>
      </c>
      <c r="F41" s="5">
        <f t="shared" si="2"/>
        <v>167</v>
      </c>
      <c r="G41" s="49">
        <v>76</v>
      </c>
      <c r="H41" s="2">
        <v>59</v>
      </c>
      <c r="I41" s="2">
        <v>38</v>
      </c>
      <c r="J41" s="223">
        <v>4</v>
      </c>
      <c r="K41" s="223">
        <v>10</v>
      </c>
      <c r="L41" s="223">
        <v>24</v>
      </c>
      <c r="M41" s="223">
        <v>44</v>
      </c>
      <c r="N41" s="70">
        <v>26</v>
      </c>
      <c r="O41" s="223">
        <v>2</v>
      </c>
      <c r="P41" s="71"/>
      <c r="Q41" s="71">
        <f t="shared" si="3"/>
        <v>-44</v>
      </c>
      <c r="R41" s="71">
        <f t="shared" si="4"/>
        <v>-2</v>
      </c>
      <c r="S41" s="72">
        <v>34</v>
      </c>
      <c r="T41" s="9"/>
      <c r="U41" s="75">
        <f t="shared" si="5"/>
        <v>-22</v>
      </c>
      <c r="V41" s="53">
        <v>240</v>
      </c>
      <c r="W41" s="223">
        <v>75</v>
      </c>
      <c r="X41" s="75">
        <f t="shared" si="6"/>
        <v>89</v>
      </c>
      <c r="Y41" s="223">
        <v>76</v>
      </c>
      <c r="Z41" s="223">
        <v>0</v>
      </c>
      <c r="AA41" s="54">
        <v>21</v>
      </c>
      <c r="AB41" s="54"/>
      <c r="AC41" s="54"/>
      <c r="AD41" s="54"/>
      <c r="AE41" s="54"/>
    </row>
    <row r="42" spans="1:31" s="73" customFormat="1" x14ac:dyDescent="0.25">
      <c r="A42" s="74">
        <v>43910</v>
      </c>
      <c r="B42" s="48">
        <v>312</v>
      </c>
      <c r="C42" s="223">
        <v>233</v>
      </c>
      <c r="D42" s="3">
        <v>50</v>
      </c>
      <c r="E42" s="4">
        <f t="shared" si="1"/>
        <v>0.21459227467811159</v>
      </c>
      <c r="F42" s="5">
        <f t="shared" si="2"/>
        <v>183</v>
      </c>
      <c r="G42" s="49">
        <v>69</v>
      </c>
      <c r="H42" s="2">
        <v>94</v>
      </c>
      <c r="I42" s="2">
        <v>64</v>
      </c>
      <c r="J42" s="223">
        <v>3</v>
      </c>
      <c r="K42" s="223">
        <v>6</v>
      </c>
      <c r="L42" s="223">
        <v>12</v>
      </c>
      <c r="M42" s="223">
        <v>26</v>
      </c>
      <c r="N42" s="70">
        <v>33</v>
      </c>
      <c r="O42" s="223">
        <v>2</v>
      </c>
      <c r="P42" s="71"/>
      <c r="Q42" s="71">
        <f t="shared" si="3"/>
        <v>-26</v>
      </c>
      <c r="R42" s="71">
        <f t="shared" si="4"/>
        <v>-2</v>
      </c>
      <c r="S42" s="72">
        <v>34</v>
      </c>
      <c r="T42" s="9"/>
      <c r="U42" s="75">
        <f t="shared" si="5"/>
        <v>-16</v>
      </c>
      <c r="V42" s="53">
        <v>241</v>
      </c>
      <c r="W42" s="223">
        <v>74</v>
      </c>
      <c r="X42" s="75">
        <f t="shared" si="6"/>
        <v>91</v>
      </c>
      <c r="Y42" s="223">
        <v>76</v>
      </c>
      <c r="Z42" s="223">
        <v>14</v>
      </c>
      <c r="AA42" s="54">
        <v>13</v>
      </c>
      <c r="AB42" s="54"/>
      <c r="AC42" s="54"/>
      <c r="AD42" s="54"/>
      <c r="AE42" s="54"/>
    </row>
    <row r="43" spans="1:31" s="73" customFormat="1" x14ac:dyDescent="0.25">
      <c r="A43" s="74">
        <f t="shared" ref="A43:A50" si="7">A44+7</f>
        <v>43896</v>
      </c>
      <c r="B43" s="48">
        <v>278</v>
      </c>
      <c r="C43" s="223">
        <v>225</v>
      </c>
      <c r="D43" s="3">
        <v>52</v>
      </c>
      <c r="E43" s="4">
        <f t="shared" si="1"/>
        <v>0.2311111111111111</v>
      </c>
      <c r="F43" s="5">
        <f t="shared" si="2"/>
        <v>173</v>
      </c>
      <c r="G43" s="49">
        <v>65</v>
      </c>
      <c r="H43" s="2">
        <v>54</v>
      </c>
      <c r="I43" s="2">
        <v>102</v>
      </c>
      <c r="J43" s="223">
        <v>2</v>
      </c>
      <c r="K43" s="223">
        <v>7</v>
      </c>
      <c r="L43" s="223">
        <v>24</v>
      </c>
      <c r="M43" s="223">
        <v>16</v>
      </c>
      <c r="N43" s="70">
        <v>58</v>
      </c>
      <c r="O43" s="223">
        <v>3</v>
      </c>
      <c r="P43" s="71"/>
      <c r="Q43" s="71">
        <f t="shared" si="3"/>
        <v>-16</v>
      </c>
      <c r="R43" s="71">
        <f t="shared" si="4"/>
        <v>-3</v>
      </c>
      <c r="S43" s="72">
        <v>36</v>
      </c>
      <c r="T43" s="9"/>
      <c r="U43" s="75">
        <f t="shared" si="5"/>
        <v>5</v>
      </c>
      <c r="V43" s="53">
        <v>252</v>
      </c>
      <c r="W43" s="223">
        <v>76</v>
      </c>
      <c r="X43" s="75">
        <f t="shared" si="6"/>
        <v>95</v>
      </c>
      <c r="Y43" s="223">
        <v>81</v>
      </c>
      <c r="Z43" s="223">
        <v>8</v>
      </c>
      <c r="AA43" s="54">
        <v>14</v>
      </c>
      <c r="AB43" s="54"/>
      <c r="AC43" s="54"/>
      <c r="AD43" s="54"/>
      <c r="AE43" s="54"/>
    </row>
    <row r="44" spans="1:31" s="73" customFormat="1" x14ac:dyDescent="0.25">
      <c r="A44" s="74">
        <f t="shared" si="7"/>
        <v>43889</v>
      </c>
      <c r="B44" s="48">
        <v>272</v>
      </c>
      <c r="C44" s="223">
        <v>230</v>
      </c>
      <c r="D44" s="3">
        <v>52</v>
      </c>
      <c r="E44" s="4">
        <f t="shared" si="1"/>
        <v>0.22608695652173913</v>
      </c>
      <c r="F44" s="5">
        <f t="shared" si="2"/>
        <v>178</v>
      </c>
      <c r="G44" s="49">
        <v>64</v>
      </c>
      <c r="H44" s="2">
        <v>50</v>
      </c>
      <c r="I44" s="2">
        <v>77</v>
      </c>
      <c r="J44" s="223">
        <v>2</v>
      </c>
      <c r="K44" s="223">
        <v>3</v>
      </c>
      <c r="L44" s="223">
        <v>22</v>
      </c>
      <c r="M44" s="223">
        <v>11</v>
      </c>
      <c r="N44" s="70">
        <v>44</v>
      </c>
      <c r="O44" s="223">
        <v>0</v>
      </c>
      <c r="P44" s="71"/>
      <c r="Q44" s="71">
        <f t="shared" si="3"/>
        <v>-11</v>
      </c>
      <c r="R44" s="71">
        <f t="shared" si="4"/>
        <v>0</v>
      </c>
      <c r="S44" s="72">
        <v>37</v>
      </c>
      <c r="T44" s="9"/>
      <c r="U44" s="75">
        <f t="shared" si="5"/>
        <v>11</v>
      </c>
      <c r="V44" s="53">
        <v>258</v>
      </c>
      <c r="W44" s="223">
        <v>88</v>
      </c>
      <c r="X44" s="75">
        <f t="shared" si="6"/>
        <v>92</v>
      </c>
      <c r="Y44" s="223">
        <v>78</v>
      </c>
      <c r="Z44" s="223">
        <v>4</v>
      </c>
      <c r="AA44" s="54">
        <v>13</v>
      </c>
      <c r="AB44" s="54"/>
      <c r="AC44" s="54"/>
      <c r="AD44" s="54"/>
      <c r="AE44" s="54"/>
    </row>
    <row r="45" spans="1:31" s="73" customFormat="1" x14ac:dyDescent="0.25">
      <c r="A45" s="74">
        <f t="shared" si="7"/>
        <v>43882</v>
      </c>
      <c r="B45" s="48">
        <v>261</v>
      </c>
      <c r="C45" s="223">
        <v>221</v>
      </c>
      <c r="D45" s="3">
        <v>50</v>
      </c>
      <c r="E45" s="4">
        <f t="shared" si="1"/>
        <v>0.22624434389140272</v>
      </c>
      <c r="F45" s="5">
        <f t="shared" si="2"/>
        <v>171</v>
      </c>
      <c r="G45" s="49">
        <v>63</v>
      </c>
      <c r="H45" s="2">
        <v>52</v>
      </c>
      <c r="I45" s="2">
        <v>54</v>
      </c>
      <c r="J45" s="223">
        <v>2</v>
      </c>
      <c r="K45" s="223">
        <v>3</v>
      </c>
      <c r="L45" s="223">
        <v>14</v>
      </c>
      <c r="M45" s="223">
        <v>11</v>
      </c>
      <c r="N45" s="70">
        <v>39</v>
      </c>
      <c r="O45" s="223">
        <v>3</v>
      </c>
      <c r="P45" s="71">
        <f t="shared" ref="P45:Q81" si="8">L45*-1</f>
        <v>-14</v>
      </c>
      <c r="Q45" s="71">
        <f t="shared" si="3"/>
        <v>-11</v>
      </c>
      <c r="R45" s="71">
        <f t="shared" si="4"/>
        <v>-3</v>
      </c>
      <c r="S45" s="72">
        <v>38</v>
      </c>
      <c r="T45" s="75">
        <f t="shared" ref="T45:T52" si="9">(M45+O45) - L45</f>
        <v>0</v>
      </c>
      <c r="U45" s="75">
        <f t="shared" si="5"/>
        <v>0</v>
      </c>
      <c r="V45" s="53">
        <v>262</v>
      </c>
      <c r="W45" s="223">
        <v>87</v>
      </c>
      <c r="X45" s="75">
        <f t="shared" si="6"/>
        <v>94</v>
      </c>
      <c r="Y45" s="223">
        <v>81</v>
      </c>
      <c r="Z45" s="223">
        <v>18</v>
      </c>
      <c r="AA45" s="54">
        <v>13</v>
      </c>
      <c r="AB45" s="54"/>
      <c r="AC45" s="54"/>
      <c r="AD45" s="54"/>
      <c r="AE45" s="54"/>
    </row>
    <row r="46" spans="1:31" s="73" customFormat="1" x14ac:dyDescent="0.25">
      <c r="A46" s="74">
        <f t="shared" si="7"/>
        <v>43875</v>
      </c>
      <c r="B46" s="48">
        <v>265</v>
      </c>
      <c r="C46" s="223">
        <v>229</v>
      </c>
      <c r="D46" s="3">
        <v>55</v>
      </c>
      <c r="E46" s="4">
        <f t="shared" si="1"/>
        <v>0.24017467248908297</v>
      </c>
      <c r="F46" s="5">
        <f t="shared" si="2"/>
        <v>174</v>
      </c>
      <c r="G46" s="49">
        <v>66</v>
      </c>
      <c r="H46" s="2">
        <v>47</v>
      </c>
      <c r="I46" s="2">
        <v>30</v>
      </c>
      <c r="J46" s="223">
        <v>3</v>
      </c>
      <c r="K46" s="223">
        <v>5</v>
      </c>
      <c r="L46" s="223">
        <v>25</v>
      </c>
      <c r="M46" s="223">
        <v>17</v>
      </c>
      <c r="N46" s="70">
        <v>38</v>
      </c>
      <c r="O46" s="223">
        <v>3</v>
      </c>
      <c r="P46" s="71">
        <f t="shared" si="8"/>
        <v>-25</v>
      </c>
      <c r="Q46" s="71">
        <f t="shared" si="3"/>
        <v>-17</v>
      </c>
      <c r="R46" s="71">
        <f t="shared" si="4"/>
        <v>-3</v>
      </c>
      <c r="S46" s="72">
        <v>38</v>
      </c>
      <c r="T46" s="75">
        <f t="shared" si="9"/>
        <v>-5</v>
      </c>
      <c r="U46" s="75">
        <f t="shared" si="5"/>
        <v>5</v>
      </c>
      <c r="V46" s="53">
        <v>267</v>
      </c>
      <c r="W46" s="223">
        <v>88</v>
      </c>
      <c r="X46" s="75">
        <f t="shared" si="6"/>
        <v>98</v>
      </c>
      <c r="Y46" s="223">
        <v>81</v>
      </c>
      <c r="Z46" s="223">
        <v>15</v>
      </c>
      <c r="AA46" s="54">
        <v>13</v>
      </c>
      <c r="AB46" s="54"/>
      <c r="AC46" s="54"/>
      <c r="AD46" s="54"/>
      <c r="AE46" s="54"/>
    </row>
    <row r="47" spans="1:31" s="73" customFormat="1" x14ac:dyDescent="0.25">
      <c r="A47" s="74">
        <f t="shared" si="7"/>
        <v>43868</v>
      </c>
      <c r="B47" s="48">
        <v>261</v>
      </c>
      <c r="C47" s="223">
        <v>221</v>
      </c>
      <c r="D47" s="3">
        <v>59</v>
      </c>
      <c r="E47" s="4">
        <f t="shared" si="1"/>
        <v>0.2669683257918552</v>
      </c>
      <c r="F47" s="5">
        <f t="shared" si="2"/>
        <v>162</v>
      </c>
      <c r="G47" s="49">
        <v>69</v>
      </c>
      <c r="H47" s="2">
        <v>46</v>
      </c>
      <c r="I47" s="2">
        <v>23</v>
      </c>
      <c r="J47" s="223">
        <v>2</v>
      </c>
      <c r="K47" s="223">
        <v>4</v>
      </c>
      <c r="L47" s="223">
        <v>20</v>
      </c>
      <c r="M47" s="223">
        <v>13</v>
      </c>
      <c r="N47" s="70">
        <v>21</v>
      </c>
      <c r="O47" s="223">
        <v>2</v>
      </c>
      <c r="P47" s="71">
        <f t="shared" si="8"/>
        <v>-20</v>
      </c>
      <c r="Q47" s="71">
        <f t="shared" si="3"/>
        <v>-13</v>
      </c>
      <c r="R47" s="71">
        <f t="shared" si="4"/>
        <v>-2</v>
      </c>
      <c r="S47" s="72">
        <v>37</v>
      </c>
      <c r="T47" s="75">
        <f t="shared" si="9"/>
        <v>-5</v>
      </c>
      <c r="U47" s="75">
        <f t="shared" si="5"/>
        <v>5</v>
      </c>
      <c r="V47" s="53">
        <v>276</v>
      </c>
      <c r="W47" s="223">
        <v>92</v>
      </c>
      <c r="X47" s="75">
        <f t="shared" si="6"/>
        <v>103</v>
      </c>
      <c r="Y47" s="223">
        <v>81</v>
      </c>
      <c r="Z47" s="223">
        <v>13</v>
      </c>
      <c r="AA47" s="54">
        <v>13</v>
      </c>
      <c r="AB47" s="54"/>
      <c r="AC47" s="54"/>
      <c r="AD47" s="54"/>
      <c r="AE47" s="54"/>
    </row>
    <row r="48" spans="1:31" s="73" customFormat="1" x14ac:dyDescent="0.25">
      <c r="A48" s="74">
        <f t="shared" si="7"/>
        <v>43861</v>
      </c>
      <c r="B48" s="48">
        <v>257</v>
      </c>
      <c r="C48" s="223">
        <v>219</v>
      </c>
      <c r="D48" s="3">
        <v>60</v>
      </c>
      <c r="E48" s="4">
        <f t="shared" si="1"/>
        <v>0.27397260273972601</v>
      </c>
      <c r="F48" s="5">
        <f t="shared" si="2"/>
        <v>159</v>
      </c>
      <c r="G48" s="49">
        <v>71</v>
      </c>
      <c r="H48" s="2">
        <v>37</v>
      </c>
      <c r="I48" s="2">
        <v>21</v>
      </c>
      <c r="J48" s="223">
        <v>2</v>
      </c>
      <c r="K48" s="223">
        <v>9</v>
      </c>
      <c r="L48" s="223">
        <v>16</v>
      </c>
      <c r="M48" s="223">
        <v>8</v>
      </c>
      <c r="N48" s="70">
        <v>24</v>
      </c>
      <c r="O48" s="223">
        <v>3</v>
      </c>
      <c r="P48" s="71">
        <f t="shared" si="8"/>
        <v>-16</v>
      </c>
      <c r="Q48" s="71">
        <f t="shared" si="3"/>
        <v>-8</v>
      </c>
      <c r="R48" s="71">
        <f t="shared" si="4"/>
        <v>-3</v>
      </c>
      <c r="S48" s="72">
        <v>37</v>
      </c>
      <c r="T48" s="75">
        <f t="shared" si="9"/>
        <v>-5</v>
      </c>
      <c r="U48" s="75">
        <f t="shared" si="5"/>
        <v>5</v>
      </c>
      <c r="V48" s="53">
        <v>269</v>
      </c>
      <c r="W48" s="223">
        <v>94</v>
      </c>
      <c r="X48" s="75">
        <f t="shared" si="6"/>
        <v>93</v>
      </c>
      <c r="Y48" s="223">
        <v>82</v>
      </c>
      <c r="Z48" s="223">
        <v>8</v>
      </c>
      <c r="AA48" s="54">
        <v>13</v>
      </c>
      <c r="AB48" s="54"/>
      <c r="AC48" s="54"/>
      <c r="AD48" s="54"/>
      <c r="AE48" s="54"/>
    </row>
    <row r="49" spans="1:31" s="73" customFormat="1" x14ac:dyDescent="0.25">
      <c r="A49" s="74">
        <f t="shared" si="7"/>
        <v>43854</v>
      </c>
      <c r="B49" s="48">
        <v>251</v>
      </c>
      <c r="C49" s="223">
        <v>209</v>
      </c>
      <c r="D49" s="3">
        <v>58</v>
      </c>
      <c r="E49" s="4">
        <f t="shared" si="1"/>
        <v>0.27751196172248804</v>
      </c>
      <c r="F49" s="5">
        <f t="shared" si="2"/>
        <v>151</v>
      </c>
      <c r="G49" s="49">
        <v>69</v>
      </c>
      <c r="H49" s="2">
        <v>47</v>
      </c>
      <c r="I49" s="2">
        <v>23</v>
      </c>
      <c r="J49" s="2">
        <v>1</v>
      </c>
      <c r="K49" s="60">
        <v>1</v>
      </c>
      <c r="L49" s="60">
        <v>15</v>
      </c>
      <c r="M49" s="60">
        <v>17</v>
      </c>
      <c r="N49" s="65">
        <v>24</v>
      </c>
      <c r="O49" s="223">
        <v>1</v>
      </c>
      <c r="P49" s="71">
        <f t="shared" si="8"/>
        <v>-15</v>
      </c>
      <c r="Q49" s="71">
        <f t="shared" si="3"/>
        <v>-17</v>
      </c>
      <c r="R49" s="71">
        <f t="shared" si="4"/>
        <v>-1</v>
      </c>
      <c r="S49" s="72">
        <v>38</v>
      </c>
      <c r="T49" s="75">
        <f t="shared" si="9"/>
        <v>3</v>
      </c>
      <c r="U49" s="75">
        <f t="shared" si="5"/>
        <v>-3</v>
      </c>
      <c r="V49" s="53">
        <v>276</v>
      </c>
      <c r="W49" s="223">
        <v>96</v>
      </c>
      <c r="X49" s="75">
        <f t="shared" si="6"/>
        <v>97</v>
      </c>
      <c r="Y49" s="223">
        <v>83</v>
      </c>
      <c r="Z49" s="223">
        <v>4</v>
      </c>
      <c r="AA49" s="54">
        <v>16</v>
      </c>
      <c r="AB49" s="54"/>
      <c r="AC49" s="54"/>
      <c r="AD49" s="54"/>
      <c r="AE49" s="54"/>
    </row>
    <row r="50" spans="1:31" s="73" customFormat="1" x14ac:dyDescent="0.25">
      <c r="A50" s="74">
        <f t="shared" si="7"/>
        <v>43847</v>
      </c>
      <c r="B50" s="48">
        <v>254</v>
      </c>
      <c r="C50" s="223">
        <v>218</v>
      </c>
      <c r="D50" s="3">
        <v>54</v>
      </c>
      <c r="E50" s="4">
        <f t="shared" si="1"/>
        <v>0.24770642201834864</v>
      </c>
      <c r="F50" s="5">
        <f t="shared" si="2"/>
        <v>164</v>
      </c>
      <c r="G50" s="49">
        <v>70</v>
      </c>
      <c r="H50" s="2">
        <v>26</v>
      </c>
      <c r="I50" s="2">
        <v>15</v>
      </c>
      <c r="J50" s="223">
        <v>2</v>
      </c>
      <c r="K50" s="53">
        <v>4</v>
      </c>
      <c r="L50" s="223">
        <v>15</v>
      </c>
      <c r="M50" s="223">
        <v>9</v>
      </c>
      <c r="N50" s="70">
        <v>25</v>
      </c>
      <c r="O50" s="223">
        <v>3</v>
      </c>
      <c r="P50" s="71">
        <f t="shared" si="8"/>
        <v>-15</v>
      </c>
      <c r="Q50" s="71">
        <f t="shared" si="3"/>
        <v>-9</v>
      </c>
      <c r="R50" s="71">
        <f t="shared" si="4"/>
        <v>-3</v>
      </c>
      <c r="S50" s="72">
        <v>38</v>
      </c>
      <c r="T50" s="75">
        <f t="shared" si="9"/>
        <v>-3</v>
      </c>
      <c r="U50" s="75">
        <f t="shared" si="5"/>
        <v>3</v>
      </c>
      <c r="V50" s="53">
        <v>280</v>
      </c>
      <c r="W50" s="223">
        <v>95</v>
      </c>
      <c r="X50" s="75">
        <f t="shared" si="6"/>
        <v>101</v>
      </c>
      <c r="Y50" s="223">
        <v>84</v>
      </c>
      <c r="Z50" s="223">
        <v>3</v>
      </c>
      <c r="AA50" s="54">
        <v>16</v>
      </c>
      <c r="AB50" s="54"/>
      <c r="AC50" s="54"/>
      <c r="AD50" s="54"/>
      <c r="AE50" s="54"/>
    </row>
    <row r="51" spans="1:31" s="73" customFormat="1" x14ac:dyDescent="0.25">
      <c r="A51" s="74">
        <v>43840</v>
      </c>
      <c r="B51" s="48">
        <v>248</v>
      </c>
      <c r="C51" s="223">
        <v>217</v>
      </c>
      <c r="D51" s="3">
        <v>57</v>
      </c>
      <c r="E51" s="4">
        <f t="shared" si="1"/>
        <v>0.26267281105990781</v>
      </c>
      <c r="F51" s="5">
        <f t="shared" si="2"/>
        <v>160</v>
      </c>
      <c r="G51" s="49">
        <v>70</v>
      </c>
      <c r="H51" s="2">
        <v>42</v>
      </c>
      <c r="I51" s="2">
        <v>10</v>
      </c>
      <c r="J51" s="223">
        <v>3</v>
      </c>
      <c r="K51" s="53">
        <v>2</v>
      </c>
      <c r="L51" s="223">
        <v>12</v>
      </c>
      <c r="M51" s="223">
        <v>15</v>
      </c>
      <c r="N51" s="70">
        <v>17</v>
      </c>
      <c r="O51" s="223">
        <v>1</v>
      </c>
      <c r="P51" s="71">
        <f t="shared" si="8"/>
        <v>-12</v>
      </c>
      <c r="Q51" s="71">
        <f t="shared" si="3"/>
        <v>-15</v>
      </c>
      <c r="R51" s="71">
        <f t="shared" si="4"/>
        <v>-1</v>
      </c>
      <c r="S51" s="72">
        <v>38</v>
      </c>
      <c r="T51" s="75">
        <f t="shared" si="9"/>
        <v>4</v>
      </c>
      <c r="U51" s="75">
        <f t="shared" si="5"/>
        <v>-4</v>
      </c>
      <c r="V51" s="53">
        <v>289</v>
      </c>
      <c r="W51" s="223">
        <v>99</v>
      </c>
      <c r="X51" s="75">
        <f t="shared" si="6"/>
        <v>107</v>
      </c>
      <c r="Y51" s="223">
        <v>83</v>
      </c>
      <c r="Z51" s="223">
        <v>5</v>
      </c>
      <c r="AA51" s="54">
        <v>17</v>
      </c>
      <c r="AB51" s="54"/>
      <c r="AC51" s="54"/>
      <c r="AD51" s="54"/>
      <c r="AE51" s="54"/>
    </row>
    <row r="52" spans="1:31" s="73" customFormat="1" x14ac:dyDescent="0.25">
      <c r="A52" s="74">
        <f t="shared" ref="A52:A67" si="10">A53+7</f>
        <v>43819</v>
      </c>
      <c r="B52" s="48">
        <v>243</v>
      </c>
      <c r="C52" s="223">
        <v>212</v>
      </c>
      <c r="D52" s="3">
        <v>54</v>
      </c>
      <c r="E52" s="4">
        <f t="shared" si="1"/>
        <v>0.25471698113207547</v>
      </c>
      <c r="F52" s="5">
        <f t="shared" si="2"/>
        <v>158</v>
      </c>
      <c r="G52" s="49">
        <v>61</v>
      </c>
      <c r="H52" s="2">
        <v>40</v>
      </c>
      <c r="I52" s="2">
        <v>23</v>
      </c>
      <c r="J52" s="223">
        <v>2</v>
      </c>
      <c r="K52" s="53">
        <v>10</v>
      </c>
      <c r="L52" s="223">
        <v>21</v>
      </c>
      <c r="M52" s="223">
        <v>10</v>
      </c>
      <c r="N52" s="70">
        <v>40</v>
      </c>
      <c r="O52" s="223">
        <v>6</v>
      </c>
      <c r="P52" s="71">
        <f t="shared" si="8"/>
        <v>-21</v>
      </c>
      <c r="Q52" s="71">
        <f t="shared" si="3"/>
        <v>-10</v>
      </c>
      <c r="R52" s="71">
        <f t="shared" si="4"/>
        <v>-6</v>
      </c>
      <c r="S52" s="72">
        <v>35</v>
      </c>
      <c r="T52" s="75">
        <f t="shared" si="9"/>
        <v>-5</v>
      </c>
      <c r="U52" s="75">
        <f t="shared" si="5"/>
        <v>5</v>
      </c>
      <c r="V52" s="53">
        <v>280</v>
      </c>
      <c r="W52" s="223">
        <v>100</v>
      </c>
      <c r="X52" s="75">
        <f t="shared" si="6"/>
        <v>98</v>
      </c>
      <c r="Y52" s="223">
        <v>82</v>
      </c>
      <c r="Z52" s="223">
        <v>11</v>
      </c>
      <c r="AA52" s="54">
        <v>20</v>
      </c>
      <c r="AB52" s="54"/>
      <c r="AC52" s="54"/>
      <c r="AD52" s="54"/>
      <c r="AE52" s="54"/>
    </row>
    <row r="53" spans="1:31" s="73" customFormat="1" x14ac:dyDescent="0.25">
      <c r="A53" s="74">
        <f t="shared" si="10"/>
        <v>43812</v>
      </c>
      <c r="B53" s="48">
        <v>238</v>
      </c>
      <c r="C53" s="223">
        <v>206</v>
      </c>
      <c r="D53" s="3">
        <v>54</v>
      </c>
      <c r="E53" s="4">
        <f t="shared" si="1"/>
        <v>0.26213592233009708</v>
      </c>
      <c r="F53" s="5">
        <f t="shared" si="2"/>
        <v>152</v>
      </c>
      <c r="G53" s="49">
        <v>61</v>
      </c>
      <c r="H53" s="2">
        <v>45</v>
      </c>
      <c r="I53" s="2">
        <v>11</v>
      </c>
      <c r="J53" s="223">
        <v>2</v>
      </c>
      <c r="K53" s="53">
        <v>6</v>
      </c>
      <c r="L53" s="223">
        <v>19</v>
      </c>
      <c r="M53" s="223">
        <v>12</v>
      </c>
      <c r="N53" s="70">
        <v>27</v>
      </c>
      <c r="O53" s="76"/>
      <c r="P53" s="71">
        <f t="shared" si="8"/>
        <v>-19</v>
      </c>
      <c r="Q53" s="71">
        <f t="shared" si="3"/>
        <v>-12</v>
      </c>
      <c r="R53" s="71">
        <f t="shared" si="4"/>
        <v>0</v>
      </c>
      <c r="S53" s="72">
        <v>36</v>
      </c>
      <c r="T53" s="75">
        <f t="shared" ref="T53:T116" si="11">M53-L53</f>
        <v>-7</v>
      </c>
      <c r="U53" s="75">
        <f t="shared" si="5"/>
        <v>7</v>
      </c>
      <c r="V53" s="53">
        <v>286</v>
      </c>
      <c r="W53" s="223">
        <v>102</v>
      </c>
      <c r="X53" s="75">
        <f t="shared" si="6"/>
        <v>184</v>
      </c>
      <c r="Y53" s="76"/>
      <c r="Z53" s="223">
        <v>10</v>
      </c>
      <c r="AA53" s="54">
        <v>20</v>
      </c>
      <c r="AB53" s="54"/>
      <c r="AC53" s="54"/>
      <c r="AD53" s="54"/>
      <c r="AE53" s="54"/>
    </row>
    <row r="54" spans="1:31" s="73" customFormat="1" x14ac:dyDescent="0.25">
      <c r="A54" s="74">
        <f t="shared" si="10"/>
        <v>43805</v>
      </c>
      <c r="B54" s="48">
        <v>240</v>
      </c>
      <c r="C54" s="223">
        <v>205</v>
      </c>
      <c r="D54" s="3">
        <v>52</v>
      </c>
      <c r="E54" s="4">
        <f t="shared" si="1"/>
        <v>0.25365853658536586</v>
      </c>
      <c r="F54" s="5">
        <f t="shared" si="2"/>
        <v>153</v>
      </c>
      <c r="G54" s="49">
        <v>60</v>
      </c>
      <c r="H54" s="2">
        <v>65</v>
      </c>
      <c r="I54" s="2">
        <v>7</v>
      </c>
      <c r="J54" s="223">
        <v>1</v>
      </c>
      <c r="K54" s="53">
        <v>3</v>
      </c>
      <c r="L54" s="223">
        <v>29</v>
      </c>
      <c r="M54" s="223">
        <v>14</v>
      </c>
      <c r="N54" s="70">
        <v>26</v>
      </c>
      <c r="O54" s="77"/>
      <c r="P54" s="71">
        <f t="shared" si="8"/>
        <v>-29</v>
      </c>
      <c r="Q54" s="71">
        <f t="shared" si="3"/>
        <v>-14</v>
      </c>
      <c r="R54" s="71">
        <f t="shared" si="4"/>
        <v>0</v>
      </c>
      <c r="S54" s="72">
        <v>37</v>
      </c>
      <c r="T54" s="75">
        <f t="shared" si="11"/>
        <v>-15</v>
      </c>
      <c r="U54" s="75">
        <f t="shared" si="5"/>
        <v>15</v>
      </c>
      <c r="V54" s="53">
        <v>293</v>
      </c>
      <c r="W54" s="223">
        <v>106</v>
      </c>
      <c r="X54" s="75">
        <f t="shared" ref="X54:X85" si="12">V54-W54</f>
        <v>187</v>
      </c>
      <c r="Y54" s="76"/>
      <c r="Z54" s="223">
        <v>6</v>
      </c>
      <c r="AA54" s="54">
        <v>28</v>
      </c>
      <c r="AB54" s="54"/>
      <c r="AC54" s="54"/>
      <c r="AD54" s="54"/>
      <c r="AE54" s="54"/>
    </row>
    <row r="55" spans="1:31" s="73" customFormat="1" x14ac:dyDescent="0.25">
      <c r="A55" s="74">
        <f t="shared" si="10"/>
        <v>43798</v>
      </c>
      <c r="B55" s="48">
        <v>232</v>
      </c>
      <c r="C55" s="223">
        <v>190</v>
      </c>
      <c r="D55" s="3">
        <v>50</v>
      </c>
      <c r="E55" s="4">
        <f t="shared" si="1"/>
        <v>0.26315789473684209</v>
      </c>
      <c r="F55" s="5">
        <f t="shared" si="2"/>
        <v>140</v>
      </c>
      <c r="G55" s="49">
        <v>61</v>
      </c>
      <c r="H55" s="2">
        <v>43</v>
      </c>
      <c r="I55" s="2">
        <v>14</v>
      </c>
      <c r="J55" s="223">
        <v>1</v>
      </c>
      <c r="K55" s="64">
        <v>6</v>
      </c>
      <c r="L55" s="60">
        <v>18</v>
      </c>
      <c r="M55" s="60">
        <v>10</v>
      </c>
      <c r="N55" s="70">
        <v>24</v>
      </c>
      <c r="O55" s="77"/>
      <c r="P55" s="71">
        <f t="shared" si="8"/>
        <v>-18</v>
      </c>
      <c r="Q55" s="71">
        <f t="shared" si="3"/>
        <v>-10</v>
      </c>
      <c r="R55" s="71">
        <f t="shared" si="4"/>
        <v>0</v>
      </c>
      <c r="S55" s="72">
        <v>39</v>
      </c>
      <c r="T55" s="75">
        <f t="shared" si="11"/>
        <v>-8</v>
      </c>
      <c r="U55" s="75">
        <f t="shared" si="5"/>
        <v>8</v>
      </c>
      <c r="V55" s="53">
        <v>289</v>
      </c>
      <c r="W55" s="223">
        <v>108</v>
      </c>
      <c r="X55" s="75">
        <f t="shared" si="12"/>
        <v>181</v>
      </c>
      <c r="Y55" s="76"/>
      <c r="Z55" s="223">
        <v>24</v>
      </c>
      <c r="AA55" s="54">
        <v>11</v>
      </c>
      <c r="AB55" s="54"/>
      <c r="AC55" s="54"/>
      <c r="AD55" s="54"/>
      <c r="AE55" s="54"/>
    </row>
    <row r="56" spans="1:31" s="73" customFormat="1" x14ac:dyDescent="0.25">
      <c r="A56" s="74">
        <f t="shared" si="10"/>
        <v>43791</v>
      </c>
      <c r="B56" s="48">
        <v>228</v>
      </c>
      <c r="C56" s="223">
        <v>190</v>
      </c>
      <c r="D56" s="3">
        <v>53</v>
      </c>
      <c r="E56" s="4">
        <f t="shared" si="1"/>
        <v>0.27894736842105261</v>
      </c>
      <c r="F56" s="5">
        <f t="shared" si="2"/>
        <v>137</v>
      </c>
      <c r="G56" s="49">
        <v>60</v>
      </c>
      <c r="H56" s="2">
        <v>40</v>
      </c>
      <c r="I56" s="2">
        <v>13</v>
      </c>
      <c r="J56" s="223">
        <v>5</v>
      </c>
      <c r="K56" s="53">
        <v>1</v>
      </c>
      <c r="L56" s="223">
        <v>8</v>
      </c>
      <c r="M56" s="223">
        <v>11</v>
      </c>
      <c r="N56" s="70">
        <v>22</v>
      </c>
      <c r="O56" s="77"/>
      <c r="P56" s="71">
        <f t="shared" si="8"/>
        <v>-8</v>
      </c>
      <c r="Q56" s="71">
        <f t="shared" si="3"/>
        <v>-11</v>
      </c>
      <c r="R56" s="71">
        <f t="shared" si="4"/>
        <v>0</v>
      </c>
      <c r="S56" s="72">
        <v>38</v>
      </c>
      <c r="T56" s="75">
        <f t="shared" si="11"/>
        <v>3</v>
      </c>
      <c r="U56" s="75">
        <f t="shared" si="5"/>
        <v>-3</v>
      </c>
      <c r="V56" s="53">
        <v>299</v>
      </c>
      <c r="W56" s="223">
        <v>115</v>
      </c>
      <c r="X56" s="75">
        <f t="shared" si="12"/>
        <v>184</v>
      </c>
      <c r="Y56" s="76"/>
      <c r="Z56" s="223">
        <v>19</v>
      </c>
      <c r="AA56" s="54">
        <v>13</v>
      </c>
      <c r="AB56" s="54"/>
      <c r="AC56" s="54"/>
      <c r="AD56" s="54"/>
      <c r="AE56" s="54"/>
    </row>
    <row r="57" spans="1:31" s="73" customFormat="1" x14ac:dyDescent="0.25">
      <c r="A57" s="74">
        <f t="shared" si="10"/>
        <v>43784</v>
      </c>
      <c r="B57" s="48">
        <v>230</v>
      </c>
      <c r="C57" s="223">
        <v>187</v>
      </c>
      <c r="D57" s="3">
        <v>47</v>
      </c>
      <c r="E57" s="4">
        <f t="shared" si="1"/>
        <v>0.25133689839572193</v>
      </c>
      <c r="F57" s="5">
        <f t="shared" si="2"/>
        <v>140</v>
      </c>
      <c r="G57" s="49">
        <v>56</v>
      </c>
      <c r="H57" s="2">
        <v>54</v>
      </c>
      <c r="I57" s="2">
        <v>2</v>
      </c>
      <c r="J57" s="223">
        <v>4</v>
      </c>
      <c r="K57" s="53">
        <v>3</v>
      </c>
      <c r="L57" s="223">
        <v>19</v>
      </c>
      <c r="M57" s="223">
        <v>17</v>
      </c>
      <c r="N57" s="70">
        <v>18</v>
      </c>
      <c r="O57" s="77"/>
      <c r="P57" s="71">
        <f t="shared" si="8"/>
        <v>-19</v>
      </c>
      <c r="Q57" s="71">
        <f t="shared" si="3"/>
        <v>-17</v>
      </c>
      <c r="R57" s="71">
        <f t="shared" si="4"/>
        <v>0</v>
      </c>
      <c r="S57" s="72">
        <v>36</v>
      </c>
      <c r="T57" s="75">
        <f t="shared" si="11"/>
        <v>-2</v>
      </c>
      <c r="U57" s="75">
        <f t="shared" si="5"/>
        <v>2</v>
      </c>
      <c r="V57" s="53">
        <v>304</v>
      </c>
      <c r="W57" s="223">
        <v>116</v>
      </c>
      <c r="X57" s="75">
        <f t="shared" si="12"/>
        <v>188</v>
      </c>
      <c r="Y57" s="76"/>
      <c r="Z57" s="223">
        <v>30</v>
      </c>
      <c r="AA57" s="54">
        <v>10</v>
      </c>
      <c r="AB57" s="54"/>
      <c r="AC57" s="54"/>
      <c r="AD57" s="54"/>
      <c r="AE57" s="54"/>
    </row>
    <row r="58" spans="1:31" s="73" customFormat="1" x14ac:dyDescent="0.25">
      <c r="A58" s="74">
        <f t="shared" si="10"/>
        <v>43777</v>
      </c>
      <c r="B58" s="48">
        <v>236</v>
      </c>
      <c r="C58" s="223">
        <v>198</v>
      </c>
      <c r="D58" s="3">
        <v>47</v>
      </c>
      <c r="E58" s="4">
        <f t="shared" si="1"/>
        <v>0.23737373737373738</v>
      </c>
      <c r="F58" s="5">
        <f t="shared" si="2"/>
        <v>151</v>
      </c>
      <c r="G58" s="49">
        <v>56</v>
      </c>
      <c r="H58" s="2">
        <v>61</v>
      </c>
      <c r="I58" s="2">
        <v>4</v>
      </c>
      <c r="J58" s="223">
        <v>3</v>
      </c>
      <c r="K58" s="53">
        <v>1</v>
      </c>
      <c r="L58" s="223">
        <v>7</v>
      </c>
      <c r="M58" s="223">
        <v>11</v>
      </c>
      <c r="N58" s="70">
        <v>9</v>
      </c>
      <c r="O58" s="77"/>
      <c r="P58" s="71">
        <f t="shared" si="8"/>
        <v>-7</v>
      </c>
      <c r="Q58" s="71">
        <f t="shared" si="3"/>
        <v>-11</v>
      </c>
      <c r="R58" s="71">
        <f t="shared" si="4"/>
        <v>0</v>
      </c>
      <c r="S58" s="78">
        <v>36</v>
      </c>
      <c r="T58" s="75">
        <f t="shared" si="11"/>
        <v>4</v>
      </c>
      <c r="U58" s="75">
        <f t="shared" si="5"/>
        <v>-4</v>
      </c>
      <c r="V58" s="53">
        <v>314</v>
      </c>
      <c r="W58" s="223">
        <v>118</v>
      </c>
      <c r="X58" s="75">
        <f t="shared" si="12"/>
        <v>196</v>
      </c>
      <c r="Y58" s="76"/>
      <c r="Z58" s="223">
        <v>25</v>
      </c>
      <c r="AA58" s="54">
        <v>10</v>
      </c>
      <c r="AB58" s="54"/>
      <c r="AC58" s="54"/>
      <c r="AD58" s="54"/>
      <c r="AE58" s="54"/>
    </row>
    <row r="59" spans="1:31" s="73" customFormat="1" x14ac:dyDescent="0.25">
      <c r="A59" s="74">
        <f t="shared" si="10"/>
        <v>43770</v>
      </c>
      <c r="B59" s="48">
        <v>246</v>
      </c>
      <c r="C59" s="223">
        <v>197</v>
      </c>
      <c r="D59" s="3">
        <v>41</v>
      </c>
      <c r="E59" s="4">
        <f t="shared" si="1"/>
        <v>0.20812182741116753</v>
      </c>
      <c r="F59" s="5">
        <f t="shared" si="2"/>
        <v>156</v>
      </c>
      <c r="G59" s="49">
        <v>51</v>
      </c>
      <c r="H59" s="2">
        <v>60</v>
      </c>
      <c r="I59" s="2">
        <v>3</v>
      </c>
      <c r="J59" s="223">
        <v>4</v>
      </c>
      <c r="K59" s="53">
        <v>5</v>
      </c>
      <c r="L59" s="223">
        <v>16</v>
      </c>
      <c r="M59" s="223">
        <v>18</v>
      </c>
      <c r="N59" s="70">
        <v>21</v>
      </c>
      <c r="O59" s="77"/>
      <c r="P59" s="71">
        <f t="shared" si="8"/>
        <v>-16</v>
      </c>
      <c r="Q59" s="71">
        <f t="shared" si="3"/>
        <v>-18</v>
      </c>
      <c r="R59" s="71">
        <f t="shared" si="4"/>
        <v>0</v>
      </c>
      <c r="S59" s="78">
        <v>37</v>
      </c>
      <c r="T59" s="75">
        <f t="shared" si="11"/>
        <v>2</v>
      </c>
      <c r="U59" s="75">
        <f t="shared" si="5"/>
        <v>-2</v>
      </c>
      <c r="V59" s="53">
        <v>323</v>
      </c>
      <c r="W59" s="223">
        <v>123</v>
      </c>
      <c r="X59" s="75">
        <f t="shared" si="12"/>
        <v>200</v>
      </c>
      <c r="Y59" s="76"/>
      <c r="Z59" s="223">
        <v>21</v>
      </c>
      <c r="AA59" s="54">
        <v>12</v>
      </c>
      <c r="AB59" s="54"/>
      <c r="AC59" s="54"/>
      <c r="AD59" s="54"/>
      <c r="AE59" s="54"/>
    </row>
    <row r="60" spans="1:31" s="73" customFormat="1" x14ac:dyDescent="0.25">
      <c r="A60" s="74">
        <f t="shared" si="10"/>
        <v>43763</v>
      </c>
      <c r="B60" s="48">
        <v>242</v>
      </c>
      <c r="C60" s="223">
        <v>179</v>
      </c>
      <c r="D60" s="3">
        <v>41</v>
      </c>
      <c r="E60" s="4">
        <f t="shared" si="1"/>
        <v>0.22905027932960895</v>
      </c>
      <c r="F60" s="5">
        <f t="shared" si="2"/>
        <v>138</v>
      </c>
      <c r="G60" s="49">
        <v>55</v>
      </c>
      <c r="H60" s="2">
        <v>90</v>
      </c>
      <c r="I60" s="2">
        <v>5</v>
      </c>
      <c r="J60" s="223">
        <v>5</v>
      </c>
      <c r="K60" s="53">
        <v>5</v>
      </c>
      <c r="L60" s="223">
        <v>31</v>
      </c>
      <c r="M60" s="223">
        <v>18</v>
      </c>
      <c r="N60" s="70">
        <v>38</v>
      </c>
      <c r="O60" s="77"/>
      <c r="P60" s="71">
        <f t="shared" si="8"/>
        <v>-31</v>
      </c>
      <c r="Q60" s="71">
        <f t="shared" si="3"/>
        <v>-18</v>
      </c>
      <c r="R60" s="71">
        <f t="shared" si="4"/>
        <v>0</v>
      </c>
      <c r="S60" s="78">
        <v>37</v>
      </c>
      <c r="T60" s="75">
        <f t="shared" si="11"/>
        <v>-13</v>
      </c>
      <c r="U60" s="75">
        <f t="shared" si="5"/>
        <v>13</v>
      </c>
      <c r="V60" s="53">
        <v>331</v>
      </c>
      <c r="W60" s="223">
        <v>130</v>
      </c>
      <c r="X60" s="75">
        <f t="shared" si="12"/>
        <v>201</v>
      </c>
      <c r="Y60" s="76"/>
      <c r="Z60" s="223">
        <v>17</v>
      </c>
      <c r="AA60" s="54">
        <v>8</v>
      </c>
      <c r="AB60" s="54"/>
      <c r="AC60" s="54"/>
      <c r="AD60" s="54"/>
      <c r="AE60" s="54"/>
    </row>
    <row r="61" spans="1:31" s="73" customFormat="1" x14ac:dyDescent="0.25">
      <c r="A61" s="74">
        <f t="shared" si="10"/>
        <v>43756</v>
      </c>
      <c r="B61" s="48">
        <v>232</v>
      </c>
      <c r="C61" s="223">
        <v>186</v>
      </c>
      <c r="D61" s="3">
        <v>45</v>
      </c>
      <c r="E61" s="4">
        <f t="shared" si="1"/>
        <v>0.24193548387096775</v>
      </c>
      <c r="F61" s="5">
        <f t="shared" si="2"/>
        <v>141</v>
      </c>
      <c r="G61" s="49">
        <v>56</v>
      </c>
      <c r="H61" s="2">
        <v>111</v>
      </c>
      <c r="I61" s="2">
        <v>4</v>
      </c>
      <c r="J61" s="223">
        <v>6</v>
      </c>
      <c r="K61" s="53">
        <v>4</v>
      </c>
      <c r="L61" s="223">
        <v>18</v>
      </c>
      <c r="M61" s="223">
        <v>17</v>
      </c>
      <c r="N61" s="70">
        <v>24</v>
      </c>
      <c r="O61" s="77"/>
      <c r="P61" s="71">
        <f t="shared" si="8"/>
        <v>-18</v>
      </c>
      <c r="Q61" s="71">
        <f t="shared" si="3"/>
        <v>-17</v>
      </c>
      <c r="R61" s="71">
        <f t="shared" si="4"/>
        <v>0</v>
      </c>
      <c r="S61" s="72">
        <v>37</v>
      </c>
      <c r="T61" s="75">
        <f t="shared" si="11"/>
        <v>-1</v>
      </c>
      <c r="U61" s="75">
        <f t="shared" si="5"/>
        <v>1</v>
      </c>
      <c r="V61" s="53">
        <v>376</v>
      </c>
      <c r="W61" s="223">
        <v>164</v>
      </c>
      <c r="X61" s="75">
        <f t="shared" si="12"/>
        <v>212</v>
      </c>
      <c r="Y61" s="76"/>
      <c r="Z61" s="223">
        <v>19</v>
      </c>
      <c r="AA61" s="54">
        <v>21</v>
      </c>
      <c r="AB61" s="54"/>
      <c r="AC61" s="54"/>
      <c r="AD61" s="54"/>
      <c r="AE61" s="54"/>
    </row>
    <row r="62" spans="1:31" s="73" customFormat="1" x14ac:dyDescent="0.25">
      <c r="A62" s="74">
        <f t="shared" si="10"/>
        <v>43749</v>
      </c>
      <c r="B62" s="48">
        <v>235</v>
      </c>
      <c r="C62" s="223">
        <v>178</v>
      </c>
      <c r="D62" s="3">
        <v>42</v>
      </c>
      <c r="E62" s="4">
        <f t="shared" si="1"/>
        <v>0.23595505617977527</v>
      </c>
      <c r="F62" s="5">
        <f t="shared" si="2"/>
        <v>136</v>
      </c>
      <c r="G62" s="49">
        <v>57</v>
      </c>
      <c r="H62" s="2">
        <v>100</v>
      </c>
      <c r="I62" s="2">
        <v>4</v>
      </c>
      <c r="J62" s="223">
        <v>4</v>
      </c>
      <c r="K62" s="53">
        <v>4</v>
      </c>
      <c r="L62" s="223">
        <v>9</v>
      </c>
      <c r="M62" s="223">
        <v>15</v>
      </c>
      <c r="N62" s="70">
        <v>11</v>
      </c>
      <c r="O62" s="77"/>
      <c r="P62" s="71">
        <f t="shared" si="8"/>
        <v>-9</v>
      </c>
      <c r="Q62" s="71">
        <f t="shared" si="3"/>
        <v>-15</v>
      </c>
      <c r="R62" s="71">
        <f t="shared" si="4"/>
        <v>0</v>
      </c>
      <c r="S62" s="72">
        <v>37</v>
      </c>
      <c r="T62" s="75">
        <f t="shared" si="11"/>
        <v>6</v>
      </c>
      <c r="U62" s="75">
        <f t="shared" si="5"/>
        <v>-6</v>
      </c>
      <c r="V62" s="53">
        <v>388</v>
      </c>
      <c r="W62" s="223">
        <v>176</v>
      </c>
      <c r="X62" s="75">
        <f t="shared" si="12"/>
        <v>212</v>
      </c>
      <c r="Y62" s="76"/>
      <c r="Z62" s="223">
        <v>7</v>
      </c>
      <c r="AA62" s="54">
        <v>22</v>
      </c>
      <c r="AB62" s="54"/>
      <c r="AC62" s="54"/>
      <c r="AD62" s="54"/>
      <c r="AE62" s="54"/>
    </row>
    <row r="63" spans="1:31" s="73" customFormat="1" x14ac:dyDescent="0.25">
      <c r="A63" s="74">
        <f t="shared" si="10"/>
        <v>43742</v>
      </c>
      <c r="B63" s="48">
        <v>250</v>
      </c>
      <c r="C63" s="223">
        <v>188</v>
      </c>
      <c r="D63" s="3">
        <v>45</v>
      </c>
      <c r="E63" s="4">
        <f t="shared" si="1"/>
        <v>0.23936170212765959</v>
      </c>
      <c r="F63" s="5">
        <f t="shared" si="2"/>
        <v>143</v>
      </c>
      <c r="G63" s="49">
        <v>60</v>
      </c>
      <c r="H63" s="2">
        <v>71</v>
      </c>
      <c r="I63" s="2">
        <v>5</v>
      </c>
      <c r="J63" s="223">
        <v>8</v>
      </c>
      <c r="K63" s="53">
        <v>3</v>
      </c>
      <c r="L63" s="223">
        <v>13</v>
      </c>
      <c r="M63" s="223">
        <v>14</v>
      </c>
      <c r="N63" s="70">
        <v>18</v>
      </c>
      <c r="O63" s="77"/>
      <c r="P63" s="71">
        <f t="shared" si="8"/>
        <v>-13</v>
      </c>
      <c r="Q63" s="71">
        <f t="shared" si="3"/>
        <v>-14</v>
      </c>
      <c r="R63" s="71">
        <f t="shared" si="4"/>
        <v>0</v>
      </c>
      <c r="S63" s="72">
        <v>36</v>
      </c>
      <c r="T63" s="75">
        <f t="shared" si="11"/>
        <v>1</v>
      </c>
      <c r="U63" s="75">
        <f t="shared" si="5"/>
        <v>-1</v>
      </c>
      <c r="V63" s="53">
        <v>398</v>
      </c>
      <c r="W63" s="223">
        <v>177</v>
      </c>
      <c r="X63" s="75">
        <f t="shared" si="12"/>
        <v>221</v>
      </c>
      <c r="Y63" s="76"/>
      <c r="Z63" s="223">
        <v>7</v>
      </c>
      <c r="AA63" s="54">
        <v>21</v>
      </c>
      <c r="AB63" s="54"/>
      <c r="AC63" s="54"/>
      <c r="AD63" s="54"/>
      <c r="AE63" s="54"/>
    </row>
    <row r="64" spans="1:31" s="73" customFormat="1" x14ac:dyDescent="0.25">
      <c r="A64" s="74">
        <f t="shared" si="10"/>
        <v>43735</v>
      </c>
      <c r="B64" s="48">
        <v>251</v>
      </c>
      <c r="C64" s="223">
        <v>187</v>
      </c>
      <c r="D64" s="3">
        <v>46</v>
      </c>
      <c r="E64" s="4">
        <f t="shared" si="1"/>
        <v>0.24598930481283424</v>
      </c>
      <c r="F64" s="5">
        <f t="shared" si="2"/>
        <v>141</v>
      </c>
      <c r="G64" s="49">
        <v>60</v>
      </c>
      <c r="H64" s="2">
        <v>80</v>
      </c>
      <c r="I64" s="2">
        <v>2</v>
      </c>
      <c r="J64" s="223">
        <v>6</v>
      </c>
      <c r="K64" s="53">
        <v>3</v>
      </c>
      <c r="L64" s="223">
        <v>17</v>
      </c>
      <c r="M64" s="223">
        <v>15</v>
      </c>
      <c r="N64" s="70">
        <v>13</v>
      </c>
      <c r="O64" s="77"/>
      <c r="P64" s="71">
        <f t="shared" si="8"/>
        <v>-17</v>
      </c>
      <c r="Q64" s="71">
        <f t="shared" si="3"/>
        <v>-15</v>
      </c>
      <c r="R64" s="71">
        <f t="shared" si="4"/>
        <v>0</v>
      </c>
      <c r="S64" s="72">
        <v>35</v>
      </c>
      <c r="T64" s="75">
        <f t="shared" si="11"/>
        <v>-2</v>
      </c>
      <c r="U64" s="75">
        <f t="shared" si="5"/>
        <v>2</v>
      </c>
      <c r="V64" s="53">
        <v>394</v>
      </c>
      <c r="W64" s="223">
        <v>172</v>
      </c>
      <c r="X64" s="75">
        <f t="shared" si="12"/>
        <v>222</v>
      </c>
      <c r="Y64" s="76"/>
      <c r="Z64" s="223">
        <v>19</v>
      </c>
      <c r="AA64" s="54">
        <v>17</v>
      </c>
      <c r="AB64" s="54"/>
      <c r="AC64" s="54"/>
      <c r="AD64" s="54"/>
      <c r="AE64" s="54"/>
    </row>
    <row r="65" spans="1:31" s="73" customFormat="1" x14ac:dyDescent="0.25">
      <c r="A65" s="74">
        <f t="shared" si="10"/>
        <v>43728</v>
      </c>
      <c r="B65" s="48">
        <v>255</v>
      </c>
      <c r="C65" s="223">
        <v>194</v>
      </c>
      <c r="D65" s="3">
        <v>47</v>
      </c>
      <c r="E65" s="4">
        <f t="shared" si="1"/>
        <v>0.2422680412371134</v>
      </c>
      <c r="F65" s="5">
        <f t="shared" si="2"/>
        <v>147</v>
      </c>
      <c r="G65" s="49">
        <v>58</v>
      </c>
      <c r="H65" s="2">
        <v>54</v>
      </c>
      <c r="I65" s="2">
        <v>7</v>
      </c>
      <c r="J65" s="223">
        <v>6</v>
      </c>
      <c r="K65" s="53">
        <v>3</v>
      </c>
      <c r="L65" s="223">
        <v>12</v>
      </c>
      <c r="M65" s="223">
        <v>25</v>
      </c>
      <c r="N65" s="70">
        <v>14</v>
      </c>
      <c r="O65" s="77"/>
      <c r="P65" s="71">
        <f t="shared" si="8"/>
        <v>-12</v>
      </c>
      <c r="Q65" s="71">
        <f t="shared" si="3"/>
        <v>-25</v>
      </c>
      <c r="R65" s="71">
        <f t="shared" si="4"/>
        <v>0</v>
      </c>
      <c r="S65" s="72">
        <v>34</v>
      </c>
      <c r="T65" s="75">
        <f t="shared" si="11"/>
        <v>13</v>
      </c>
      <c r="U65" s="75">
        <f t="shared" si="5"/>
        <v>-13</v>
      </c>
      <c r="V65" s="53">
        <v>391</v>
      </c>
      <c r="W65" s="223">
        <v>171</v>
      </c>
      <c r="X65" s="75">
        <f t="shared" si="12"/>
        <v>220</v>
      </c>
      <c r="Y65" s="76"/>
      <c r="Z65" s="223">
        <v>19</v>
      </c>
      <c r="AA65" s="54">
        <v>17</v>
      </c>
      <c r="AB65" s="54"/>
      <c r="AC65" s="54"/>
      <c r="AD65" s="54"/>
      <c r="AE65" s="54"/>
    </row>
    <row r="66" spans="1:31" s="73" customFormat="1" x14ac:dyDescent="0.25">
      <c r="A66" s="74">
        <f t="shared" si="10"/>
        <v>43721</v>
      </c>
      <c r="B66" s="48">
        <v>271</v>
      </c>
      <c r="C66" s="223">
        <v>216</v>
      </c>
      <c r="D66" s="3">
        <v>51</v>
      </c>
      <c r="E66" s="4">
        <f t="shared" si="1"/>
        <v>0.2361111111111111</v>
      </c>
      <c r="F66" s="5">
        <f t="shared" si="2"/>
        <v>165</v>
      </c>
      <c r="G66" s="49">
        <v>64</v>
      </c>
      <c r="H66" s="2">
        <v>65</v>
      </c>
      <c r="I66" s="2">
        <v>5</v>
      </c>
      <c r="J66" s="223">
        <v>7</v>
      </c>
      <c r="K66" s="53">
        <v>4</v>
      </c>
      <c r="L66" s="223">
        <v>7</v>
      </c>
      <c r="M66" s="223">
        <v>11</v>
      </c>
      <c r="N66" s="70">
        <v>16</v>
      </c>
      <c r="O66" s="77"/>
      <c r="P66" s="71">
        <f t="shared" si="8"/>
        <v>-7</v>
      </c>
      <c r="Q66" s="71">
        <f t="shared" si="3"/>
        <v>-11</v>
      </c>
      <c r="R66" s="71">
        <f t="shared" si="4"/>
        <v>0</v>
      </c>
      <c r="S66" s="72">
        <v>33</v>
      </c>
      <c r="T66" s="75">
        <f t="shared" si="11"/>
        <v>4</v>
      </c>
      <c r="U66" s="75">
        <f t="shared" si="5"/>
        <v>-4</v>
      </c>
      <c r="V66" s="53">
        <v>400</v>
      </c>
      <c r="W66" s="223">
        <v>171</v>
      </c>
      <c r="X66" s="75">
        <f t="shared" si="12"/>
        <v>229</v>
      </c>
      <c r="Y66" s="76"/>
      <c r="Z66" s="223">
        <v>14</v>
      </c>
      <c r="AA66" s="54">
        <v>17</v>
      </c>
      <c r="AB66" s="54"/>
      <c r="AC66" s="54"/>
      <c r="AD66" s="54"/>
      <c r="AE66" s="54"/>
    </row>
    <row r="67" spans="1:31" s="73" customFormat="1" x14ac:dyDescent="0.25">
      <c r="A67" s="74">
        <f t="shared" si="10"/>
        <v>43714</v>
      </c>
      <c r="B67" s="48">
        <v>278</v>
      </c>
      <c r="C67" s="223">
        <v>218</v>
      </c>
      <c r="D67" s="3">
        <v>52</v>
      </c>
      <c r="E67" s="4">
        <f t="shared" si="1"/>
        <v>0.23853211009174313</v>
      </c>
      <c r="F67" s="5">
        <f t="shared" si="2"/>
        <v>166</v>
      </c>
      <c r="G67" s="49">
        <v>69</v>
      </c>
      <c r="H67" s="2">
        <v>70</v>
      </c>
      <c r="I67" s="2">
        <v>2</v>
      </c>
      <c r="J67" s="2">
        <v>8</v>
      </c>
      <c r="K67" s="53">
        <v>2</v>
      </c>
      <c r="L67" s="223">
        <v>13</v>
      </c>
      <c r="M67" s="223">
        <v>21</v>
      </c>
      <c r="N67" s="70">
        <v>13</v>
      </c>
      <c r="O67" s="77"/>
      <c r="P67" s="71">
        <f t="shared" si="8"/>
        <v>-13</v>
      </c>
      <c r="Q67" s="71">
        <f t="shared" si="3"/>
        <v>-21</v>
      </c>
      <c r="R67" s="71">
        <f t="shared" si="4"/>
        <v>0</v>
      </c>
      <c r="S67" s="72">
        <v>32</v>
      </c>
      <c r="T67" s="75">
        <f t="shared" si="11"/>
        <v>8</v>
      </c>
      <c r="U67" s="75">
        <f t="shared" si="5"/>
        <v>-8</v>
      </c>
      <c r="V67" s="53">
        <v>402</v>
      </c>
      <c r="W67" s="223">
        <v>171</v>
      </c>
      <c r="X67" s="75">
        <f t="shared" si="12"/>
        <v>231</v>
      </c>
      <c r="Y67" s="76"/>
      <c r="Z67" s="223">
        <v>12</v>
      </c>
      <c r="AA67" s="54">
        <v>20</v>
      </c>
      <c r="AB67" s="54"/>
      <c r="AC67" s="54"/>
      <c r="AD67" s="54"/>
      <c r="AE67" s="54"/>
    </row>
    <row r="68" spans="1:31" s="73" customFormat="1" x14ac:dyDescent="0.25">
      <c r="A68" s="74">
        <v>43707</v>
      </c>
      <c r="B68" s="48">
        <v>286</v>
      </c>
      <c r="C68" s="223">
        <v>236</v>
      </c>
      <c r="D68" s="3">
        <v>56</v>
      </c>
      <c r="E68" s="4">
        <f t="shared" si="1"/>
        <v>0.23728813559322035</v>
      </c>
      <c r="F68" s="5">
        <f t="shared" si="2"/>
        <v>180</v>
      </c>
      <c r="G68" s="49">
        <v>68</v>
      </c>
      <c r="H68" s="2">
        <v>51</v>
      </c>
      <c r="I68" s="2">
        <v>2</v>
      </c>
      <c r="J68" s="223">
        <v>6</v>
      </c>
      <c r="K68" s="53">
        <v>1</v>
      </c>
      <c r="L68" s="223">
        <v>9</v>
      </c>
      <c r="M68" s="223">
        <v>7</v>
      </c>
      <c r="N68" s="70">
        <v>9</v>
      </c>
      <c r="O68" s="77"/>
      <c r="P68" s="71">
        <f t="shared" si="8"/>
        <v>-9</v>
      </c>
      <c r="Q68" s="71">
        <f t="shared" si="3"/>
        <v>-7</v>
      </c>
      <c r="R68" s="71">
        <f t="shared" si="4"/>
        <v>0</v>
      </c>
      <c r="S68" s="72">
        <v>31</v>
      </c>
      <c r="T68" s="75">
        <f t="shared" si="11"/>
        <v>-2</v>
      </c>
      <c r="U68" s="75">
        <f t="shared" si="5"/>
        <v>2</v>
      </c>
      <c r="V68" s="53">
        <v>400</v>
      </c>
      <c r="W68" s="223">
        <v>172</v>
      </c>
      <c r="X68" s="75">
        <f t="shared" si="12"/>
        <v>228</v>
      </c>
      <c r="Y68" s="76"/>
      <c r="Z68" s="223">
        <v>10</v>
      </c>
      <c r="AA68" s="54">
        <v>20</v>
      </c>
      <c r="AB68" s="54"/>
      <c r="AC68" s="54"/>
      <c r="AD68" s="54"/>
      <c r="AE68" s="54"/>
    </row>
    <row r="69" spans="1:31" s="73" customFormat="1" x14ac:dyDescent="0.25">
      <c r="A69" s="74">
        <v>43700</v>
      </c>
      <c r="B69" s="48">
        <v>286</v>
      </c>
      <c r="C69" s="223">
        <v>236</v>
      </c>
      <c r="D69" s="3">
        <v>53</v>
      </c>
      <c r="E69" s="4">
        <f t="shared" si="1"/>
        <v>0.22457627118644069</v>
      </c>
      <c r="F69" s="5">
        <f t="shared" si="2"/>
        <v>183</v>
      </c>
      <c r="G69" s="49">
        <v>66</v>
      </c>
      <c r="H69" s="2">
        <v>65</v>
      </c>
      <c r="I69" s="2">
        <v>2</v>
      </c>
      <c r="J69" s="223">
        <v>3</v>
      </c>
      <c r="K69" s="53">
        <v>5</v>
      </c>
      <c r="L69" s="223">
        <v>13</v>
      </c>
      <c r="M69" s="223">
        <v>10</v>
      </c>
      <c r="N69" s="70">
        <v>15</v>
      </c>
      <c r="O69" s="77"/>
      <c r="P69" s="71">
        <f t="shared" si="8"/>
        <v>-13</v>
      </c>
      <c r="Q69" s="71">
        <f t="shared" si="3"/>
        <v>-10</v>
      </c>
      <c r="R69" s="71">
        <f t="shared" si="4"/>
        <v>0</v>
      </c>
      <c r="S69" s="72">
        <v>31</v>
      </c>
      <c r="T69" s="75">
        <f t="shared" si="11"/>
        <v>-3</v>
      </c>
      <c r="U69" s="75">
        <f t="shared" si="5"/>
        <v>3</v>
      </c>
      <c r="V69" s="53">
        <v>404</v>
      </c>
      <c r="W69" s="223">
        <v>172</v>
      </c>
      <c r="X69" s="75">
        <f t="shared" si="12"/>
        <v>232</v>
      </c>
      <c r="Y69" s="76"/>
      <c r="Z69" s="223">
        <v>10</v>
      </c>
      <c r="AA69" s="54">
        <v>19</v>
      </c>
      <c r="AB69" s="54"/>
      <c r="AC69" s="54"/>
      <c r="AD69" s="54"/>
      <c r="AE69" s="54"/>
    </row>
    <row r="70" spans="1:31" s="73" customFormat="1" x14ac:dyDescent="0.25">
      <c r="A70" s="74">
        <v>43693</v>
      </c>
      <c r="B70" s="48">
        <v>283</v>
      </c>
      <c r="C70" s="223">
        <v>229</v>
      </c>
      <c r="D70" s="3">
        <v>51</v>
      </c>
      <c r="E70" s="4">
        <f t="shared" si="1"/>
        <v>0.22270742358078602</v>
      </c>
      <c r="F70" s="5">
        <f t="shared" si="2"/>
        <v>178</v>
      </c>
      <c r="G70" s="49">
        <v>66</v>
      </c>
      <c r="H70" s="2">
        <v>62</v>
      </c>
      <c r="I70" s="2">
        <v>6</v>
      </c>
      <c r="J70" s="223">
        <v>4</v>
      </c>
      <c r="K70" s="53">
        <v>5</v>
      </c>
      <c r="L70" s="223">
        <v>25</v>
      </c>
      <c r="M70" s="223">
        <v>25</v>
      </c>
      <c r="N70" s="70">
        <v>37</v>
      </c>
      <c r="O70" s="77"/>
      <c r="P70" s="71">
        <f t="shared" si="8"/>
        <v>-25</v>
      </c>
      <c r="Q70" s="71">
        <f t="shared" si="3"/>
        <v>-25</v>
      </c>
      <c r="R70" s="71">
        <f t="shared" si="4"/>
        <v>0</v>
      </c>
      <c r="S70" s="72">
        <v>31</v>
      </c>
      <c r="T70" s="75">
        <f t="shared" si="11"/>
        <v>0</v>
      </c>
      <c r="U70" s="75">
        <f t="shared" si="5"/>
        <v>0</v>
      </c>
      <c r="V70" s="53">
        <v>420</v>
      </c>
      <c r="W70" s="223">
        <v>175</v>
      </c>
      <c r="X70" s="75">
        <f t="shared" si="12"/>
        <v>245</v>
      </c>
      <c r="Y70" s="76"/>
      <c r="Z70" s="223">
        <v>7</v>
      </c>
      <c r="AA70" s="54">
        <v>19</v>
      </c>
      <c r="AB70" s="54"/>
      <c r="AC70" s="54"/>
      <c r="AD70" s="54"/>
      <c r="AE70" s="54"/>
    </row>
    <row r="71" spans="1:31" s="73" customFormat="1" x14ac:dyDescent="0.25">
      <c r="A71" s="74">
        <v>43686</v>
      </c>
      <c r="B71" s="48">
        <v>282</v>
      </c>
      <c r="C71" s="223">
        <v>234</v>
      </c>
      <c r="D71" s="3">
        <v>53</v>
      </c>
      <c r="E71" s="4">
        <f t="shared" si="1"/>
        <v>0.2264957264957265</v>
      </c>
      <c r="F71" s="5">
        <f t="shared" si="2"/>
        <v>181</v>
      </c>
      <c r="G71" s="49">
        <v>69</v>
      </c>
      <c r="H71" s="2">
        <v>90</v>
      </c>
      <c r="I71" s="2">
        <v>3</v>
      </c>
      <c r="J71" s="223">
        <v>4</v>
      </c>
      <c r="K71" s="53">
        <v>6</v>
      </c>
      <c r="L71" s="223">
        <v>23</v>
      </c>
      <c r="M71" s="223">
        <v>17</v>
      </c>
      <c r="N71" s="70">
        <v>21</v>
      </c>
      <c r="O71" s="77"/>
      <c r="P71" s="71">
        <f t="shared" si="8"/>
        <v>-23</v>
      </c>
      <c r="Q71" s="71">
        <f t="shared" si="3"/>
        <v>-17</v>
      </c>
      <c r="R71" s="71">
        <f t="shared" si="4"/>
        <v>0</v>
      </c>
      <c r="S71" s="72">
        <v>32</v>
      </c>
      <c r="T71" s="75">
        <f t="shared" si="11"/>
        <v>-6</v>
      </c>
      <c r="U71" s="75">
        <f t="shared" si="5"/>
        <v>6</v>
      </c>
      <c r="V71" s="53">
        <v>443</v>
      </c>
      <c r="W71" s="223">
        <v>174</v>
      </c>
      <c r="X71" s="75">
        <f t="shared" si="12"/>
        <v>269</v>
      </c>
      <c r="Y71" s="76"/>
      <c r="Z71" s="223">
        <v>7</v>
      </c>
      <c r="AA71" s="54">
        <v>19</v>
      </c>
      <c r="AB71" s="54"/>
      <c r="AC71" s="54"/>
      <c r="AD71" s="54"/>
      <c r="AE71" s="54"/>
    </row>
    <row r="72" spans="1:31" s="73" customFormat="1" x14ac:dyDescent="0.25">
      <c r="A72" s="74">
        <v>43679</v>
      </c>
      <c r="B72" s="48">
        <v>278</v>
      </c>
      <c r="C72" s="223">
        <v>220</v>
      </c>
      <c r="D72" s="3">
        <v>55</v>
      </c>
      <c r="E72" s="4">
        <f t="shared" si="1"/>
        <v>0.25</v>
      </c>
      <c r="F72" s="5">
        <f t="shared" si="2"/>
        <v>165</v>
      </c>
      <c r="G72" s="49">
        <v>74</v>
      </c>
      <c r="H72" s="2">
        <v>94</v>
      </c>
      <c r="I72" s="2">
        <v>7</v>
      </c>
      <c r="J72" s="223">
        <v>11</v>
      </c>
      <c r="K72" s="53">
        <v>6</v>
      </c>
      <c r="L72" s="223">
        <v>18</v>
      </c>
      <c r="M72" s="223">
        <v>25</v>
      </c>
      <c r="N72" s="70">
        <v>19</v>
      </c>
      <c r="O72" s="77"/>
      <c r="P72" s="71">
        <f t="shared" si="8"/>
        <v>-18</v>
      </c>
      <c r="Q72" s="71">
        <f t="shared" si="3"/>
        <v>-25</v>
      </c>
      <c r="R72" s="71">
        <f t="shared" si="4"/>
        <v>0</v>
      </c>
      <c r="S72" s="72">
        <v>33</v>
      </c>
      <c r="T72" s="75">
        <f t="shared" si="11"/>
        <v>7</v>
      </c>
      <c r="U72" s="75">
        <f t="shared" si="5"/>
        <v>-7</v>
      </c>
      <c r="V72" s="53">
        <v>443</v>
      </c>
      <c r="W72" s="223">
        <v>175</v>
      </c>
      <c r="X72" s="75">
        <f t="shared" si="12"/>
        <v>268</v>
      </c>
      <c r="Y72" s="76"/>
      <c r="Z72" s="223">
        <v>13</v>
      </c>
      <c r="AA72" s="54">
        <v>19</v>
      </c>
      <c r="AB72" s="54"/>
      <c r="AC72" s="54"/>
      <c r="AD72" s="54"/>
      <c r="AE72" s="54"/>
    </row>
    <row r="73" spans="1:31" s="73" customFormat="1" x14ac:dyDescent="0.25">
      <c r="A73" s="74">
        <v>43672</v>
      </c>
      <c r="B73" s="48">
        <v>289</v>
      </c>
      <c r="C73" s="223">
        <v>223</v>
      </c>
      <c r="D73" s="3">
        <v>55</v>
      </c>
      <c r="E73" s="4">
        <f t="shared" si="1"/>
        <v>0.24663677130044842</v>
      </c>
      <c r="F73" s="5">
        <f t="shared" si="2"/>
        <v>168</v>
      </c>
      <c r="G73" s="49">
        <v>83</v>
      </c>
      <c r="H73" s="2">
        <v>86</v>
      </c>
      <c r="I73" s="2">
        <v>11</v>
      </c>
      <c r="J73" s="223">
        <v>11</v>
      </c>
      <c r="K73" s="53">
        <v>3</v>
      </c>
      <c r="L73" s="223">
        <v>21</v>
      </c>
      <c r="M73" s="223">
        <v>29</v>
      </c>
      <c r="N73" s="70">
        <v>22</v>
      </c>
      <c r="O73" s="77"/>
      <c r="P73" s="71">
        <f t="shared" si="8"/>
        <v>-21</v>
      </c>
      <c r="Q73" s="71">
        <f t="shared" si="3"/>
        <v>-29</v>
      </c>
      <c r="R73" s="71">
        <f t="shared" si="4"/>
        <v>0</v>
      </c>
      <c r="S73" s="72">
        <v>34</v>
      </c>
      <c r="T73" s="75">
        <f t="shared" si="11"/>
        <v>8</v>
      </c>
      <c r="U73" s="75">
        <f t="shared" si="5"/>
        <v>-8</v>
      </c>
      <c r="V73" s="53">
        <v>417</v>
      </c>
      <c r="W73" s="223">
        <v>170</v>
      </c>
      <c r="X73" s="75">
        <f t="shared" si="12"/>
        <v>247</v>
      </c>
      <c r="Y73" s="76"/>
      <c r="Z73" s="223">
        <v>24</v>
      </c>
      <c r="AA73" s="54">
        <v>22</v>
      </c>
      <c r="AB73" s="54"/>
      <c r="AC73" s="54"/>
      <c r="AD73" s="54"/>
      <c r="AE73" s="54"/>
    </row>
    <row r="74" spans="1:31" s="73" customFormat="1" x14ac:dyDescent="0.25">
      <c r="A74" s="74">
        <v>43665</v>
      </c>
      <c r="B74" s="48">
        <v>304</v>
      </c>
      <c r="C74" s="223">
        <v>235</v>
      </c>
      <c r="D74" s="3">
        <v>61</v>
      </c>
      <c r="E74" s="4">
        <f t="shared" si="1"/>
        <v>0.25957446808510637</v>
      </c>
      <c r="F74" s="5">
        <f t="shared" si="2"/>
        <v>174</v>
      </c>
      <c r="G74" s="49">
        <v>85</v>
      </c>
      <c r="H74" s="2">
        <v>96</v>
      </c>
      <c r="I74" s="2">
        <v>11</v>
      </c>
      <c r="J74" s="223">
        <v>8</v>
      </c>
      <c r="K74" s="53">
        <v>6</v>
      </c>
      <c r="L74" s="223">
        <v>30</v>
      </c>
      <c r="M74" s="223">
        <v>25</v>
      </c>
      <c r="N74" s="70">
        <v>31</v>
      </c>
      <c r="O74" s="77"/>
      <c r="P74" s="71">
        <f t="shared" si="8"/>
        <v>-30</v>
      </c>
      <c r="Q74" s="71">
        <f t="shared" si="3"/>
        <v>-25</v>
      </c>
      <c r="R74" s="71">
        <f t="shared" si="4"/>
        <v>0</v>
      </c>
      <c r="S74" s="72">
        <v>34</v>
      </c>
      <c r="T74" s="75">
        <f t="shared" si="11"/>
        <v>-5</v>
      </c>
      <c r="U74" s="75">
        <f t="shared" si="5"/>
        <v>5</v>
      </c>
      <c r="V74" s="53">
        <v>429</v>
      </c>
      <c r="W74" s="223">
        <v>169</v>
      </c>
      <c r="X74" s="75">
        <f t="shared" si="12"/>
        <v>260</v>
      </c>
      <c r="Y74" s="76"/>
      <c r="Z74" s="223">
        <v>60</v>
      </c>
      <c r="AA74" s="54">
        <v>19</v>
      </c>
      <c r="AB74" s="54"/>
      <c r="AC74" s="54"/>
      <c r="AD74" s="54"/>
      <c r="AE74" s="54"/>
    </row>
    <row r="75" spans="1:31" s="73" customFormat="1" x14ac:dyDescent="0.25">
      <c r="A75" s="74">
        <v>43658</v>
      </c>
      <c r="B75" s="48">
        <v>310</v>
      </c>
      <c r="C75" s="223">
        <v>256</v>
      </c>
      <c r="D75" s="3">
        <v>62</v>
      </c>
      <c r="E75" s="4">
        <f t="shared" si="1"/>
        <v>0.2421875</v>
      </c>
      <c r="F75" s="5">
        <f t="shared" si="2"/>
        <v>194</v>
      </c>
      <c r="G75" s="49">
        <v>81</v>
      </c>
      <c r="H75" s="2">
        <v>83</v>
      </c>
      <c r="I75" s="2">
        <v>15</v>
      </c>
      <c r="J75" s="223">
        <v>9</v>
      </c>
      <c r="K75" s="53">
        <v>3</v>
      </c>
      <c r="L75" s="223">
        <v>16</v>
      </c>
      <c r="M75" s="223">
        <v>10</v>
      </c>
      <c r="N75" s="70">
        <v>23</v>
      </c>
      <c r="O75" s="77"/>
      <c r="P75" s="71">
        <f t="shared" si="8"/>
        <v>-16</v>
      </c>
      <c r="Q75" s="71">
        <f t="shared" si="3"/>
        <v>-10</v>
      </c>
      <c r="R75" s="71">
        <f t="shared" si="4"/>
        <v>0</v>
      </c>
      <c r="S75" s="72">
        <v>34</v>
      </c>
      <c r="T75" s="75">
        <f t="shared" si="11"/>
        <v>-6</v>
      </c>
      <c r="U75" s="75">
        <f t="shared" si="5"/>
        <v>6</v>
      </c>
      <c r="V75" s="53">
        <v>431</v>
      </c>
      <c r="W75" s="223">
        <v>166</v>
      </c>
      <c r="X75" s="75">
        <f t="shared" si="12"/>
        <v>265</v>
      </c>
      <c r="Y75" s="76"/>
      <c r="Z75" s="223">
        <v>59</v>
      </c>
      <c r="AA75" s="54">
        <v>19</v>
      </c>
      <c r="AB75" s="54"/>
      <c r="AC75" s="54"/>
      <c r="AD75" s="54"/>
      <c r="AE75" s="54"/>
    </row>
    <row r="76" spans="1:31" s="73" customFormat="1" x14ac:dyDescent="0.25">
      <c r="A76" s="74">
        <v>43651</v>
      </c>
      <c r="B76" s="48">
        <v>307</v>
      </c>
      <c r="C76" s="223">
        <v>244</v>
      </c>
      <c r="D76" s="3">
        <v>56</v>
      </c>
      <c r="E76" s="4">
        <f t="shared" si="1"/>
        <v>0.22950819672131148</v>
      </c>
      <c r="F76" s="5">
        <f t="shared" si="2"/>
        <v>188</v>
      </c>
      <c r="G76" s="49">
        <v>77</v>
      </c>
      <c r="H76" s="2">
        <v>100</v>
      </c>
      <c r="I76" s="2">
        <v>14</v>
      </c>
      <c r="J76" s="223">
        <v>8</v>
      </c>
      <c r="K76" s="53">
        <v>4</v>
      </c>
      <c r="L76" s="223">
        <v>16</v>
      </c>
      <c r="M76" s="223">
        <v>41</v>
      </c>
      <c r="N76" s="70">
        <v>18</v>
      </c>
      <c r="O76" s="77"/>
      <c r="P76" s="71">
        <f t="shared" si="8"/>
        <v>-16</v>
      </c>
      <c r="Q76" s="71">
        <f t="shared" si="3"/>
        <v>-41</v>
      </c>
      <c r="R76" s="71">
        <f t="shared" si="4"/>
        <v>0</v>
      </c>
      <c r="S76" s="72">
        <v>32</v>
      </c>
      <c r="T76" s="75">
        <f t="shared" si="11"/>
        <v>25</v>
      </c>
      <c r="U76" s="75">
        <f t="shared" si="5"/>
        <v>-25</v>
      </c>
      <c r="V76" s="53">
        <v>438</v>
      </c>
      <c r="W76" s="223">
        <v>167</v>
      </c>
      <c r="X76" s="75">
        <f t="shared" si="12"/>
        <v>271</v>
      </c>
      <c r="Y76" s="76"/>
      <c r="Z76" s="223">
        <v>59</v>
      </c>
      <c r="AA76" s="54">
        <v>22</v>
      </c>
      <c r="AB76" s="54"/>
      <c r="AC76" s="54"/>
      <c r="AD76" s="54"/>
      <c r="AE76" s="54"/>
    </row>
    <row r="77" spans="1:31" s="73" customFormat="1" x14ac:dyDescent="0.25">
      <c r="A77" s="74">
        <v>43644</v>
      </c>
      <c r="B77" s="48">
        <v>332</v>
      </c>
      <c r="C77" s="223">
        <v>259</v>
      </c>
      <c r="D77" s="3">
        <v>51</v>
      </c>
      <c r="E77" s="4">
        <f t="shared" si="1"/>
        <v>0.19691119691119691</v>
      </c>
      <c r="F77" s="5">
        <f t="shared" si="2"/>
        <v>208</v>
      </c>
      <c r="G77" s="49">
        <v>72</v>
      </c>
      <c r="H77" s="2">
        <v>88</v>
      </c>
      <c r="I77" s="2">
        <v>13</v>
      </c>
      <c r="J77" s="223">
        <v>9</v>
      </c>
      <c r="K77" s="53">
        <v>2</v>
      </c>
      <c r="L77" s="223">
        <v>26</v>
      </c>
      <c r="M77" s="223">
        <v>26</v>
      </c>
      <c r="N77" s="70">
        <v>26</v>
      </c>
      <c r="O77" s="77"/>
      <c r="P77" s="71">
        <f t="shared" si="8"/>
        <v>-26</v>
      </c>
      <c r="Q77" s="71">
        <f t="shared" si="3"/>
        <v>-26</v>
      </c>
      <c r="R77" s="71">
        <f t="shared" si="4"/>
        <v>0</v>
      </c>
      <c r="S77" s="72">
        <v>30</v>
      </c>
      <c r="T77" s="75">
        <f t="shared" si="11"/>
        <v>0</v>
      </c>
      <c r="U77" s="75">
        <f t="shared" si="5"/>
        <v>0</v>
      </c>
      <c r="V77" s="53">
        <v>452</v>
      </c>
      <c r="W77" s="223">
        <v>165</v>
      </c>
      <c r="X77" s="75">
        <f t="shared" si="12"/>
        <v>287</v>
      </c>
      <c r="Y77" s="76"/>
      <c r="Z77" s="223">
        <v>54</v>
      </c>
      <c r="AA77" s="54">
        <v>22</v>
      </c>
      <c r="AB77" s="54"/>
      <c r="AC77" s="54"/>
      <c r="AD77" s="54"/>
      <c r="AE77" s="54"/>
    </row>
    <row r="78" spans="1:31" s="73" customFormat="1" x14ac:dyDescent="0.25">
      <c r="A78" s="74">
        <v>43637</v>
      </c>
      <c r="B78" s="48">
        <v>335</v>
      </c>
      <c r="C78" s="223">
        <v>278</v>
      </c>
      <c r="D78" s="3">
        <v>59</v>
      </c>
      <c r="E78" s="4">
        <f t="shared" si="1"/>
        <v>0.21223021582733814</v>
      </c>
      <c r="F78" s="5">
        <f t="shared" si="2"/>
        <v>219</v>
      </c>
      <c r="G78" s="49">
        <v>78</v>
      </c>
      <c r="H78" s="2">
        <v>79</v>
      </c>
      <c r="I78" s="2">
        <v>15</v>
      </c>
      <c r="J78" s="223">
        <v>10</v>
      </c>
      <c r="K78" s="53">
        <v>4</v>
      </c>
      <c r="L78" s="223">
        <v>10</v>
      </c>
      <c r="M78" s="223">
        <v>13</v>
      </c>
      <c r="N78" s="70">
        <v>22</v>
      </c>
      <c r="O78" s="77"/>
      <c r="P78" s="71">
        <f t="shared" si="8"/>
        <v>-10</v>
      </c>
      <c r="Q78" s="71">
        <f t="shared" si="3"/>
        <v>-13</v>
      </c>
      <c r="R78" s="71">
        <f t="shared" si="4"/>
        <v>0</v>
      </c>
      <c r="S78" s="72">
        <v>31</v>
      </c>
      <c r="T78" s="75">
        <f t="shared" si="11"/>
        <v>3</v>
      </c>
      <c r="U78" s="75">
        <f t="shared" si="5"/>
        <v>-3</v>
      </c>
      <c r="V78" s="53">
        <v>446</v>
      </c>
      <c r="W78" s="223">
        <v>167</v>
      </c>
      <c r="X78" s="75">
        <f t="shared" si="12"/>
        <v>279</v>
      </c>
      <c r="Y78" s="76"/>
      <c r="Z78" s="223">
        <v>51</v>
      </c>
      <c r="AA78" s="54">
        <v>22</v>
      </c>
      <c r="AB78" s="54"/>
      <c r="AC78" s="54"/>
      <c r="AD78" s="54"/>
      <c r="AE78" s="54"/>
    </row>
    <row r="79" spans="1:31" s="73" customFormat="1" x14ac:dyDescent="0.25">
      <c r="A79" s="74">
        <v>43630</v>
      </c>
      <c r="B79" s="48">
        <v>342</v>
      </c>
      <c r="C79" s="223">
        <v>274</v>
      </c>
      <c r="D79" s="3">
        <v>53</v>
      </c>
      <c r="E79" s="4">
        <f t="shared" si="1"/>
        <v>0.19343065693430658</v>
      </c>
      <c r="F79" s="5">
        <f t="shared" si="2"/>
        <v>221</v>
      </c>
      <c r="G79" s="49">
        <v>74</v>
      </c>
      <c r="H79" s="2">
        <v>66</v>
      </c>
      <c r="I79" s="2">
        <v>9</v>
      </c>
      <c r="J79" s="223">
        <v>8.5</v>
      </c>
      <c r="K79" s="53">
        <v>0</v>
      </c>
      <c r="L79" s="223">
        <v>21</v>
      </c>
      <c r="M79" s="223">
        <v>23</v>
      </c>
      <c r="N79" s="70">
        <v>20</v>
      </c>
      <c r="O79" s="77"/>
      <c r="P79" s="71">
        <f t="shared" si="8"/>
        <v>-21</v>
      </c>
      <c r="Q79" s="71">
        <f t="shared" si="3"/>
        <v>-23</v>
      </c>
      <c r="R79" s="71">
        <f t="shared" si="4"/>
        <v>0</v>
      </c>
      <c r="S79" s="72">
        <v>29</v>
      </c>
      <c r="T79" s="75">
        <f t="shared" si="11"/>
        <v>2</v>
      </c>
      <c r="U79" s="75">
        <f t="shared" si="5"/>
        <v>-2</v>
      </c>
      <c r="V79" s="53">
        <v>457</v>
      </c>
      <c r="W79" s="223">
        <v>169</v>
      </c>
      <c r="X79" s="75">
        <f t="shared" si="12"/>
        <v>288</v>
      </c>
      <c r="Y79" s="76"/>
      <c r="Z79" s="223">
        <v>47</v>
      </c>
      <c r="AA79" s="54">
        <v>22</v>
      </c>
      <c r="AB79" s="54"/>
      <c r="AC79" s="54"/>
      <c r="AD79" s="54"/>
      <c r="AE79" s="54"/>
    </row>
    <row r="80" spans="1:31" s="73" customFormat="1" x14ac:dyDescent="0.25">
      <c r="A80" s="74">
        <v>43623</v>
      </c>
      <c r="B80" s="48">
        <v>346</v>
      </c>
      <c r="C80" s="223">
        <v>280</v>
      </c>
      <c r="D80" s="3">
        <v>49</v>
      </c>
      <c r="E80" s="4">
        <f t="shared" si="1"/>
        <v>0.17499999999999999</v>
      </c>
      <c r="F80" s="5">
        <f t="shared" si="2"/>
        <v>231</v>
      </c>
      <c r="G80" s="49">
        <v>69</v>
      </c>
      <c r="H80" s="2">
        <v>91</v>
      </c>
      <c r="I80" s="2">
        <v>9</v>
      </c>
      <c r="J80" s="223">
        <v>9</v>
      </c>
      <c r="K80" s="53">
        <v>2</v>
      </c>
      <c r="L80" s="223">
        <v>20</v>
      </c>
      <c r="M80" s="223">
        <v>38</v>
      </c>
      <c r="N80" s="70">
        <v>21</v>
      </c>
      <c r="O80" s="77"/>
      <c r="P80" s="71">
        <f t="shared" si="8"/>
        <v>-20</v>
      </c>
      <c r="Q80" s="71">
        <f t="shared" si="3"/>
        <v>-38</v>
      </c>
      <c r="R80" s="71">
        <f t="shared" si="4"/>
        <v>0</v>
      </c>
      <c r="S80" s="72">
        <v>29</v>
      </c>
      <c r="T80" s="75">
        <f t="shared" si="11"/>
        <v>18</v>
      </c>
      <c r="U80" s="75">
        <f t="shared" si="5"/>
        <v>-18</v>
      </c>
      <c r="V80" s="53">
        <v>469</v>
      </c>
      <c r="W80" s="223">
        <v>166</v>
      </c>
      <c r="X80" s="75">
        <f t="shared" si="12"/>
        <v>303</v>
      </c>
      <c r="Y80" s="76"/>
      <c r="Z80" s="223">
        <v>44</v>
      </c>
      <c r="AA80" s="54">
        <v>22</v>
      </c>
      <c r="AB80" s="54"/>
      <c r="AC80" s="54"/>
      <c r="AD80" s="54"/>
      <c r="AE80" s="54"/>
    </row>
    <row r="81" spans="1:31" s="73" customFormat="1" x14ac:dyDescent="0.25">
      <c r="A81" s="74">
        <v>43616</v>
      </c>
      <c r="B81" s="48">
        <v>362</v>
      </c>
      <c r="C81" s="223">
        <v>289</v>
      </c>
      <c r="D81" s="3">
        <v>48</v>
      </c>
      <c r="E81" s="4">
        <f t="shared" ref="E81:E144" si="13">D81/C81</f>
        <v>0.16608996539792387</v>
      </c>
      <c r="F81" s="5">
        <f t="shared" ref="F81:F144" si="14">C81-D81</f>
        <v>241</v>
      </c>
      <c r="G81" s="49">
        <v>65</v>
      </c>
      <c r="H81" s="2">
        <v>102</v>
      </c>
      <c r="I81" s="2">
        <v>12</v>
      </c>
      <c r="J81" s="223">
        <v>7.5</v>
      </c>
      <c r="K81" s="53">
        <v>0</v>
      </c>
      <c r="L81" s="223">
        <v>21</v>
      </c>
      <c r="M81" s="223">
        <v>31</v>
      </c>
      <c r="N81" s="70">
        <v>18</v>
      </c>
      <c r="O81" s="77"/>
      <c r="P81" s="71">
        <f t="shared" si="8"/>
        <v>-21</v>
      </c>
      <c r="Q81" s="71">
        <f t="shared" si="8"/>
        <v>-31</v>
      </c>
      <c r="R81" s="71">
        <f t="shared" ref="R81:R144" si="15">O81*-1</f>
        <v>0</v>
      </c>
      <c r="S81" s="72">
        <v>26.99</v>
      </c>
      <c r="T81" s="75">
        <f t="shared" si="11"/>
        <v>10</v>
      </c>
      <c r="U81" s="75">
        <f t="shared" ref="U81:U144" si="16">L81-(O81+M81)</f>
        <v>-10</v>
      </c>
      <c r="V81" s="53">
        <v>382</v>
      </c>
      <c r="W81" s="223">
        <v>149</v>
      </c>
      <c r="X81" s="75">
        <f t="shared" si="12"/>
        <v>233</v>
      </c>
      <c r="Y81" s="76"/>
      <c r="Z81" s="223">
        <v>43</v>
      </c>
      <c r="AA81" s="54">
        <v>21</v>
      </c>
      <c r="AB81" s="54"/>
      <c r="AC81" s="54"/>
      <c r="AD81" s="54"/>
      <c r="AE81" s="54"/>
    </row>
    <row r="82" spans="1:31" s="73" customFormat="1" x14ac:dyDescent="0.25">
      <c r="A82" s="74">
        <v>43609</v>
      </c>
      <c r="B82" s="48">
        <v>377</v>
      </c>
      <c r="C82" s="223">
        <v>320</v>
      </c>
      <c r="D82" s="3">
        <v>45</v>
      </c>
      <c r="E82" s="4">
        <f t="shared" si="13"/>
        <v>0.140625</v>
      </c>
      <c r="F82" s="5">
        <f t="shared" si="14"/>
        <v>275</v>
      </c>
      <c r="G82" s="49">
        <v>65</v>
      </c>
      <c r="H82" s="2">
        <v>76</v>
      </c>
      <c r="I82" s="2">
        <v>14</v>
      </c>
      <c r="J82" s="223">
        <v>6</v>
      </c>
      <c r="K82" s="53">
        <v>4</v>
      </c>
      <c r="L82" s="223">
        <v>36</v>
      </c>
      <c r="M82" s="223">
        <v>24</v>
      </c>
      <c r="N82" s="70">
        <v>40</v>
      </c>
      <c r="O82" s="77"/>
      <c r="P82" s="71">
        <f t="shared" ref="P82:Q113" si="17">L82*-1</f>
        <v>-36</v>
      </c>
      <c r="Q82" s="71">
        <f t="shared" si="17"/>
        <v>-24</v>
      </c>
      <c r="R82" s="71">
        <f t="shared" si="15"/>
        <v>0</v>
      </c>
      <c r="S82" s="72">
        <v>27</v>
      </c>
      <c r="T82" s="75">
        <f t="shared" si="11"/>
        <v>-12</v>
      </c>
      <c r="U82" s="75">
        <f t="shared" si="16"/>
        <v>12</v>
      </c>
      <c r="V82" s="53">
        <v>396</v>
      </c>
      <c r="W82" s="223">
        <v>150</v>
      </c>
      <c r="X82" s="75">
        <f t="shared" si="12"/>
        <v>246</v>
      </c>
      <c r="Y82" s="76"/>
      <c r="Z82" s="223">
        <v>43</v>
      </c>
      <c r="AA82" s="54">
        <v>21</v>
      </c>
      <c r="AB82" s="54"/>
      <c r="AC82" s="54"/>
      <c r="AD82" s="54"/>
      <c r="AE82" s="54"/>
    </row>
    <row r="83" spans="1:31" s="73" customFormat="1" x14ac:dyDescent="0.25">
      <c r="A83" s="74">
        <v>43602</v>
      </c>
      <c r="B83" s="48">
        <v>368</v>
      </c>
      <c r="C83" s="223">
        <v>302</v>
      </c>
      <c r="D83" s="3">
        <v>44</v>
      </c>
      <c r="E83" s="4">
        <f t="shared" si="13"/>
        <v>0.14569536423841059</v>
      </c>
      <c r="F83" s="5">
        <f t="shared" si="14"/>
        <v>258</v>
      </c>
      <c r="G83" s="49">
        <v>66</v>
      </c>
      <c r="H83" s="2">
        <v>91</v>
      </c>
      <c r="I83" s="2">
        <v>16</v>
      </c>
      <c r="J83" s="223">
        <v>7</v>
      </c>
      <c r="K83" s="53">
        <v>3</v>
      </c>
      <c r="L83" s="223">
        <v>22</v>
      </c>
      <c r="M83" s="223">
        <v>26</v>
      </c>
      <c r="N83" s="70">
        <v>35</v>
      </c>
      <c r="O83" s="77"/>
      <c r="P83" s="71">
        <f t="shared" si="17"/>
        <v>-22</v>
      </c>
      <c r="Q83" s="71">
        <f t="shared" si="17"/>
        <v>-26</v>
      </c>
      <c r="R83" s="71">
        <f t="shared" si="15"/>
        <v>0</v>
      </c>
      <c r="S83" s="72">
        <v>27</v>
      </c>
      <c r="T83" s="75">
        <f t="shared" si="11"/>
        <v>4</v>
      </c>
      <c r="U83" s="75">
        <f t="shared" si="16"/>
        <v>-4</v>
      </c>
      <c r="V83" s="53">
        <v>407</v>
      </c>
      <c r="W83" s="223">
        <v>151</v>
      </c>
      <c r="X83" s="75">
        <f t="shared" si="12"/>
        <v>256</v>
      </c>
      <c r="Y83" s="76"/>
      <c r="Z83" s="223">
        <v>52</v>
      </c>
      <c r="AA83" s="54">
        <v>19</v>
      </c>
      <c r="AB83" s="54"/>
      <c r="AC83" s="54"/>
      <c r="AD83" s="54"/>
      <c r="AE83" s="54"/>
    </row>
    <row r="84" spans="1:31" s="73" customFormat="1" x14ac:dyDescent="0.25">
      <c r="A84" s="74">
        <v>43595</v>
      </c>
      <c r="B84" s="48">
        <v>380</v>
      </c>
      <c r="C84" s="223">
        <v>312</v>
      </c>
      <c r="D84" s="3">
        <v>45</v>
      </c>
      <c r="E84" s="4">
        <f t="shared" si="13"/>
        <v>0.14423076923076922</v>
      </c>
      <c r="F84" s="5">
        <f t="shared" si="14"/>
        <v>267</v>
      </c>
      <c r="G84" s="49">
        <v>72</v>
      </c>
      <c r="H84" s="2">
        <v>120</v>
      </c>
      <c r="I84" s="2">
        <v>5</v>
      </c>
      <c r="J84" s="223">
        <v>6</v>
      </c>
      <c r="K84" s="53">
        <v>3</v>
      </c>
      <c r="L84" s="223">
        <v>22</v>
      </c>
      <c r="M84" s="223">
        <v>16</v>
      </c>
      <c r="N84" s="70">
        <v>26</v>
      </c>
      <c r="O84" s="77"/>
      <c r="P84" s="71">
        <f t="shared" si="17"/>
        <v>-22</v>
      </c>
      <c r="Q84" s="71">
        <f t="shared" si="17"/>
        <v>-16</v>
      </c>
      <c r="R84" s="71">
        <f t="shared" si="15"/>
        <v>0</v>
      </c>
      <c r="S84" s="72">
        <v>27</v>
      </c>
      <c r="T84" s="75">
        <f t="shared" si="11"/>
        <v>-6</v>
      </c>
      <c r="U84" s="75">
        <f t="shared" si="16"/>
        <v>6</v>
      </c>
      <c r="V84" s="53">
        <v>418</v>
      </c>
      <c r="W84" s="223">
        <v>152</v>
      </c>
      <c r="X84" s="75">
        <f t="shared" si="12"/>
        <v>266</v>
      </c>
      <c r="Y84" s="76"/>
      <c r="Z84" s="223">
        <v>63</v>
      </c>
      <c r="AA84" s="54">
        <v>55</v>
      </c>
      <c r="AB84" s="54"/>
      <c r="AC84" s="54"/>
      <c r="AD84" s="54"/>
      <c r="AE84" s="54"/>
    </row>
    <row r="85" spans="1:31" s="73" customFormat="1" x14ac:dyDescent="0.25">
      <c r="A85" s="74">
        <v>43588</v>
      </c>
      <c r="B85" s="48">
        <v>377</v>
      </c>
      <c r="C85" s="223">
        <v>291</v>
      </c>
      <c r="D85" s="3">
        <v>44</v>
      </c>
      <c r="E85" s="4">
        <f t="shared" si="13"/>
        <v>0.15120274914089346</v>
      </c>
      <c r="F85" s="5">
        <f t="shared" si="14"/>
        <v>247</v>
      </c>
      <c r="G85" s="49"/>
      <c r="H85" s="2">
        <v>86</v>
      </c>
      <c r="I85" s="2">
        <v>2</v>
      </c>
      <c r="J85" s="223">
        <v>7</v>
      </c>
      <c r="K85" s="53">
        <v>6</v>
      </c>
      <c r="L85" s="223">
        <v>38</v>
      </c>
      <c r="M85" s="223">
        <v>42</v>
      </c>
      <c r="N85" s="70">
        <v>35</v>
      </c>
      <c r="O85" s="77"/>
      <c r="P85" s="71">
        <f t="shared" si="17"/>
        <v>-38</v>
      </c>
      <c r="Q85" s="71">
        <f t="shared" si="17"/>
        <v>-42</v>
      </c>
      <c r="R85" s="71">
        <f t="shared" si="15"/>
        <v>0</v>
      </c>
      <c r="S85" s="72">
        <v>27</v>
      </c>
      <c r="T85" s="75">
        <f t="shared" si="11"/>
        <v>4</v>
      </c>
      <c r="U85" s="75">
        <f t="shared" si="16"/>
        <v>-4</v>
      </c>
      <c r="V85" s="53">
        <v>427</v>
      </c>
      <c r="W85" s="79">
        <v>152</v>
      </c>
      <c r="X85" s="75">
        <f t="shared" si="12"/>
        <v>275</v>
      </c>
      <c r="Y85" s="80"/>
      <c r="Z85" s="79">
        <v>63</v>
      </c>
      <c r="AA85" s="81">
        <v>55</v>
      </c>
      <c r="AB85" s="81"/>
      <c r="AC85" s="81"/>
      <c r="AD85" s="81"/>
      <c r="AE85" s="81"/>
    </row>
    <row r="86" spans="1:31" s="73" customFormat="1" ht="15.75" customHeight="1" thickBot="1" x14ac:dyDescent="0.3">
      <c r="A86" s="74">
        <v>43581</v>
      </c>
      <c r="B86" s="48">
        <v>383</v>
      </c>
      <c r="C86" s="223">
        <v>304</v>
      </c>
      <c r="D86" s="3">
        <v>53</v>
      </c>
      <c r="E86" s="4">
        <f t="shared" si="13"/>
        <v>0.17434210526315788</v>
      </c>
      <c r="F86" s="5">
        <f t="shared" si="14"/>
        <v>251</v>
      </c>
      <c r="G86" s="49">
        <v>83</v>
      </c>
      <c r="H86" s="2">
        <v>84</v>
      </c>
      <c r="I86" s="2">
        <v>5</v>
      </c>
      <c r="J86" s="223">
        <v>7</v>
      </c>
      <c r="K86" s="53">
        <v>2</v>
      </c>
      <c r="L86" s="223">
        <v>10</v>
      </c>
      <c r="M86" s="223">
        <v>29</v>
      </c>
      <c r="N86" s="70">
        <v>10</v>
      </c>
      <c r="O86" s="77"/>
      <c r="P86" s="71">
        <f t="shared" si="17"/>
        <v>-10</v>
      </c>
      <c r="Q86" s="71">
        <f t="shared" si="17"/>
        <v>-29</v>
      </c>
      <c r="R86" s="71">
        <f t="shared" si="15"/>
        <v>0</v>
      </c>
      <c r="S86" s="72">
        <v>29</v>
      </c>
      <c r="T86" s="75">
        <f t="shared" si="11"/>
        <v>19</v>
      </c>
      <c r="U86" s="75">
        <f t="shared" si="16"/>
        <v>-19</v>
      </c>
      <c r="V86" s="82">
        <v>422</v>
      </c>
      <c r="W86" s="83">
        <v>141</v>
      </c>
      <c r="X86" s="84">
        <v>286</v>
      </c>
      <c r="Y86" s="85"/>
      <c r="Z86" s="83">
        <v>61</v>
      </c>
      <c r="AA86" s="86">
        <v>55</v>
      </c>
      <c r="AB86" s="86"/>
      <c r="AC86" s="86"/>
      <c r="AD86" s="86"/>
      <c r="AE86" s="86"/>
    </row>
    <row r="87" spans="1:31" s="73" customFormat="1" x14ac:dyDescent="0.25">
      <c r="A87" s="74">
        <v>43573</v>
      </c>
      <c r="B87" s="48">
        <v>405</v>
      </c>
      <c r="C87" s="223">
        <v>298</v>
      </c>
      <c r="D87" s="3">
        <v>51</v>
      </c>
      <c r="E87" s="4">
        <f t="shared" si="13"/>
        <v>0.17114093959731544</v>
      </c>
      <c r="F87" s="5">
        <f t="shared" si="14"/>
        <v>247</v>
      </c>
      <c r="G87" s="49">
        <v>84</v>
      </c>
      <c r="H87" s="2">
        <v>67</v>
      </c>
      <c r="I87" s="2">
        <v>7</v>
      </c>
      <c r="J87" s="223">
        <v>7</v>
      </c>
      <c r="K87" s="53">
        <v>1</v>
      </c>
      <c r="L87" s="223">
        <v>18</v>
      </c>
      <c r="M87" s="223">
        <v>25</v>
      </c>
      <c r="N87" s="70">
        <v>20</v>
      </c>
      <c r="O87" s="77"/>
      <c r="P87" s="71">
        <f t="shared" si="17"/>
        <v>-18</v>
      </c>
      <c r="Q87" s="71">
        <f t="shared" si="17"/>
        <v>-25</v>
      </c>
      <c r="R87" s="71">
        <f t="shared" si="15"/>
        <v>0</v>
      </c>
      <c r="S87" s="72">
        <v>28</v>
      </c>
      <c r="T87" s="75">
        <f t="shared" si="11"/>
        <v>7</v>
      </c>
      <c r="U87" s="75">
        <f t="shared" si="16"/>
        <v>-7</v>
      </c>
      <c r="V87" s="53"/>
      <c r="W87" s="79"/>
      <c r="X87" s="9"/>
      <c r="Y87" s="80"/>
      <c r="Z87" s="79"/>
      <c r="AA87" s="79"/>
    </row>
    <row r="88" spans="1:31" s="73" customFormat="1" x14ac:dyDescent="0.25">
      <c r="A88" s="74">
        <v>43567</v>
      </c>
      <c r="B88" s="48">
        <v>412</v>
      </c>
      <c r="C88" s="223">
        <v>295</v>
      </c>
      <c r="D88" s="3">
        <v>48</v>
      </c>
      <c r="E88" s="4">
        <f t="shared" si="13"/>
        <v>0.16271186440677965</v>
      </c>
      <c r="F88" s="5">
        <f t="shared" si="14"/>
        <v>247</v>
      </c>
      <c r="G88" s="49">
        <v>86</v>
      </c>
      <c r="H88" s="2">
        <v>118</v>
      </c>
      <c r="I88" s="2">
        <v>6</v>
      </c>
      <c r="J88" s="223">
        <v>11</v>
      </c>
      <c r="K88" s="53">
        <v>6</v>
      </c>
      <c r="L88" s="223">
        <v>22</v>
      </c>
      <c r="M88" s="223">
        <v>29</v>
      </c>
      <c r="N88" s="70">
        <v>30</v>
      </c>
      <c r="O88" s="77"/>
      <c r="P88" s="71">
        <f t="shared" si="17"/>
        <v>-22</v>
      </c>
      <c r="Q88" s="71">
        <f t="shared" si="17"/>
        <v>-29</v>
      </c>
      <c r="R88" s="71">
        <f t="shared" si="15"/>
        <v>0</v>
      </c>
      <c r="S88" s="72">
        <v>27</v>
      </c>
      <c r="T88" s="75">
        <f t="shared" si="11"/>
        <v>7</v>
      </c>
      <c r="U88" s="75">
        <f t="shared" si="16"/>
        <v>-7</v>
      </c>
      <c r="V88" s="53"/>
      <c r="W88" s="79"/>
      <c r="X88" s="9"/>
      <c r="Y88" s="80"/>
      <c r="Z88" s="79"/>
      <c r="AA88" s="79"/>
    </row>
    <row r="89" spans="1:31" s="73" customFormat="1" x14ac:dyDescent="0.25">
      <c r="A89" s="74">
        <v>43560</v>
      </c>
      <c r="B89" s="48">
        <v>420</v>
      </c>
      <c r="C89" s="223">
        <v>319</v>
      </c>
      <c r="D89" s="3">
        <v>55</v>
      </c>
      <c r="E89" s="4">
        <f t="shared" si="13"/>
        <v>0.17241379310344829</v>
      </c>
      <c r="F89" s="5">
        <f t="shared" si="14"/>
        <v>264</v>
      </c>
      <c r="G89" s="49">
        <v>84</v>
      </c>
      <c r="H89" s="2">
        <v>155</v>
      </c>
      <c r="I89" s="2">
        <v>3</v>
      </c>
      <c r="J89" s="223">
        <v>11</v>
      </c>
      <c r="K89" s="53">
        <v>4</v>
      </c>
      <c r="L89" s="223">
        <v>40</v>
      </c>
      <c r="M89" s="223">
        <v>34</v>
      </c>
      <c r="N89" s="70">
        <v>30</v>
      </c>
      <c r="O89" s="77"/>
      <c r="P89" s="71">
        <f t="shared" si="17"/>
        <v>-40</v>
      </c>
      <c r="Q89" s="71">
        <f t="shared" si="17"/>
        <v>-34</v>
      </c>
      <c r="R89" s="71">
        <f t="shared" si="15"/>
        <v>0</v>
      </c>
      <c r="S89" s="72">
        <v>27</v>
      </c>
      <c r="T89" s="75">
        <f t="shared" si="11"/>
        <v>-6</v>
      </c>
      <c r="U89" s="75">
        <f t="shared" si="16"/>
        <v>6</v>
      </c>
      <c r="V89" s="53"/>
      <c r="W89" s="79"/>
      <c r="X89" s="9"/>
      <c r="Y89" s="80"/>
      <c r="Z89" s="79"/>
      <c r="AA89" s="79"/>
    </row>
    <row r="90" spans="1:31" s="73" customFormat="1" x14ac:dyDescent="0.25">
      <c r="A90" s="74">
        <v>43553</v>
      </c>
      <c r="B90" s="48">
        <v>415</v>
      </c>
      <c r="C90" s="223">
        <v>364</v>
      </c>
      <c r="D90" s="3">
        <v>61</v>
      </c>
      <c r="E90" s="4">
        <f t="shared" si="13"/>
        <v>0.16758241758241757</v>
      </c>
      <c r="F90" s="5">
        <f t="shared" si="14"/>
        <v>303</v>
      </c>
      <c r="G90" s="49">
        <v>77</v>
      </c>
      <c r="H90" s="2">
        <v>119</v>
      </c>
      <c r="I90" s="2">
        <v>17</v>
      </c>
      <c r="J90" s="223">
        <v>11</v>
      </c>
      <c r="K90" s="53">
        <v>4</v>
      </c>
      <c r="L90" s="223">
        <v>24</v>
      </c>
      <c r="M90" s="223">
        <v>17</v>
      </c>
      <c r="N90" s="70">
        <v>33</v>
      </c>
      <c r="O90" s="77"/>
      <c r="P90" s="71">
        <f t="shared" si="17"/>
        <v>-24</v>
      </c>
      <c r="Q90" s="71">
        <f t="shared" si="17"/>
        <v>-17</v>
      </c>
      <c r="R90" s="71">
        <f t="shared" si="15"/>
        <v>0</v>
      </c>
      <c r="S90" s="72">
        <v>26</v>
      </c>
      <c r="T90" s="75">
        <f t="shared" si="11"/>
        <v>-7</v>
      </c>
      <c r="U90" s="75">
        <f t="shared" si="16"/>
        <v>7</v>
      </c>
      <c r="V90" s="53"/>
      <c r="W90" s="79"/>
      <c r="X90" s="9"/>
      <c r="Y90" s="80"/>
      <c r="Z90" s="79"/>
      <c r="AA90" s="79"/>
    </row>
    <row r="91" spans="1:31" s="73" customFormat="1" x14ac:dyDescent="0.25">
      <c r="A91" s="74">
        <v>43549</v>
      </c>
      <c r="B91" s="48">
        <v>405</v>
      </c>
      <c r="C91" s="223">
        <v>358</v>
      </c>
      <c r="D91" s="3">
        <v>54</v>
      </c>
      <c r="E91" s="4">
        <f t="shared" si="13"/>
        <v>0.15083798882681565</v>
      </c>
      <c r="F91" s="5">
        <f t="shared" si="14"/>
        <v>304</v>
      </c>
      <c r="G91" s="49">
        <v>70</v>
      </c>
      <c r="H91" s="2">
        <v>153</v>
      </c>
      <c r="I91" s="2">
        <v>11</v>
      </c>
      <c r="J91" s="223">
        <v>11</v>
      </c>
      <c r="K91" s="53">
        <v>3</v>
      </c>
      <c r="L91" s="223">
        <v>28</v>
      </c>
      <c r="M91" s="223">
        <v>10</v>
      </c>
      <c r="N91" s="70">
        <v>31</v>
      </c>
      <c r="O91" s="77"/>
      <c r="P91" s="71">
        <f t="shared" si="17"/>
        <v>-28</v>
      </c>
      <c r="Q91" s="71">
        <f t="shared" si="17"/>
        <v>-10</v>
      </c>
      <c r="R91" s="71">
        <f t="shared" si="15"/>
        <v>0</v>
      </c>
      <c r="S91" s="72">
        <v>25</v>
      </c>
      <c r="T91" s="75">
        <f t="shared" si="11"/>
        <v>-18</v>
      </c>
      <c r="U91" s="75">
        <f t="shared" si="16"/>
        <v>18</v>
      </c>
      <c r="V91" s="53"/>
      <c r="W91" s="79"/>
      <c r="X91" s="9"/>
      <c r="Y91" s="80"/>
      <c r="Z91" s="79"/>
      <c r="AA91" s="79"/>
    </row>
    <row r="92" spans="1:31" s="73" customFormat="1" x14ac:dyDescent="0.25">
      <c r="A92" s="74">
        <v>43539</v>
      </c>
      <c r="B92" s="48">
        <v>386</v>
      </c>
      <c r="C92" s="223">
        <v>339</v>
      </c>
      <c r="D92" s="3">
        <v>43</v>
      </c>
      <c r="E92" s="4">
        <f t="shared" si="13"/>
        <v>0.12684365781710916</v>
      </c>
      <c r="F92" s="5">
        <f t="shared" si="14"/>
        <v>296</v>
      </c>
      <c r="G92" s="49">
        <v>61</v>
      </c>
      <c r="H92" s="2">
        <v>169</v>
      </c>
      <c r="I92" s="2">
        <v>14</v>
      </c>
      <c r="J92" s="223">
        <v>7</v>
      </c>
      <c r="K92" s="53">
        <v>5</v>
      </c>
      <c r="L92" s="223">
        <v>44</v>
      </c>
      <c r="M92" s="223">
        <v>12</v>
      </c>
      <c r="N92" s="70">
        <v>39</v>
      </c>
      <c r="O92" s="77"/>
      <c r="P92" s="71">
        <f t="shared" si="17"/>
        <v>-44</v>
      </c>
      <c r="Q92" s="71">
        <f t="shared" si="17"/>
        <v>-12</v>
      </c>
      <c r="R92" s="71">
        <f t="shared" si="15"/>
        <v>0</v>
      </c>
      <c r="S92" s="72">
        <v>24</v>
      </c>
      <c r="T92" s="75">
        <f t="shared" si="11"/>
        <v>-32</v>
      </c>
      <c r="U92" s="75">
        <f t="shared" si="16"/>
        <v>32</v>
      </c>
      <c r="V92" s="53"/>
      <c r="W92" s="79"/>
      <c r="X92" s="9"/>
      <c r="Y92" s="80"/>
      <c r="Z92" s="79"/>
      <c r="AA92" s="79"/>
    </row>
    <row r="93" spans="1:31" s="73" customFormat="1" x14ac:dyDescent="0.25">
      <c r="A93" s="74">
        <v>43532</v>
      </c>
      <c r="B93" s="48">
        <v>364</v>
      </c>
      <c r="C93" s="223">
        <v>309</v>
      </c>
      <c r="D93" s="3">
        <v>43</v>
      </c>
      <c r="E93" s="4">
        <f t="shared" si="13"/>
        <v>0.13915857605177995</v>
      </c>
      <c r="F93" s="5">
        <f t="shared" si="14"/>
        <v>266</v>
      </c>
      <c r="G93" s="49">
        <v>58</v>
      </c>
      <c r="H93" s="2">
        <v>138</v>
      </c>
      <c r="I93" s="2">
        <v>20</v>
      </c>
      <c r="J93" s="223">
        <v>8</v>
      </c>
      <c r="K93" s="53">
        <v>7</v>
      </c>
      <c r="L93" s="223">
        <v>48</v>
      </c>
      <c r="M93" s="223">
        <v>10</v>
      </c>
      <c r="N93" s="70">
        <v>54</v>
      </c>
      <c r="O93" s="77"/>
      <c r="P93" s="71">
        <f t="shared" si="17"/>
        <v>-48</v>
      </c>
      <c r="Q93" s="71">
        <f t="shared" si="17"/>
        <v>-10</v>
      </c>
      <c r="R93" s="71">
        <f t="shared" si="15"/>
        <v>0</v>
      </c>
      <c r="S93" s="72">
        <v>25</v>
      </c>
      <c r="T93" s="75">
        <f t="shared" si="11"/>
        <v>-38</v>
      </c>
      <c r="U93" s="75">
        <f t="shared" si="16"/>
        <v>38</v>
      </c>
      <c r="V93" s="53"/>
      <c r="W93" s="79"/>
      <c r="X93" s="9"/>
      <c r="Y93" s="80"/>
      <c r="Z93" s="79"/>
      <c r="AA93" s="79"/>
    </row>
    <row r="94" spans="1:31" s="73" customFormat="1" x14ac:dyDescent="0.25">
      <c r="A94" s="74">
        <v>43525</v>
      </c>
      <c r="B94" s="48">
        <v>325</v>
      </c>
      <c r="C94" s="223">
        <v>276</v>
      </c>
      <c r="D94" s="3">
        <v>39</v>
      </c>
      <c r="E94" s="4">
        <f t="shared" si="13"/>
        <v>0.14130434782608695</v>
      </c>
      <c r="F94" s="5">
        <f t="shared" si="14"/>
        <v>237</v>
      </c>
      <c r="G94" s="49">
        <v>52</v>
      </c>
      <c r="H94" s="2">
        <v>199</v>
      </c>
      <c r="I94" s="2">
        <v>20</v>
      </c>
      <c r="J94" s="223">
        <v>7</v>
      </c>
      <c r="K94" s="53">
        <v>2</v>
      </c>
      <c r="L94" s="223">
        <v>26</v>
      </c>
      <c r="M94" s="223">
        <v>23</v>
      </c>
      <c r="N94" s="70">
        <v>41</v>
      </c>
      <c r="O94" s="77"/>
      <c r="P94" s="71">
        <f t="shared" si="17"/>
        <v>-26</v>
      </c>
      <c r="Q94" s="71">
        <f t="shared" si="17"/>
        <v>-23</v>
      </c>
      <c r="R94" s="71">
        <f t="shared" si="15"/>
        <v>0</v>
      </c>
      <c r="S94" s="72">
        <v>26</v>
      </c>
      <c r="T94" s="75">
        <f t="shared" si="11"/>
        <v>-3</v>
      </c>
      <c r="U94" s="75">
        <f t="shared" si="16"/>
        <v>3</v>
      </c>
      <c r="V94" s="53"/>
      <c r="W94" s="79"/>
      <c r="X94" s="9"/>
      <c r="Y94" s="80"/>
      <c r="Z94" s="79"/>
      <c r="AA94" s="79"/>
    </row>
    <row r="95" spans="1:31" s="73" customFormat="1" x14ac:dyDescent="0.25">
      <c r="A95" s="74">
        <v>43518</v>
      </c>
      <c r="B95" s="48">
        <v>329</v>
      </c>
      <c r="C95" s="223">
        <v>295</v>
      </c>
      <c r="D95" s="3">
        <v>42</v>
      </c>
      <c r="E95" s="4">
        <f t="shared" si="13"/>
        <v>0.14237288135593221</v>
      </c>
      <c r="F95" s="5">
        <f t="shared" si="14"/>
        <v>253</v>
      </c>
      <c r="G95" s="49">
        <v>54</v>
      </c>
      <c r="H95" s="2">
        <v>120</v>
      </c>
      <c r="I95" s="2">
        <v>8</v>
      </c>
      <c r="J95" s="223">
        <v>9</v>
      </c>
      <c r="K95" s="53">
        <v>1</v>
      </c>
      <c r="L95" s="223">
        <v>13</v>
      </c>
      <c r="M95" s="223">
        <v>9</v>
      </c>
      <c r="N95" s="70">
        <v>19</v>
      </c>
      <c r="O95" s="77"/>
      <c r="P95" s="71">
        <f t="shared" si="17"/>
        <v>-13</v>
      </c>
      <c r="Q95" s="71">
        <f t="shared" si="17"/>
        <v>-9</v>
      </c>
      <c r="R95" s="71">
        <f t="shared" si="15"/>
        <v>0</v>
      </c>
      <c r="S95" s="72">
        <v>27</v>
      </c>
      <c r="T95" s="75">
        <f t="shared" si="11"/>
        <v>-4</v>
      </c>
      <c r="U95" s="75">
        <f t="shared" si="16"/>
        <v>4</v>
      </c>
      <c r="V95" s="53"/>
      <c r="W95" s="79"/>
      <c r="X95" s="9"/>
      <c r="Y95" s="80"/>
      <c r="Z95" s="79"/>
      <c r="AA95" s="79"/>
    </row>
    <row r="96" spans="1:31" s="73" customFormat="1" x14ac:dyDescent="0.25">
      <c r="A96" s="74">
        <v>43511</v>
      </c>
      <c r="B96" s="48">
        <v>328</v>
      </c>
      <c r="C96" s="223">
        <v>254</v>
      </c>
      <c r="D96" s="3">
        <v>37</v>
      </c>
      <c r="E96" s="4">
        <f t="shared" si="13"/>
        <v>0.14566929133858267</v>
      </c>
      <c r="F96" s="5">
        <f t="shared" si="14"/>
        <v>217</v>
      </c>
      <c r="G96" s="49">
        <v>53</v>
      </c>
      <c r="H96" s="2">
        <v>132</v>
      </c>
      <c r="I96" s="2">
        <v>3</v>
      </c>
      <c r="J96" s="223">
        <v>8</v>
      </c>
      <c r="K96" s="53">
        <v>2</v>
      </c>
      <c r="L96" s="223">
        <v>28</v>
      </c>
      <c r="M96" s="223">
        <v>16</v>
      </c>
      <c r="N96" s="70">
        <v>23</v>
      </c>
      <c r="O96" s="77"/>
      <c r="P96" s="71">
        <f t="shared" si="17"/>
        <v>-28</v>
      </c>
      <c r="Q96" s="71">
        <f t="shared" si="17"/>
        <v>-16</v>
      </c>
      <c r="R96" s="71">
        <f t="shared" si="15"/>
        <v>0</v>
      </c>
      <c r="S96" s="72">
        <v>27</v>
      </c>
      <c r="T96" s="75">
        <f t="shared" si="11"/>
        <v>-12</v>
      </c>
      <c r="U96" s="75">
        <f t="shared" si="16"/>
        <v>12</v>
      </c>
      <c r="V96" s="53"/>
      <c r="W96" s="79"/>
      <c r="X96" s="9"/>
      <c r="Y96" s="80"/>
      <c r="Z96" s="79"/>
      <c r="AA96" s="79"/>
    </row>
    <row r="97" spans="1:27" s="73" customFormat="1" x14ac:dyDescent="0.25">
      <c r="A97" s="74">
        <v>43504</v>
      </c>
      <c r="B97" s="48">
        <v>322</v>
      </c>
      <c r="C97" s="223">
        <v>237</v>
      </c>
      <c r="D97" s="3">
        <v>38</v>
      </c>
      <c r="E97" s="4">
        <f t="shared" si="13"/>
        <v>0.16033755274261605</v>
      </c>
      <c r="F97" s="5">
        <f t="shared" si="14"/>
        <v>199</v>
      </c>
      <c r="G97" s="49">
        <v>57</v>
      </c>
      <c r="H97" s="2">
        <v>101</v>
      </c>
      <c r="I97" s="2">
        <v>9</v>
      </c>
      <c r="J97" s="223">
        <v>10</v>
      </c>
      <c r="K97" s="53">
        <v>2</v>
      </c>
      <c r="L97" s="223">
        <v>24</v>
      </c>
      <c r="M97" s="223">
        <v>17</v>
      </c>
      <c r="N97" s="70">
        <v>26</v>
      </c>
      <c r="O97" s="77"/>
      <c r="P97" s="71">
        <f t="shared" si="17"/>
        <v>-24</v>
      </c>
      <c r="Q97" s="71">
        <f t="shared" si="17"/>
        <v>-17</v>
      </c>
      <c r="R97" s="71">
        <f t="shared" si="15"/>
        <v>0</v>
      </c>
      <c r="S97" s="72">
        <v>28</v>
      </c>
      <c r="T97" s="75">
        <f t="shared" si="11"/>
        <v>-7</v>
      </c>
      <c r="U97" s="75">
        <f t="shared" si="16"/>
        <v>7</v>
      </c>
      <c r="V97" s="53"/>
      <c r="W97" s="79"/>
      <c r="X97" s="9"/>
      <c r="Y97" s="80"/>
      <c r="Z97" s="79"/>
      <c r="AA97" s="79"/>
    </row>
    <row r="98" spans="1:27" s="73" customFormat="1" x14ac:dyDescent="0.25">
      <c r="A98" s="74">
        <v>43497</v>
      </c>
      <c r="B98" s="48">
        <v>321</v>
      </c>
      <c r="C98" s="223">
        <v>230</v>
      </c>
      <c r="D98" s="3">
        <v>34</v>
      </c>
      <c r="E98" s="4">
        <f t="shared" si="13"/>
        <v>0.14782608695652175</v>
      </c>
      <c r="F98" s="5">
        <f t="shared" si="14"/>
        <v>196</v>
      </c>
      <c r="G98" s="49">
        <v>57</v>
      </c>
      <c r="H98" s="2">
        <v>116</v>
      </c>
      <c r="I98" s="2">
        <v>6</v>
      </c>
      <c r="J98" s="223">
        <v>8</v>
      </c>
      <c r="K98" s="53">
        <v>3</v>
      </c>
      <c r="L98" s="223">
        <v>31</v>
      </c>
      <c r="M98" s="223">
        <v>21</v>
      </c>
      <c r="N98" s="70">
        <v>33</v>
      </c>
      <c r="O98" s="77"/>
      <c r="P98" s="71">
        <f t="shared" si="17"/>
        <v>-31</v>
      </c>
      <c r="Q98" s="71">
        <f t="shared" si="17"/>
        <v>-21</v>
      </c>
      <c r="R98" s="71">
        <f t="shared" si="15"/>
        <v>0</v>
      </c>
      <c r="S98" s="72">
        <v>28</v>
      </c>
      <c r="T98" s="75">
        <f t="shared" si="11"/>
        <v>-10</v>
      </c>
      <c r="U98" s="75">
        <f t="shared" si="16"/>
        <v>10</v>
      </c>
      <c r="V98" s="53"/>
      <c r="W98" s="79"/>
      <c r="X98" s="9"/>
      <c r="Y98" s="80"/>
      <c r="Z98" s="79"/>
      <c r="AA98" s="79"/>
    </row>
    <row r="99" spans="1:27" s="73" customFormat="1" x14ac:dyDescent="0.25">
      <c r="A99" s="74">
        <v>43490</v>
      </c>
      <c r="B99" s="48">
        <v>314</v>
      </c>
      <c r="C99" s="223">
        <v>223</v>
      </c>
      <c r="D99" s="3">
        <v>30</v>
      </c>
      <c r="E99" s="4">
        <f t="shared" si="13"/>
        <v>0.13452914798206278</v>
      </c>
      <c r="F99" s="5">
        <f t="shared" si="14"/>
        <v>193</v>
      </c>
      <c r="G99" s="49">
        <v>59</v>
      </c>
      <c r="H99" s="2">
        <v>103</v>
      </c>
      <c r="I99" s="2">
        <v>6</v>
      </c>
      <c r="J99" s="223">
        <v>7</v>
      </c>
      <c r="K99" s="53">
        <v>4</v>
      </c>
      <c r="L99" s="223">
        <v>28</v>
      </c>
      <c r="M99" s="223">
        <v>32</v>
      </c>
      <c r="N99" s="70">
        <v>31</v>
      </c>
      <c r="O99" s="77"/>
      <c r="P99" s="71">
        <f t="shared" si="17"/>
        <v>-28</v>
      </c>
      <c r="Q99" s="71">
        <f t="shared" si="17"/>
        <v>-32</v>
      </c>
      <c r="R99" s="71">
        <f t="shared" si="15"/>
        <v>0</v>
      </c>
      <c r="S99" s="72">
        <v>29</v>
      </c>
      <c r="T99" s="75">
        <f t="shared" si="11"/>
        <v>4</v>
      </c>
      <c r="U99" s="75">
        <f t="shared" si="16"/>
        <v>-4</v>
      </c>
      <c r="V99" s="53"/>
      <c r="W99" s="79"/>
      <c r="X99" s="9"/>
      <c r="Y99" s="80"/>
      <c r="Z99" s="79"/>
      <c r="AA99" s="79"/>
    </row>
    <row r="100" spans="1:27" s="73" customFormat="1" x14ac:dyDescent="0.25">
      <c r="A100" s="74">
        <v>43483</v>
      </c>
      <c r="B100" s="48">
        <v>319</v>
      </c>
      <c r="C100" s="223">
        <v>207</v>
      </c>
      <c r="D100" s="3">
        <v>30</v>
      </c>
      <c r="E100" s="4">
        <f t="shared" si="13"/>
        <v>0.14492753623188406</v>
      </c>
      <c r="F100" s="5">
        <f t="shared" si="14"/>
        <v>177</v>
      </c>
      <c r="G100" s="49">
        <v>69</v>
      </c>
      <c r="H100" s="2">
        <v>87</v>
      </c>
      <c r="I100" s="2">
        <v>8</v>
      </c>
      <c r="J100" s="223">
        <v>6</v>
      </c>
      <c r="K100" s="53">
        <v>6</v>
      </c>
      <c r="L100" s="223">
        <v>27</v>
      </c>
      <c r="M100" s="223">
        <v>24</v>
      </c>
      <c r="N100" s="70">
        <v>32</v>
      </c>
      <c r="O100" s="77"/>
      <c r="P100" s="71">
        <f t="shared" si="17"/>
        <v>-27</v>
      </c>
      <c r="Q100" s="71">
        <f t="shared" si="17"/>
        <v>-24</v>
      </c>
      <c r="R100" s="71">
        <f t="shared" si="15"/>
        <v>0</v>
      </c>
      <c r="S100" s="72">
        <v>31</v>
      </c>
      <c r="T100" s="75">
        <f t="shared" si="11"/>
        <v>-3</v>
      </c>
      <c r="U100" s="75">
        <f t="shared" si="16"/>
        <v>3</v>
      </c>
      <c r="V100" s="53"/>
      <c r="W100" s="79"/>
      <c r="X100" s="9"/>
      <c r="Y100" s="80"/>
      <c r="Z100" s="79"/>
      <c r="AA100" s="79"/>
    </row>
    <row r="101" spans="1:27" s="73" customFormat="1" x14ac:dyDescent="0.25">
      <c r="A101" s="74">
        <v>43476</v>
      </c>
      <c r="B101" s="48">
        <v>318</v>
      </c>
      <c r="C101" s="223">
        <v>212</v>
      </c>
      <c r="D101" s="3">
        <v>36</v>
      </c>
      <c r="E101" s="4">
        <f t="shared" si="13"/>
        <v>0.16981132075471697</v>
      </c>
      <c r="F101" s="5">
        <f t="shared" si="14"/>
        <v>176</v>
      </c>
      <c r="G101" s="49">
        <v>71</v>
      </c>
      <c r="H101" s="2">
        <v>82</v>
      </c>
      <c r="I101" s="2">
        <v>6</v>
      </c>
      <c r="J101" s="223">
        <v>7</v>
      </c>
      <c r="K101" s="53">
        <v>3</v>
      </c>
      <c r="L101" s="223">
        <v>14</v>
      </c>
      <c r="M101" s="223">
        <v>23</v>
      </c>
      <c r="N101" s="70">
        <v>19</v>
      </c>
      <c r="O101" s="77"/>
      <c r="P101" s="71">
        <f t="shared" si="17"/>
        <v>-14</v>
      </c>
      <c r="Q101" s="71">
        <f t="shared" si="17"/>
        <v>-23</v>
      </c>
      <c r="R101" s="71">
        <f t="shared" si="15"/>
        <v>0</v>
      </c>
      <c r="S101" s="72">
        <v>32</v>
      </c>
      <c r="T101" s="75">
        <f t="shared" si="11"/>
        <v>9</v>
      </c>
      <c r="U101" s="75">
        <f t="shared" si="16"/>
        <v>-9</v>
      </c>
      <c r="V101" s="53"/>
      <c r="W101" s="79"/>
      <c r="X101" s="9"/>
      <c r="Y101" s="80"/>
      <c r="Z101" s="79"/>
      <c r="AA101" s="79"/>
    </row>
    <row r="102" spans="1:27" s="73" customFormat="1" x14ac:dyDescent="0.25">
      <c r="A102" s="74">
        <v>43469</v>
      </c>
      <c r="B102" s="48">
        <v>330</v>
      </c>
      <c r="C102" s="223">
        <v>220</v>
      </c>
      <c r="D102" s="3">
        <v>39</v>
      </c>
      <c r="E102" s="4">
        <f t="shared" si="13"/>
        <v>0.17727272727272728</v>
      </c>
      <c r="F102" s="5">
        <f t="shared" si="14"/>
        <v>181</v>
      </c>
      <c r="G102" s="49">
        <v>74</v>
      </c>
      <c r="H102" s="2">
        <v>62</v>
      </c>
      <c r="I102" s="2">
        <v>3</v>
      </c>
      <c r="J102" s="223">
        <v>9</v>
      </c>
      <c r="K102" s="53">
        <v>1</v>
      </c>
      <c r="L102" s="223">
        <v>3</v>
      </c>
      <c r="M102" s="223">
        <v>17</v>
      </c>
      <c r="N102" s="70">
        <v>7</v>
      </c>
      <c r="O102" s="77"/>
      <c r="P102" s="71">
        <f t="shared" si="17"/>
        <v>-3</v>
      </c>
      <c r="Q102" s="71">
        <f t="shared" si="17"/>
        <v>-17</v>
      </c>
      <c r="R102" s="71">
        <f t="shared" si="15"/>
        <v>0</v>
      </c>
      <c r="S102" s="72">
        <v>32</v>
      </c>
      <c r="T102" s="75">
        <f t="shared" si="11"/>
        <v>14</v>
      </c>
      <c r="U102" s="75">
        <f t="shared" si="16"/>
        <v>-14</v>
      </c>
      <c r="V102" s="53"/>
      <c r="W102" s="79"/>
      <c r="X102" s="9"/>
      <c r="Y102" s="80"/>
      <c r="Z102" s="79"/>
      <c r="AA102" s="79"/>
    </row>
    <row r="103" spans="1:27" s="73" customFormat="1" ht="14.25" customHeight="1" x14ac:dyDescent="0.25">
      <c r="A103" s="74">
        <v>43465</v>
      </c>
      <c r="B103" s="48">
        <v>346</v>
      </c>
      <c r="C103" s="223">
        <v>225</v>
      </c>
      <c r="D103" s="3">
        <v>39</v>
      </c>
      <c r="E103" s="4">
        <f t="shared" si="13"/>
        <v>0.17333333333333334</v>
      </c>
      <c r="F103" s="5">
        <f t="shared" si="14"/>
        <v>186</v>
      </c>
      <c r="G103" s="49">
        <v>78</v>
      </c>
      <c r="H103" s="2">
        <v>59</v>
      </c>
      <c r="I103" s="2">
        <v>1</v>
      </c>
      <c r="J103" s="223">
        <v>12</v>
      </c>
      <c r="K103" s="53">
        <v>0</v>
      </c>
      <c r="L103" s="223">
        <v>6</v>
      </c>
      <c r="M103" s="223">
        <v>1</v>
      </c>
      <c r="N103" s="70">
        <v>3</v>
      </c>
      <c r="O103" s="77"/>
      <c r="P103" s="71">
        <f t="shared" si="17"/>
        <v>-6</v>
      </c>
      <c r="Q103" s="71">
        <f t="shared" si="17"/>
        <v>-1</v>
      </c>
      <c r="R103" s="71">
        <f t="shared" si="15"/>
        <v>0</v>
      </c>
      <c r="S103" s="72">
        <v>32</v>
      </c>
      <c r="T103" s="75">
        <f t="shared" si="11"/>
        <v>-5</v>
      </c>
      <c r="U103" s="75">
        <f t="shared" si="16"/>
        <v>5</v>
      </c>
      <c r="V103" s="53"/>
      <c r="W103" s="79"/>
      <c r="X103" s="9"/>
      <c r="Y103" s="80"/>
      <c r="Z103" s="79"/>
      <c r="AA103" s="79"/>
    </row>
    <row r="104" spans="1:27" s="73" customFormat="1" x14ac:dyDescent="0.25">
      <c r="A104" s="74">
        <v>43455</v>
      </c>
      <c r="B104" s="48">
        <v>339</v>
      </c>
      <c r="C104" s="223">
        <v>236</v>
      </c>
      <c r="D104" s="3">
        <v>36</v>
      </c>
      <c r="E104" s="4">
        <f t="shared" si="13"/>
        <v>0.15254237288135594</v>
      </c>
      <c r="F104" s="5">
        <f t="shared" si="14"/>
        <v>200</v>
      </c>
      <c r="G104" s="49">
        <v>71</v>
      </c>
      <c r="H104" s="2">
        <v>85</v>
      </c>
      <c r="I104" s="2">
        <v>8</v>
      </c>
      <c r="J104" s="223">
        <v>3</v>
      </c>
      <c r="K104" s="53">
        <v>8</v>
      </c>
      <c r="L104" s="223">
        <v>25</v>
      </c>
      <c r="M104" s="223">
        <v>30</v>
      </c>
      <c r="N104" s="70">
        <v>39</v>
      </c>
      <c r="O104" s="77"/>
      <c r="P104" s="71">
        <f t="shared" si="17"/>
        <v>-25</v>
      </c>
      <c r="Q104" s="71">
        <f t="shared" si="17"/>
        <v>-30</v>
      </c>
      <c r="R104" s="71">
        <f t="shared" si="15"/>
        <v>0</v>
      </c>
      <c r="S104" s="72">
        <v>31</v>
      </c>
      <c r="T104" s="75">
        <f t="shared" si="11"/>
        <v>5</v>
      </c>
      <c r="U104" s="75">
        <f t="shared" si="16"/>
        <v>-5</v>
      </c>
      <c r="V104" s="53"/>
      <c r="W104" s="79"/>
      <c r="X104" s="9"/>
      <c r="Y104" s="80"/>
      <c r="Z104" s="79"/>
      <c r="AA104" s="79"/>
    </row>
    <row r="105" spans="1:27" s="73" customFormat="1" x14ac:dyDescent="0.25">
      <c r="A105" s="74">
        <v>43448</v>
      </c>
      <c r="B105" s="48">
        <v>345</v>
      </c>
      <c r="C105" s="223">
        <v>237</v>
      </c>
      <c r="D105" s="3">
        <v>42</v>
      </c>
      <c r="E105" s="4">
        <f t="shared" si="13"/>
        <v>0.17721518987341772</v>
      </c>
      <c r="F105" s="5">
        <f t="shared" si="14"/>
        <v>195</v>
      </c>
      <c r="G105" s="49">
        <v>74</v>
      </c>
      <c r="H105" s="87">
        <v>47</v>
      </c>
      <c r="I105" s="2">
        <v>2</v>
      </c>
      <c r="J105" s="223">
        <v>2</v>
      </c>
      <c r="K105" s="53">
        <v>4</v>
      </c>
      <c r="L105" s="223">
        <v>15</v>
      </c>
      <c r="M105" s="223">
        <v>15</v>
      </c>
      <c r="N105" s="70">
        <v>19</v>
      </c>
      <c r="O105" s="77"/>
      <c r="P105" s="71">
        <f t="shared" si="17"/>
        <v>-15</v>
      </c>
      <c r="Q105" s="71">
        <f t="shared" si="17"/>
        <v>-15</v>
      </c>
      <c r="R105" s="71">
        <f t="shared" si="15"/>
        <v>0</v>
      </c>
      <c r="S105" s="72">
        <v>32</v>
      </c>
      <c r="T105" s="75">
        <f t="shared" si="11"/>
        <v>0</v>
      </c>
      <c r="U105" s="75">
        <f t="shared" si="16"/>
        <v>0</v>
      </c>
      <c r="V105" s="53"/>
      <c r="W105" s="79"/>
      <c r="X105" s="9"/>
      <c r="Y105" s="80"/>
      <c r="Z105" s="79"/>
      <c r="AA105" s="79"/>
    </row>
    <row r="106" spans="1:27" s="73" customFormat="1" x14ac:dyDescent="0.25">
      <c r="A106" s="74">
        <v>43441</v>
      </c>
      <c r="B106" s="48">
        <v>351</v>
      </c>
      <c r="C106" s="223">
        <v>244</v>
      </c>
      <c r="D106" s="3">
        <v>45</v>
      </c>
      <c r="E106" s="4">
        <f t="shared" si="13"/>
        <v>0.18442622950819673</v>
      </c>
      <c r="F106" s="5">
        <f t="shared" si="14"/>
        <v>199</v>
      </c>
      <c r="G106" s="49">
        <v>72</v>
      </c>
      <c r="H106" s="87">
        <v>45</v>
      </c>
      <c r="I106" s="2">
        <v>4</v>
      </c>
      <c r="J106" s="223">
        <v>4</v>
      </c>
      <c r="K106" s="53">
        <v>5</v>
      </c>
      <c r="L106" s="223">
        <v>20</v>
      </c>
      <c r="M106" s="223">
        <v>21</v>
      </c>
      <c r="N106" s="70">
        <v>20</v>
      </c>
      <c r="O106" s="77"/>
      <c r="P106" s="71">
        <f t="shared" si="17"/>
        <v>-20</v>
      </c>
      <c r="Q106" s="71">
        <f t="shared" si="17"/>
        <v>-21</v>
      </c>
      <c r="R106" s="71">
        <f t="shared" si="15"/>
        <v>0</v>
      </c>
      <c r="S106" s="72">
        <v>32</v>
      </c>
      <c r="T106" s="75">
        <f t="shared" si="11"/>
        <v>1</v>
      </c>
      <c r="U106" s="75">
        <f t="shared" si="16"/>
        <v>-1</v>
      </c>
      <c r="V106" s="53"/>
      <c r="W106" s="79"/>
      <c r="X106" s="9"/>
      <c r="Y106" s="80"/>
      <c r="Z106" s="79"/>
      <c r="AA106" s="79"/>
    </row>
    <row r="107" spans="1:27" s="73" customFormat="1" x14ac:dyDescent="0.25">
      <c r="A107" s="74">
        <v>43434</v>
      </c>
      <c r="B107" s="48">
        <v>356</v>
      </c>
      <c r="C107" s="223">
        <v>242</v>
      </c>
      <c r="D107" s="3">
        <v>49</v>
      </c>
      <c r="E107" s="4">
        <f t="shared" si="13"/>
        <v>0.2024793388429752</v>
      </c>
      <c r="F107" s="5">
        <f t="shared" si="14"/>
        <v>193</v>
      </c>
      <c r="G107" s="49">
        <v>71</v>
      </c>
      <c r="H107" s="2">
        <v>40</v>
      </c>
      <c r="I107" s="2">
        <v>7</v>
      </c>
      <c r="J107" s="223">
        <v>3</v>
      </c>
      <c r="K107" s="53">
        <v>3</v>
      </c>
      <c r="L107" s="223">
        <v>27</v>
      </c>
      <c r="M107" s="223">
        <v>26</v>
      </c>
      <c r="N107" s="70">
        <v>33</v>
      </c>
      <c r="O107" s="77"/>
      <c r="P107" s="71">
        <f t="shared" si="17"/>
        <v>-27</v>
      </c>
      <c r="Q107" s="71">
        <f t="shared" si="17"/>
        <v>-26</v>
      </c>
      <c r="R107" s="71">
        <f t="shared" si="15"/>
        <v>0</v>
      </c>
      <c r="S107" s="72">
        <v>31</v>
      </c>
      <c r="T107" s="75">
        <f t="shared" si="11"/>
        <v>-1</v>
      </c>
      <c r="U107" s="75">
        <f t="shared" si="16"/>
        <v>1</v>
      </c>
      <c r="V107" s="53"/>
      <c r="W107" s="79"/>
      <c r="X107" s="9"/>
      <c r="Y107" s="80"/>
      <c r="Z107" s="79"/>
      <c r="AA107" s="79"/>
    </row>
    <row r="108" spans="1:27" s="73" customFormat="1" x14ac:dyDescent="0.25">
      <c r="A108" s="74">
        <v>43430</v>
      </c>
      <c r="B108" s="48">
        <v>356</v>
      </c>
      <c r="C108" s="223">
        <v>228</v>
      </c>
      <c r="D108" s="3">
        <v>44</v>
      </c>
      <c r="E108" s="4">
        <f t="shared" si="13"/>
        <v>0.19298245614035087</v>
      </c>
      <c r="F108" s="5">
        <f t="shared" si="14"/>
        <v>184</v>
      </c>
      <c r="G108" s="49">
        <v>68</v>
      </c>
      <c r="H108" s="2">
        <v>56</v>
      </c>
      <c r="I108" s="2">
        <v>6</v>
      </c>
      <c r="J108" s="223">
        <v>8</v>
      </c>
      <c r="K108" s="53">
        <v>4</v>
      </c>
      <c r="L108" s="223">
        <v>14</v>
      </c>
      <c r="M108" s="223">
        <v>26</v>
      </c>
      <c r="N108" s="70">
        <v>21</v>
      </c>
      <c r="O108" s="77"/>
      <c r="P108" s="71">
        <f t="shared" si="17"/>
        <v>-14</v>
      </c>
      <c r="Q108" s="71">
        <f t="shared" si="17"/>
        <v>-26</v>
      </c>
      <c r="R108" s="71">
        <f t="shared" si="15"/>
        <v>0</v>
      </c>
      <c r="S108" s="72">
        <v>32</v>
      </c>
      <c r="T108" s="75">
        <f t="shared" si="11"/>
        <v>12</v>
      </c>
      <c r="U108" s="75">
        <f t="shared" si="16"/>
        <v>-12</v>
      </c>
      <c r="V108" s="53"/>
      <c r="W108" s="79"/>
      <c r="X108" s="9"/>
      <c r="Y108" s="80"/>
      <c r="Z108" s="79"/>
      <c r="AA108" s="79"/>
    </row>
    <row r="109" spans="1:27" s="73" customFormat="1" x14ac:dyDescent="0.25">
      <c r="A109" s="74">
        <v>43420</v>
      </c>
      <c r="B109" s="48">
        <v>372</v>
      </c>
      <c r="C109" s="223">
        <v>272</v>
      </c>
      <c r="D109" s="3">
        <v>57</v>
      </c>
      <c r="E109" s="4">
        <f t="shared" si="13"/>
        <v>0.20955882352941177</v>
      </c>
      <c r="F109" s="5">
        <f t="shared" si="14"/>
        <v>215</v>
      </c>
      <c r="G109" s="49">
        <v>77</v>
      </c>
      <c r="H109" s="2">
        <v>50</v>
      </c>
      <c r="I109" s="2">
        <v>7</v>
      </c>
      <c r="J109" s="223">
        <v>6</v>
      </c>
      <c r="K109" s="53">
        <v>4</v>
      </c>
      <c r="L109" s="223">
        <v>21</v>
      </c>
      <c r="M109" s="223">
        <v>16</v>
      </c>
      <c r="N109" s="70">
        <v>25</v>
      </c>
      <c r="O109" s="77"/>
      <c r="P109" s="71">
        <f t="shared" si="17"/>
        <v>-21</v>
      </c>
      <c r="Q109" s="71">
        <f t="shared" si="17"/>
        <v>-16</v>
      </c>
      <c r="R109" s="71">
        <f t="shared" si="15"/>
        <v>0</v>
      </c>
      <c r="S109" s="72">
        <v>32</v>
      </c>
      <c r="T109" s="75">
        <f t="shared" si="11"/>
        <v>-5</v>
      </c>
      <c r="U109" s="75">
        <f t="shared" si="16"/>
        <v>5</v>
      </c>
      <c r="V109" s="53"/>
      <c r="W109" s="79"/>
      <c r="X109" s="9"/>
      <c r="Y109" s="80"/>
      <c r="Z109" s="79"/>
      <c r="AA109" s="79"/>
    </row>
    <row r="110" spans="1:27" s="73" customFormat="1" x14ac:dyDescent="0.25">
      <c r="A110" s="74">
        <v>43413</v>
      </c>
      <c r="B110" s="48">
        <v>373</v>
      </c>
      <c r="C110" s="223">
        <v>262</v>
      </c>
      <c r="D110" s="3">
        <v>58</v>
      </c>
      <c r="E110" s="4">
        <f t="shared" si="13"/>
        <v>0.22137404580152673</v>
      </c>
      <c r="F110" s="5">
        <f t="shared" si="14"/>
        <v>204</v>
      </c>
      <c r="G110" s="49">
        <v>74</v>
      </c>
      <c r="H110" s="2">
        <v>65</v>
      </c>
      <c r="I110" s="2">
        <v>6</v>
      </c>
      <c r="J110" s="223">
        <v>3.5</v>
      </c>
      <c r="K110" s="53">
        <v>5</v>
      </c>
      <c r="L110" s="223">
        <v>11</v>
      </c>
      <c r="M110" s="223">
        <v>29</v>
      </c>
      <c r="N110" s="70">
        <v>17</v>
      </c>
      <c r="O110" s="77"/>
      <c r="P110" s="71">
        <f t="shared" si="17"/>
        <v>-11</v>
      </c>
      <c r="Q110" s="71">
        <f t="shared" si="17"/>
        <v>-29</v>
      </c>
      <c r="R110" s="71">
        <f t="shared" si="15"/>
        <v>0</v>
      </c>
      <c r="S110" s="72">
        <v>33</v>
      </c>
      <c r="T110" s="75">
        <f t="shared" si="11"/>
        <v>18</v>
      </c>
      <c r="U110" s="75">
        <f t="shared" si="16"/>
        <v>-18</v>
      </c>
      <c r="V110" s="53"/>
      <c r="W110" s="79"/>
      <c r="X110" s="9"/>
      <c r="Y110" s="80"/>
      <c r="Z110" s="79"/>
      <c r="AA110" s="79"/>
    </row>
    <row r="111" spans="1:27" s="73" customFormat="1" x14ac:dyDescent="0.25">
      <c r="A111" s="74">
        <v>43406</v>
      </c>
      <c r="B111" s="48">
        <v>401</v>
      </c>
      <c r="C111" s="223">
        <v>268</v>
      </c>
      <c r="D111" s="3">
        <v>54</v>
      </c>
      <c r="E111" s="4">
        <f t="shared" si="13"/>
        <v>0.20149253731343283</v>
      </c>
      <c r="F111" s="5">
        <f t="shared" si="14"/>
        <v>214</v>
      </c>
      <c r="G111" s="49">
        <v>72</v>
      </c>
      <c r="H111" s="2">
        <v>59</v>
      </c>
      <c r="I111" s="2">
        <v>4</v>
      </c>
      <c r="J111" s="88">
        <v>4.5</v>
      </c>
      <c r="K111" s="53">
        <v>7</v>
      </c>
      <c r="L111" s="223">
        <v>18</v>
      </c>
      <c r="M111" s="223">
        <v>37</v>
      </c>
      <c r="N111" s="70">
        <v>28</v>
      </c>
      <c r="O111" s="77"/>
      <c r="P111" s="71">
        <f t="shared" si="17"/>
        <v>-18</v>
      </c>
      <c r="Q111" s="71">
        <f t="shared" si="17"/>
        <v>-37</v>
      </c>
      <c r="R111" s="71">
        <f t="shared" si="15"/>
        <v>0</v>
      </c>
      <c r="S111" s="72">
        <v>31</v>
      </c>
      <c r="T111" s="75">
        <f t="shared" si="11"/>
        <v>19</v>
      </c>
      <c r="U111" s="75">
        <f t="shared" si="16"/>
        <v>-19</v>
      </c>
      <c r="V111" s="53"/>
      <c r="W111" s="79"/>
      <c r="X111" s="9"/>
      <c r="Y111" s="80"/>
      <c r="Z111" s="79"/>
      <c r="AA111" s="79"/>
    </row>
    <row r="112" spans="1:27" s="73" customFormat="1" x14ac:dyDescent="0.25">
      <c r="A112" s="74">
        <v>43399</v>
      </c>
      <c r="B112" s="48">
        <v>426</v>
      </c>
      <c r="C112" s="223">
        <v>326</v>
      </c>
      <c r="D112" s="3">
        <v>55</v>
      </c>
      <c r="E112" s="4">
        <f t="shared" si="13"/>
        <v>0.16871165644171779</v>
      </c>
      <c r="F112" s="5">
        <f t="shared" si="14"/>
        <v>271</v>
      </c>
      <c r="G112" s="49">
        <v>75</v>
      </c>
      <c r="H112" s="2">
        <v>52</v>
      </c>
      <c r="I112" s="2">
        <v>5</v>
      </c>
      <c r="J112" s="223">
        <v>4.5</v>
      </c>
      <c r="K112" s="53">
        <v>8</v>
      </c>
      <c r="L112" s="223">
        <v>30</v>
      </c>
      <c r="M112" s="223">
        <v>38</v>
      </c>
      <c r="N112" s="70">
        <v>34</v>
      </c>
      <c r="O112" s="77"/>
      <c r="P112" s="71">
        <f t="shared" si="17"/>
        <v>-30</v>
      </c>
      <c r="Q112" s="71">
        <f t="shared" si="17"/>
        <v>-38</v>
      </c>
      <c r="R112" s="71">
        <f t="shared" si="15"/>
        <v>0</v>
      </c>
      <c r="S112" s="72">
        <v>31</v>
      </c>
      <c r="T112" s="75">
        <f t="shared" si="11"/>
        <v>8</v>
      </c>
      <c r="U112" s="75">
        <f t="shared" si="16"/>
        <v>-8</v>
      </c>
      <c r="V112" s="53"/>
      <c r="W112" s="79"/>
      <c r="X112" s="9"/>
      <c r="Y112" s="80"/>
      <c r="Z112" s="79"/>
      <c r="AA112" s="79"/>
    </row>
    <row r="113" spans="1:27" s="73" customFormat="1" x14ac:dyDescent="0.25">
      <c r="A113" s="74">
        <v>43392</v>
      </c>
      <c r="B113" s="48">
        <v>435</v>
      </c>
      <c r="C113" s="223">
        <v>308</v>
      </c>
      <c r="D113" s="3">
        <v>50</v>
      </c>
      <c r="E113" s="4">
        <f t="shared" si="13"/>
        <v>0.16233766233766234</v>
      </c>
      <c r="F113" s="5">
        <f t="shared" si="14"/>
        <v>258</v>
      </c>
      <c r="G113" s="49">
        <v>76</v>
      </c>
      <c r="H113" s="2">
        <v>65</v>
      </c>
      <c r="I113" s="2">
        <v>7</v>
      </c>
      <c r="J113" s="223">
        <v>4</v>
      </c>
      <c r="K113" s="53">
        <v>7</v>
      </c>
      <c r="L113" s="223">
        <v>28</v>
      </c>
      <c r="M113" s="223">
        <v>27</v>
      </c>
      <c r="N113" s="70">
        <v>31</v>
      </c>
      <c r="O113" s="77"/>
      <c r="P113" s="71">
        <f t="shared" si="17"/>
        <v>-28</v>
      </c>
      <c r="Q113" s="71">
        <f t="shared" si="17"/>
        <v>-27</v>
      </c>
      <c r="R113" s="71">
        <f t="shared" si="15"/>
        <v>0</v>
      </c>
      <c r="S113" s="72">
        <v>31</v>
      </c>
      <c r="T113" s="75">
        <f t="shared" si="11"/>
        <v>-1</v>
      </c>
      <c r="U113" s="75">
        <f t="shared" si="16"/>
        <v>1</v>
      </c>
      <c r="V113" s="53"/>
      <c r="W113" s="79"/>
      <c r="X113" s="9"/>
      <c r="Y113" s="80"/>
      <c r="Z113" s="79"/>
      <c r="AA113" s="79"/>
    </row>
    <row r="114" spans="1:27" s="73" customFormat="1" x14ac:dyDescent="0.25">
      <c r="A114" s="74">
        <v>43385</v>
      </c>
      <c r="B114" s="48">
        <v>446</v>
      </c>
      <c r="C114" s="223">
        <v>345</v>
      </c>
      <c r="D114" s="3">
        <v>63</v>
      </c>
      <c r="E114" s="4">
        <f t="shared" si="13"/>
        <v>0.18260869565217391</v>
      </c>
      <c r="F114" s="5">
        <f t="shared" si="14"/>
        <v>282</v>
      </c>
      <c r="G114" s="49">
        <v>86</v>
      </c>
      <c r="H114" s="2">
        <v>57</v>
      </c>
      <c r="I114" s="2">
        <v>11</v>
      </c>
      <c r="J114" s="223">
        <v>4</v>
      </c>
      <c r="K114" s="53">
        <v>8</v>
      </c>
      <c r="L114" s="223">
        <v>55</v>
      </c>
      <c r="M114" s="223">
        <v>29</v>
      </c>
      <c r="N114" s="70">
        <v>56</v>
      </c>
      <c r="O114" s="77"/>
      <c r="P114" s="71">
        <f t="shared" ref="P114:Q145" si="18">L114*-1</f>
        <v>-55</v>
      </c>
      <c r="Q114" s="71">
        <f t="shared" si="18"/>
        <v>-29</v>
      </c>
      <c r="R114" s="71">
        <f t="shared" si="15"/>
        <v>0</v>
      </c>
      <c r="S114" s="72">
        <v>32</v>
      </c>
      <c r="T114" s="75">
        <f t="shared" si="11"/>
        <v>-26</v>
      </c>
      <c r="U114" s="75">
        <f t="shared" si="16"/>
        <v>26</v>
      </c>
      <c r="V114" s="53"/>
      <c r="W114" s="79"/>
      <c r="X114" s="9"/>
      <c r="Y114" s="80"/>
      <c r="Z114" s="79"/>
      <c r="AA114" s="79"/>
    </row>
    <row r="115" spans="1:27" s="73" customFormat="1" x14ac:dyDescent="0.25">
      <c r="A115" s="74">
        <v>43378</v>
      </c>
      <c r="B115" s="48">
        <v>422</v>
      </c>
      <c r="C115" s="223">
        <v>357</v>
      </c>
      <c r="D115" s="3">
        <v>65</v>
      </c>
      <c r="E115" s="4">
        <f t="shared" si="13"/>
        <v>0.18207282913165265</v>
      </c>
      <c r="F115" s="5">
        <f t="shared" si="14"/>
        <v>292</v>
      </c>
      <c r="G115" s="49">
        <v>83</v>
      </c>
      <c r="H115" s="2">
        <v>75</v>
      </c>
      <c r="I115" s="2">
        <v>18</v>
      </c>
      <c r="J115" s="223">
        <v>5</v>
      </c>
      <c r="K115" s="53">
        <v>4</v>
      </c>
      <c r="L115" s="223">
        <v>31</v>
      </c>
      <c r="M115" s="223">
        <v>26</v>
      </c>
      <c r="N115" s="70">
        <v>42</v>
      </c>
      <c r="O115" s="77"/>
      <c r="P115" s="71">
        <f t="shared" si="18"/>
        <v>-31</v>
      </c>
      <c r="Q115" s="71">
        <f t="shared" si="18"/>
        <v>-26</v>
      </c>
      <c r="R115" s="71">
        <f t="shared" si="15"/>
        <v>0</v>
      </c>
      <c r="S115" s="72">
        <v>34</v>
      </c>
      <c r="T115" s="75">
        <f t="shared" si="11"/>
        <v>-5</v>
      </c>
      <c r="U115" s="75">
        <f t="shared" si="16"/>
        <v>5</v>
      </c>
      <c r="V115" s="53"/>
      <c r="W115" s="79"/>
      <c r="X115" s="9"/>
      <c r="Y115" s="80"/>
      <c r="Z115" s="79"/>
      <c r="AA115" s="79"/>
    </row>
    <row r="116" spans="1:27" s="73" customFormat="1" x14ac:dyDescent="0.25">
      <c r="A116" s="74">
        <v>43371</v>
      </c>
      <c r="B116" s="48">
        <v>436</v>
      </c>
      <c r="C116" s="223">
        <v>349</v>
      </c>
      <c r="D116" s="3">
        <v>61</v>
      </c>
      <c r="E116" s="4">
        <f t="shared" si="13"/>
        <v>0.17478510028653296</v>
      </c>
      <c r="F116" s="5">
        <f t="shared" si="14"/>
        <v>288</v>
      </c>
      <c r="G116" s="49">
        <v>83</v>
      </c>
      <c r="H116" s="2">
        <v>61</v>
      </c>
      <c r="I116" s="2">
        <v>13</v>
      </c>
      <c r="J116" s="223">
        <v>4</v>
      </c>
      <c r="K116" s="53">
        <v>6</v>
      </c>
      <c r="L116" s="223">
        <v>21</v>
      </c>
      <c r="M116" s="223">
        <v>34</v>
      </c>
      <c r="N116" s="70">
        <v>31</v>
      </c>
      <c r="O116" s="77"/>
      <c r="P116" s="71">
        <f t="shared" si="18"/>
        <v>-21</v>
      </c>
      <c r="Q116" s="71">
        <f t="shared" si="18"/>
        <v>-34</v>
      </c>
      <c r="R116" s="71">
        <f t="shared" si="15"/>
        <v>0</v>
      </c>
      <c r="S116" s="72">
        <v>33</v>
      </c>
      <c r="T116" s="75">
        <f t="shared" si="11"/>
        <v>13</v>
      </c>
      <c r="U116" s="75">
        <f t="shared" si="16"/>
        <v>-13</v>
      </c>
      <c r="V116" s="53"/>
      <c r="W116" s="79"/>
      <c r="X116" s="9"/>
      <c r="Y116" s="80"/>
      <c r="Z116" s="79"/>
      <c r="AA116" s="79"/>
    </row>
    <row r="117" spans="1:27" s="73" customFormat="1" x14ac:dyDescent="0.25">
      <c r="A117" s="74">
        <v>43364</v>
      </c>
      <c r="B117" s="48">
        <v>469</v>
      </c>
      <c r="C117" s="223">
        <v>374</v>
      </c>
      <c r="D117" s="3">
        <v>62</v>
      </c>
      <c r="E117" s="4">
        <f t="shared" si="13"/>
        <v>0.16577540106951871</v>
      </c>
      <c r="F117" s="5">
        <f t="shared" si="14"/>
        <v>312</v>
      </c>
      <c r="G117" s="49">
        <v>89</v>
      </c>
      <c r="H117" s="2">
        <v>61</v>
      </c>
      <c r="I117" s="2">
        <v>5</v>
      </c>
      <c r="J117" s="223">
        <v>5</v>
      </c>
      <c r="K117" s="53">
        <v>5</v>
      </c>
      <c r="L117" s="223">
        <v>19</v>
      </c>
      <c r="M117" s="223">
        <v>21</v>
      </c>
      <c r="N117" s="70">
        <v>23</v>
      </c>
      <c r="O117" s="77"/>
      <c r="P117" s="71">
        <f t="shared" si="18"/>
        <v>-19</v>
      </c>
      <c r="Q117" s="71">
        <f t="shared" si="18"/>
        <v>-21</v>
      </c>
      <c r="R117" s="71">
        <f t="shared" si="15"/>
        <v>0</v>
      </c>
      <c r="S117" s="72">
        <v>32</v>
      </c>
      <c r="T117" s="75">
        <f t="shared" ref="T117:T180" si="19">M117-L117</f>
        <v>2</v>
      </c>
      <c r="U117" s="75">
        <f t="shared" si="16"/>
        <v>-2</v>
      </c>
      <c r="V117" s="53"/>
      <c r="W117" s="79"/>
      <c r="X117" s="9"/>
      <c r="Y117" s="80"/>
      <c r="Z117" s="79"/>
      <c r="AA117" s="79"/>
    </row>
    <row r="118" spans="1:27" s="73" customFormat="1" x14ac:dyDescent="0.25">
      <c r="A118" s="74">
        <v>43357</v>
      </c>
      <c r="B118" s="48">
        <v>470</v>
      </c>
      <c r="C118" s="223">
        <v>369</v>
      </c>
      <c r="D118" s="3">
        <v>62</v>
      </c>
      <c r="E118" s="4">
        <f t="shared" si="13"/>
        <v>0.16802168021680217</v>
      </c>
      <c r="F118" s="5">
        <f t="shared" si="14"/>
        <v>307</v>
      </c>
      <c r="G118" s="49">
        <v>91</v>
      </c>
      <c r="H118" s="2">
        <v>57</v>
      </c>
      <c r="I118" s="2">
        <v>9</v>
      </c>
      <c r="J118" s="223">
        <v>3.5</v>
      </c>
      <c r="K118" s="53">
        <v>2</v>
      </c>
      <c r="L118" s="223">
        <v>20</v>
      </c>
      <c r="M118" s="223">
        <v>12</v>
      </c>
      <c r="N118" s="70">
        <v>32</v>
      </c>
      <c r="O118" s="77"/>
      <c r="P118" s="71">
        <f t="shared" si="18"/>
        <v>-20</v>
      </c>
      <c r="Q118" s="71">
        <f t="shared" si="18"/>
        <v>-12</v>
      </c>
      <c r="R118" s="71">
        <f t="shared" si="15"/>
        <v>0</v>
      </c>
      <c r="S118" s="72">
        <v>31</v>
      </c>
      <c r="T118" s="75">
        <f t="shared" si="19"/>
        <v>-8</v>
      </c>
      <c r="U118" s="75">
        <f t="shared" si="16"/>
        <v>8</v>
      </c>
      <c r="V118" s="53"/>
      <c r="W118" s="79"/>
      <c r="X118" s="9"/>
      <c r="Y118" s="80"/>
      <c r="Z118" s="79"/>
      <c r="AA118" s="79"/>
    </row>
    <row r="119" spans="1:27" s="73" customFormat="1" x14ac:dyDescent="0.25">
      <c r="A119" s="74">
        <v>43350</v>
      </c>
      <c r="B119" s="48">
        <v>458</v>
      </c>
      <c r="C119" s="223">
        <v>370</v>
      </c>
      <c r="D119" s="3">
        <v>68</v>
      </c>
      <c r="E119" s="4">
        <f t="shared" si="13"/>
        <v>0.18378378378378379</v>
      </c>
      <c r="F119" s="5">
        <f t="shared" si="14"/>
        <v>302</v>
      </c>
      <c r="G119" s="49">
        <v>88</v>
      </c>
      <c r="H119" s="2">
        <v>53</v>
      </c>
      <c r="I119" s="2">
        <v>5</v>
      </c>
      <c r="J119" s="223">
        <v>6.5</v>
      </c>
      <c r="K119" s="53">
        <v>3</v>
      </c>
      <c r="L119" s="223">
        <v>30</v>
      </c>
      <c r="M119" s="223">
        <v>18</v>
      </c>
      <c r="N119" s="70">
        <v>27</v>
      </c>
      <c r="O119" s="77"/>
      <c r="P119" s="71">
        <f t="shared" si="18"/>
        <v>-30</v>
      </c>
      <c r="Q119" s="71">
        <f t="shared" si="18"/>
        <v>-18</v>
      </c>
      <c r="R119" s="71">
        <f t="shared" si="15"/>
        <v>0</v>
      </c>
      <c r="S119" s="72">
        <v>31</v>
      </c>
      <c r="T119" s="75">
        <f t="shared" si="19"/>
        <v>-12</v>
      </c>
      <c r="U119" s="75">
        <f t="shared" si="16"/>
        <v>12</v>
      </c>
      <c r="V119" s="53"/>
      <c r="W119" s="79"/>
      <c r="X119" s="9"/>
      <c r="Y119" s="80"/>
      <c r="Z119" s="79"/>
      <c r="AA119" s="79"/>
    </row>
    <row r="120" spans="1:27" s="73" customFormat="1" x14ac:dyDescent="0.25">
      <c r="A120" s="74">
        <v>43343</v>
      </c>
      <c r="B120" s="48">
        <v>452</v>
      </c>
      <c r="C120" s="223">
        <v>349</v>
      </c>
      <c r="D120" s="3">
        <v>64</v>
      </c>
      <c r="E120" s="4">
        <f t="shared" si="13"/>
        <v>0.18338108882521489</v>
      </c>
      <c r="F120" s="5">
        <f t="shared" si="14"/>
        <v>285</v>
      </c>
      <c r="G120" s="49">
        <v>86</v>
      </c>
      <c r="H120" s="2">
        <v>70</v>
      </c>
      <c r="I120" s="2">
        <v>10</v>
      </c>
      <c r="J120" s="223">
        <v>6.5</v>
      </c>
      <c r="K120" s="53">
        <v>3</v>
      </c>
      <c r="L120" s="223">
        <v>15</v>
      </c>
      <c r="M120" s="223">
        <v>13</v>
      </c>
      <c r="N120" s="70">
        <v>16</v>
      </c>
      <c r="O120" s="77"/>
      <c r="P120" s="71">
        <f t="shared" si="18"/>
        <v>-15</v>
      </c>
      <c r="Q120" s="71">
        <f t="shared" si="18"/>
        <v>-13</v>
      </c>
      <c r="R120" s="71">
        <f t="shared" si="15"/>
        <v>0</v>
      </c>
      <c r="S120" s="72">
        <v>32</v>
      </c>
      <c r="T120" s="75">
        <f t="shared" si="19"/>
        <v>-2</v>
      </c>
      <c r="U120" s="75">
        <f t="shared" si="16"/>
        <v>2</v>
      </c>
      <c r="V120" s="53"/>
      <c r="W120" s="79"/>
      <c r="X120" s="9"/>
      <c r="Y120" s="80"/>
      <c r="Z120" s="79"/>
      <c r="AA120" s="79"/>
    </row>
    <row r="121" spans="1:27" s="73" customFormat="1" x14ac:dyDescent="0.25">
      <c r="A121" s="74">
        <v>43336</v>
      </c>
      <c r="B121" s="48">
        <v>454</v>
      </c>
      <c r="C121" s="223">
        <v>349</v>
      </c>
      <c r="D121" s="3">
        <v>64</v>
      </c>
      <c r="E121" s="4">
        <f t="shared" si="13"/>
        <v>0.18338108882521489</v>
      </c>
      <c r="F121" s="5">
        <f t="shared" si="14"/>
        <v>285</v>
      </c>
      <c r="G121" s="49">
        <v>78</v>
      </c>
      <c r="H121" s="2">
        <v>62</v>
      </c>
      <c r="I121" s="2">
        <v>13</v>
      </c>
      <c r="J121" s="223">
        <v>5</v>
      </c>
      <c r="K121" s="53">
        <v>6</v>
      </c>
      <c r="L121" s="223">
        <v>20</v>
      </c>
      <c r="M121" s="223">
        <v>31</v>
      </c>
      <c r="N121" s="70">
        <v>32</v>
      </c>
      <c r="O121" s="77"/>
      <c r="P121" s="71">
        <f t="shared" si="18"/>
        <v>-20</v>
      </c>
      <c r="Q121" s="71">
        <f t="shared" si="18"/>
        <v>-31</v>
      </c>
      <c r="R121" s="71">
        <f t="shared" si="15"/>
        <v>0</v>
      </c>
      <c r="S121" s="72">
        <v>31</v>
      </c>
      <c r="T121" s="75">
        <f t="shared" si="19"/>
        <v>11</v>
      </c>
      <c r="U121" s="75">
        <f t="shared" si="16"/>
        <v>-11</v>
      </c>
      <c r="V121" s="53"/>
      <c r="W121" s="79"/>
      <c r="X121" s="9"/>
      <c r="Y121" s="80"/>
      <c r="Z121" s="79"/>
      <c r="AA121" s="79"/>
    </row>
    <row r="122" spans="1:27" s="73" customFormat="1" x14ac:dyDescent="0.25">
      <c r="A122" s="74">
        <v>43329</v>
      </c>
      <c r="B122" s="48">
        <v>487</v>
      </c>
      <c r="C122" s="223">
        <v>407</v>
      </c>
      <c r="D122" s="3">
        <v>64</v>
      </c>
      <c r="E122" s="4">
        <f t="shared" si="13"/>
        <v>0.15724815724815724</v>
      </c>
      <c r="F122" s="5">
        <f t="shared" si="14"/>
        <v>343</v>
      </c>
      <c r="G122" s="49">
        <v>78</v>
      </c>
      <c r="H122" s="2">
        <v>51</v>
      </c>
      <c r="I122" s="2">
        <v>8</v>
      </c>
      <c r="J122" s="223">
        <v>5.5</v>
      </c>
      <c r="K122" s="53">
        <v>5</v>
      </c>
      <c r="L122" s="223">
        <v>18</v>
      </c>
      <c r="M122" s="223">
        <v>15</v>
      </c>
      <c r="N122" s="70">
        <v>21</v>
      </c>
      <c r="O122" s="77"/>
      <c r="P122" s="71">
        <f t="shared" si="18"/>
        <v>-18</v>
      </c>
      <c r="Q122" s="71">
        <f t="shared" si="18"/>
        <v>-15</v>
      </c>
      <c r="R122" s="71">
        <f t="shared" si="15"/>
        <v>0</v>
      </c>
      <c r="S122" s="72">
        <v>29</v>
      </c>
      <c r="T122" s="75">
        <f t="shared" si="19"/>
        <v>-3</v>
      </c>
      <c r="U122" s="75">
        <f t="shared" si="16"/>
        <v>3</v>
      </c>
      <c r="V122" s="53"/>
      <c r="W122" s="79"/>
      <c r="X122" s="9"/>
      <c r="Y122" s="80"/>
      <c r="Z122" s="79"/>
      <c r="AA122" s="79"/>
    </row>
    <row r="123" spans="1:27" s="73" customFormat="1" ht="14.25" customHeight="1" x14ac:dyDescent="0.25">
      <c r="A123" s="74">
        <v>43322</v>
      </c>
      <c r="B123" s="48">
        <v>495</v>
      </c>
      <c r="C123" s="223">
        <v>416</v>
      </c>
      <c r="D123" s="3">
        <v>59</v>
      </c>
      <c r="E123" s="4">
        <f t="shared" si="13"/>
        <v>0.14182692307692307</v>
      </c>
      <c r="F123" s="5">
        <f t="shared" si="14"/>
        <v>357</v>
      </c>
      <c r="G123" s="49">
        <v>75</v>
      </c>
      <c r="H123" s="2">
        <v>54</v>
      </c>
      <c r="I123" s="2">
        <v>8</v>
      </c>
      <c r="J123" s="223">
        <v>6</v>
      </c>
      <c r="K123" s="53">
        <v>8</v>
      </c>
      <c r="L123" s="223">
        <v>39</v>
      </c>
      <c r="M123" s="223">
        <v>40</v>
      </c>
      <c r="N123" s="70">
        <v>55</v>
      </c>
      <c r="O123" s="77"/>
      <c r="P123" s="71">
        <f t="shared" si="18"/>
        <v>-39</v>
      </c>
      <c r="Q123" s="71">
        <f t="shared" si="18"/>
        <v>-40</v>
      </c>
      <c r="R123" s="71">
        <f t="shared" si="15"/>
        <v>0</v>
      </c>
      <c r="S123" s="72">
        <v>28</v>
      </c>
      <c r="T123" s="75">
        <f t="shared" si="19"/>
        <v>1</v>
      </c>
      <c r="U123" s="75">
        <f t="shared" si="16"/>
        <v>-1</v>
      </c>
      <c r="V123" s="53"/>
      <c r="W123" s="79"/>
      <c r="X123" s="9"/>
      <c r="Y123" s="80"/>
      <c r="Z123" s="79"/>
      <c r="AA123" s="81"/>
    </row>
    <row r="124" spans="1:27" s="73" customFormat="1" x14ac:dyDescent="0.25">
      <c r="A124" s="74">
        <v>43315</v>
      </c>
      <c r="B124" s="48">
        <v>492</v>
      </c>
      <c r="C124" s="223">
        <v>386</v>
      </c>
      <c r="D124" s="3">
        <v>54</v>
      </c>
      <c r="E124" s="4">
        <f t="shared" si="13"/>
        <v>0.13989637305699482</v>
      </c>
      <c r="F124" s="5">
        <f t="shared" si="14"/>
        <v>332</v>
      </c>
      <c r="G124" s="49">
        <v>78</v>
      </c>
      <c r="H124" s="2">
        <v>56</v>
      </c>
      <c r="I124" s="2">
        <v>4</v>
      </c>
      <c r="J124" s="223">
        <v>3.5</v>
      </c>
      <c r="K124" s="53">
        <v>4</v>
      </c>
      <c r="L124" s="223">
        <v>30</v>
      </c>
      <c r="M124" s="223">
        <v>17</v>
      </c>
      <c r="N124" s="89">
        <v>33</v>
      </c>
      <c r="O124" s="77"/>
      <c r="P124" s="71">
        <f t="shared" si="18"/>
        <v>-30</v>
      </c>
      <c r="Q124" s="71">
        <f t="shared" si="18"/>
        <v>-17</v>
      </c>
      <c r="R124" s="71">
        <f t="shared" si="15"/>
        <v>0</v>
      </c>
      <c r="S124" s="72">
        <v>28</v>
      </c>
      <c r="T124" s="75">
        <f t="shared" si="19"/>
        <v>-13</v>
      </c>
      <c r="U124" s="75">
        <f t="shared" si="16"/>
        <v>13</v>
      </c>
      <c r="V124" s="53"/>
      <c r="W124" s="79"/>
      <c r="X124" s="9"/>
      <c r="Y124" s="80"/>
      <c r="Z124" s="79"/>
      <c r="AA124" s="81"/>
    </row>
    <row r="125" spans="1:27" s="73" customFormat="1" x14ac:dyDescent="0.25">
      <c r="A125" s="74">
        <v>43308</v>
      </c>
      <c r="B125" s="48">
        <v>488</v>
      </c>
      <c r="C125" s="223">
        <v>398</v>
      </c>
      <c r="D125" s="3">
        <v>60</v>
      </c>
      <c r="E125" s="4">
        <f t="shared" si="13"/>
        <v>0.15075376884422109</v>
      </c>
      <c r="F125" s="5">
        <f t="shared" si="14"/>
        <v>338</v>
      </c>
      <c r="G125" s="49">
        <v>83</v>
      </c>
      <c r="H125" s="2">
        <v>32</v>
      </c>
      <c r="I125" s="2">
        <v>7</v>
      </c>
      <c r="J125" s="223">
        <v>4</v>
      </c>
      <c r="K125" s="53">
        <v>9</v>
      </c>
      <c r="L125" s="223">
        <v>30</v>
      </c>
      <c r="M125" s="223">
        <v>8</v>
      </c>
      <c r="N125" s="70">
        <v>34</v>
      </c>
      <c r="O125" s="77"/>
      <c r="P125" s="71">
        <f t="shared" si="18"/>
        <v>-30</v>
      </c>
      <c r="Q125" s="71">
        <f t="shared" si="18"/>
        <v>-8</v>
      </c>
      <c r="R125" s="71">
        <f t="shared" si="15"/>
        <v>0</v>
      </c>
      <c r="S125" s="72">
        <v>28</v>
      </c>
      <c r="T125" s="75">
        <f t="shared" si="19"/>
        <v>-22</v>
      </c>
      <c r="U125" s="75">
        <f t="shared" si="16"/>
        <v>22</v>
      </c>
      <c r="V125" s="53"/>
      <c r="W125" s="79"/>
      <c r="X125" s="9"/>
      <c r="Y125" s="80"/>
      <c r="Z125" s="79"/>
      <c r="AA125" s="81"/>
    </row>
    <row r="126" spans="1:27" s="73" customFormat="1" x14ac:dyDescent="0.25">
      <c r="A126" s="74">
        <v>43301</v>
      </c>
      <c r="B126" s="48">
        <v>472</v>
      </c>
      <c r="C126" s="223">
        <v>404</v>
      </c>
      <c r="D126" s="3">
        <v>67</v>
      </c>
      <c r="E126" s="4">
        <f t="shared" si="13"/>
        <v>0.16584158415841585</v>
      </c>
      <c r="F126" s="5">
        <f t="shared" si="14"/>
        <v>337</v>
      </c>
      <c r="G126" s="49">
        <v>83</v>
      </c>
      <c r="H126" s="2">
        <v>77</v>
      </c>
      <c r="I126" s="2">
        <v>13</v>
      </c>
      <c r="J126" s="223">
        <v>6</v>
      </c>
      <c r="K126" s="53">
        <v>7</v>
      </c>
      <c r="L126" s="223">
        <v>33</v>
      </c>
      <c r="M126" s="223">
        <v>13</v>
      </c>
      <c r="N126" s="70">
        <v>35</v>
      </c>
      <c r="O126" s="77"/>
      <c r="P126" s="71">
        <f t="shared" si="18"/>
        <v>-33</v>
      </c>
      <c r="Q126" s="71">
        <f t="shared" si="18"/>
        <v>-13</v>
      </c>
      <c r="R126" s="71">
        <f t="shared" si="15"/>
        <v>0</v>
      </c>
      <c r="S126" s="72">
        <v>27</v>
      </c>
      <c r="T126" s="75">
        <f t="shared" si="19"/>
        <v>-20</v>
      </c>
      <c r="U126" s="75">
        <f t="shared" si="16"/>
        <v>20</v>
      </c>
      <c r="V126" s="53"/>
      <c r="W126" s="79"/>
      <c r="X126" s="9"/>
      <c r="Y126" s="80"/>
      <c r="Z126" s="79"/>
      <c r="AA126" s="81"/>
    </row>
    <row r="127" spans="1:27" s="73" customFormat="1" x14ac:dyDescent="0.25">
      <c r="A127" s="74">
        <v>43294</v>
      </c>
      <c r="B127" s="48">
        <v>458</v>
      </c>
      <c r="C127" s="223">
        <v>385</v>
      </c>
      <c r="D127" s="3">
        <v>63</v>
      </c>
      <c r="E127" s="4">
        <f t="shared" si="13"/>
        <v>0.16363636363636364</v>
      </c>
      <c r="F127" s="5">
        <f t="shared" si="14"/>
        <v>322</v>
      </c>
      <c r="G127" s="49">
        <v>81</v>
      </c>
      <c r="H127" s="2">
        <v>62</v>
      </c>
      <c r="I127" s="2">
        <v>15</v>
      </c>
      <c r="J127" s="223">
        <v>6.5</v>
      </c>
      <c r="K127" s="53">
        <v>3</v>
      </c>
      <c r="L127" s="223">
        <v>17</v>
      </c>
      <c r="M127" s="223">
        <v>6</v>
      </c>
      <c r="N127" s="70">
        <v>25</v>
      </c>
      <c r="O127" s="77"/>
      <c r="P127" s="71">
        <f t="shared" si="18"/>
        <v>-17</v>
      </c>
      <c r="Q127" s="71">
        <f t="shared" si="18"/>
        <v>-6</v>
      </c>
      <c r="R127" s="71">
        <f t="shared" si="15"/>
        <v>0</v>
      </c>
      <c r="S127" s="72">
        <v>27</v>
      </c>
      <c r="T127" s="75">
        <f t="shared" si="19"/>
        <v>-11</v>
      </c>
      <c r="U127" s="75">
        <f t="shared" si="16"/>
        <v>11</v>
      </c>
      <c r="V127" s="53"/>
      <c r="W127" s="79"/>
      <c r="X127" s="9"/>
      <c r="Y127" s="80"/>
      <c r="Z127" s="79"/>
      <c r="AA127" s="81"/>
    </row>
    <row r="128" spans="1:27" s="73" customFormat="1" x14ac:dyDescent="0.25">
      <c r="A128" s="74">
        <v>43287</v>
      </c>
      <c r="B128" s="48">
        <v>450</v>
      </c>
      <c r="C128" s="223">
        <v>377</v>
      </c>
      <c r="D128" s="3">
        <v>67</v>
      </c>
      <c r="E128" s="4">
        <f t="shared" si="13"/>
        <v>0.17771883289124668</v>
      </c>
      <c r="F128" s="5">
        <f t="shared" si="14"/>
        <v>310</v>
      </c>
      <c r="G128" s="49">
        <v>81</v>
      </c>
      <c r="H128" s="2">
        <v>58</v>
      </c>
      <c r="I128" s="2">
        <v>8</v>
      </c>
      <c r="J128" s="223">
        <v>3.5</v>
      </c>
      <c r="K128" s="53">
        <v>4</v>
      </c>
      <c r="L128" s="223">
        <v>50</v>
      </c>
      <c r="M128" s="223">
        <v>12</v>
      </c>
      <c r="N128" s="70">
        <v>48</v>
      </c>
      <c r="O128" s="77"/>
      <c r="P128" s="71">
        <f t="shared" si="18"/>
        <v>-50</v>
      </c>
      <c r="Q128" s="71">
        <f t="shared" si="18"/>
        <v>-12</v>
      </c>
      <c r="R128" s="71">
        <f t="shared" si="15"/>
        <v>0</v>
      </c>
      <c r="S128" s="72">
        <v>27</v>
      </c>
      <c r="T128" s="75">
        <f t="shared" si="19"/>
        <v>-38</v>
      </c>
      <c r="U128" s="75">
        <f t="shared" si="16"/>
        <v>38</v>
      </c>
      <c r="V128" s="53"/>
      <c r="W128" s="79"/>
      <c r="X128" s="9"/>
      <c r="Y128" s="80"/>
      <c r="Z128" s="79"/>
      <c r="AA128" s="81"/>
    </row>
    <row r="129" spans="1:27" s="73" customFormat="1" x14ac:dyDescent="0.25">
      <c r="A129" s="74">
        <v>43280</v>
      </c>
      <c r="B129" s="48">
        <v>411</v>
      </c>
      <c r="C129" s="223">
        <v>353</v>
      </c>
      <c r="D129" s="3">
        <v>70</v>
      </c>
      <c r="E129" s="4">
        <f t="shared" si="13"/>
        <v>0.19830028328611898</v>
      </c>
      <c r="F129" s="5">
        <f t="shared" si="14"/>
        <v>283</v>
      </c>
      <c r="G129" s="49">
        <v>80</v>
      </c>
      <c r="H129" s="2">
        <v>47</v>
      </c>
      <c r="I129" s="2">
        <v>13</v>
      </c>
      <c r="J129" s="223">
        <v>4</v>
      </c>
      <c r="K129" s="53">
        <v>4</v>
      </c>
      <c r="L129" s="223">
        <v>31</v>
      </c>
      <c r="M129" s="223">
        <v>15</v>
      </c>
      <c r="N129" s="70">
        <v>40</v>
      </c>
      <c r="O129" s="77"/>
      <c r="P129" s="71">
        <f t="shared" si="18"/>
        <v>-31</v>
      </c>
      <c r="Q129" s="71">
        <f t="shared" si="18"/>
        <v>-15</v>
      </c>
      <c r="R129" s="71">
        <f t="shared" si="15"/>
        <v>0</v>
      </c>
      <c r="S129" s="72">
        <v>28</v>
      </c>
      <c r="T129" s="75">
        <f t="shared" si="19"/>
        <v>-16</v>
      </c>
      <c r="U129" s="75">
        <f t="shared" si="16"/>
        <v>16</v>
      </c>
      <c r="V129" s="53"/>
      <c r="W129" s="79"/>
      <c r="X129" s="9"/>
      <c r="Y129" s="80"/>
      <c r="Z129" s="79"/>
      <c r="AA129" s="81"/>
    </row>
    <row r="130" spans="1:27" s="73" customFormat="1" x14ac:dyDescent="0.25">
      <c r="A130" s="74">
        <v>43273</v>
      </c>
      <c r="B130" s="48">
        <v>412</v>
      </c>
      <c r="C130" s="223">
        <v>341</v>
      </c>
      <c r="D130" s="3">
        <v>68</v>
      </c>
      <c r="E130" s="4">
        <f t="shared" si="13"/>
        <v>0.19941348973607037</v>
      </c>
      <c r="F130" s="5">
        <f t="shared" si="14"/>
        <v>273</v>
      </c>
      <c r="G130" s="49">
        <v>81</v>
      </c>
      <c r="H130" s="2">
        <v>55</v>
      </c>
      <c r="I130" s="2">
        <v>7</v>
      </c>
      <c r="J130" s="223">
        <v>3.5</v>
      </c>
      <c r="K130" s="53">
        <v>7</v>
      </c>
      <c r="L130" s="223">
        <v>10</v>
      </c>
      <c r="M130" s="223">
        <v>54</v>
      </c>
      <c r="N130" s="70">
        <v>14</v>
      </c>
      <c r="O130" s="77"/>
      <c r="P130" s="71">
        <f t="shared" si="18"/>
        <v>-10</v>
      </c>
      <c r="Q130" s="71">
        <f t="shared" si="18"/>
        <v>-54</v>
      </c>
      <c r="R130" s="71">
        <f t="shared" si="15"/>
        <v>0</v>
      </c>
      <c r="S130" s="72">
        <v>29</v>
      </c>
      <c r="T130" s="75">
        <f t="shared" si="19"/>
        <v>44</v>
      </c>
      <c r="U130" s="75">
        <f t="shared" si="16"/>
        <v>-44</v>
      </c>
      <c r="V130" s="53"/>
      <c r="W130" s="79"/>
      <c r="X130" s="9"/>
      <c r="Y130" s="80"/>
      <c r="Z130" s="79"/>
      <c r="AA130" s="81"/>
    </row>
    <row r="131" spans="1:27" s="73" customFormat="1" x14ac:dyDescent="0.25">
      <c r="A131" s="74">
        <v>43266</v>
      </c>
      <c r="B131" s="48">
        <v>302</v>
      </c>
      <c r="C131" s="223">
        <v>260</v>
      </c>
      <c r="D131" s="3">
        <v>65</v>
      </c>
      <c r="E131" s="4">
        <f t="shared" si="13"/>
        <v>0.25</v>
      </c>
      <c r="F131" s="5">
        <f t="shared" si="14"/>
        <v>195</v>
      </c>
      <c r="G131" s="49">
        <v>78</v>
      </c>
      <c r="H131" s="2">
        <v>65</v>
      </c>
      <c r="I131" s="2">
        <v>9</v>
      </c>
      <c r="J131" s="223">
        <v>5.5</v>
      </c>
      <c r="K131" s="53">
        <v>3</v>
      </c>
      <c r="L131" s="223">
        <v>17</v>
      </c>
      <c r="M131" s="223">
        <v>16</v>
      </c>
      <c r="N131" s="70">
        <v>20</v>
      </c>
      <c r="O131" s="77"/>
      <c r="P131" s="71">
        <f t="shared" si="18"/>
        <v>-17</v>
      </c>
      <c r="Q131" s="71">
        <f t="shared" si="18"/>
        <v>-16</v>
      </c>
      <c r="R131" s="71">
        <f t="shared" si="15"/>
        <v>0</v>
      </c>
      <c r="S131" s="72">
        <v>25</v>
      </c>
      <c r="T131" s="75">
        <f t="shared" si="19"/>
        <v>-1</v>
      </c>
      <c r="U131" s="75">
        <f t="shared" si="16"/>
        <v>1</v>
      </c>
      <c r="V131" s="53"/>
      <c r="W131" s="79"/>
      <c r="X131" s="9"/>
      <c r="Y131" s="80"/>
      <c r="Z131" s="79"/>
      <c r="AA131" s="81"/>
    </row>
    <row r="132" spans="1:27" s="73" customFormat="1" x14ac:dyDescent="0.25">
      <c r="A132" s="74">
        <v>43259</v>
      </c>
      <c r="B132" s="48">
        <v>292</v>
      </c>
      <c r="C132" s="223">
        <v>245</v>
      </c>
      <c r="D132" s="3">
        <v>63</v>
      </c>
      <c r="E132" s="4">
        <f t="shared" si="13"/>
        <v>0.25714285714285712</v>
      </c>
      <c r="F132" s="5">
        <f t="shared" si="14"/>
        <v>182</v>
      </c>
      <c r="G132" s="49">
        <v>78</v>
      </c>
      <c r="H132" s="2">
        <v>81</v>
      </c>
      <c r="I132" s="2">
        <v>7</v>
      </c>
      <c r="J132" s="223">
        <v>8</v>
      </c>
      <c r="K132" s="53">
        <v>3</v>
      </c>
      <c r="L132" s="223">
        <v>27</v>
      </c>
      <c r="M132" s="223">
        <v>20</v>
      </c>
      <c r="N132" s="70">
        <v>20</v>
      </c>
      <c r="O132" s="77"/>
      <c r="P132" s="71">
        <f t="shared" si="18"/>
        <v>-27</v>
      </c>
      <c r="Q132" s="71">
        <f t="shared" si="18"/>
        <v>-20</v>
      </c>
      <c r="R132" s="71">
        <f t="shared" si="15"/>
        <v>0</v>
      </c>
      <c r="S132" s="72">
        <v>23</v>
      </c>
      <c r="T132" s="75">
        <f t="shared" si="19"/>
        <v>-7</v>
      </c>
      <c r="U132" s="75">
        <f t="shared" si="16"/>
        <v>7</v>
      </c>
      <c r="V132" s="53"/>
      <c r="W132" s="79"/>
      <c r="X132" s="9"/>
      <c r="Y132" s="80"/>
      <c r="Z132" s="79"/>
      <c r="AA132" s="81"/>
    </row>
    <row r="133" spans="1:27" s="73" customFormat="1" x14ac:dyDescent="0.25">
      <c r="A133" s="74">
        <v>43252</v>
      </c>
      <c r="B133" s="48">
        <v>289</v>
      </c>
      <c r="C133" s="223">
        <v>229</v>
      </c>
      <c r="D133" s="3">
        <v>56</v>
      </c>
      <c r="E133" s="4">
        <f t="shared" si="13"/>
        <v>0.24454148471615719</v>
      </c>
      <c r="F133" s="5">
        <f t="shared" si="14"/>
        <v>173</v>
      </c>
      <c r="G133" s="49">
        <v>72</v>
      </c>
      <c r="H133" s="2">
        <v>68</v>
      </c>
      <c r="I133" s="2">
        <v>20</v>
      </c>
      <c r="J133" s="223">
        <v>5.5</v>
      </c>
      <c r="K133" s="53">
        <v>4</v>
      </c>
      <c r="L133" s="223">
        <v>10</v>
      </c>
      <c r="M133" s="223">
        <v>32</v>
      </c>
      <c r="N133" s="70">
        <v>21</v>
      </c>
      <c r="O133" s="77"/>
      <c r="P133" s="71">
        <f t="shared" si="18"/>
        <v>-10</v>
      </c>
      <c r="Q133" s="71">
        <f t="shared" si="18"/>
        <v>-32</v>
      </c>
      <c r="R133" s="71">
        <f t="shared" si="15"/>
        <v>0</v>
      </c>
      <c r="S133" s="72">
        <v>23</v>
      </c>
      <c r="T133" s="75">
        <f t="shared" si="19"/>
        <v>22</v>
      </c>
      <c r="U133" s="75">
        <f t="shared" si="16"/>
        <v>-22</v>
      </c>
      <c r="V133" s="53"/>
      <c r="W133" s="79"/>
      <c r="X133" s="9"/>
      <c r="Y133" s="80"/>
      <c r="Z133" s="79"/>
      <c r="AA133" s="81"/>
    </row>
    <row r="134" spans="1:27" s="73" customFormat="1" x14ac:dyDescent="0.25">
      <c r="A134" s="74">
        <v>43245</v>
      </c>
      <c r="B134" s="48">
        <v>319</v>
      </c>
      <c r="C134" s="223">
        <v>253</v>
      </c>
      <c r="D134" s="3">
        <v>60</v>
      </c>
      <c r="E134" s="4">
        <f t="shared" si="13"/>
        <v>0.23715415019762845</v>
      </c>
      <c r="F134" s="5">
        <f t="shared" si="14"/>
        <v>193</v>
      </c>
      <c r="G134" s="49">
        <v>73</v>
      </c>
      <c r="H134" s="2">
        <v>43</v>
      </c>
      <c r="I134" s="2">
        <v>15</v>
      </c>
      <c r="J134" s="223">
        <v>4</v>
      </c>
      <c r="K134" s="53">
        <v>2</v>
      </c>
      <c r="L134" s="223">
        <v>22</v>
      </c>
      <c r="M134" s="223">
        <v>52</v>
      </c>
      <c r="N134" s="70">
        <v>23</v>
      </c>
      <c r="O134" s="77"/>
      <c r="P134" s="71">
        <f t="shared" si="18"/>
        <v>-22</v>
      </c>
      <c r="Q134" s="71">
        <f t="shared" si="18"/>
        <v>-52</v>
      </c>
      <c r="R134" s="71">
        <f t="shared" si="15"/>
        <v>0</v>
      </c>
      <c r="S134" s="72">
        <v>24</v>
      </c>
      <c r="T134" s="75">
        <f t="shared" si="19"/>
        <v>30</v>
      </c>
      <c r="U134" s="75">
        <f t="shared" si="16"/>
        <v>-30</v>
      </c>
      <c r="V134" s="53"/>
      <c r="W134" s="79"/>
      <c r="X134" s="9"/>
      <c r="Y134" s="80"/>
      <c r="Z134" s="79"/>
      <c r="AA134" s="81"/>
    </row>
    <row r="135" spans="1:27" s="73" customFormat="1" x14ac:dyDescent="0.25">
      <c r="A135" s="74">
        <v>43238</v>
      </c>
      <c r="B135" s="48">
        <v>351</v>
      </c>
      <c r="C135" s="223">
        <v>306</v>
      </c>
      <c r="D135" s="3">
        <v>54</v>
      </c>
      <c r="E135" s="4">
        <f t="shared" si="13"/>
        <v>0.17647058823529413</v>
      </c>
      <c r="F135" s="5">
        <f t="shared" si="14"/>
        <v>252</v>
      </c>
      <c r="G135" s="49">
        <v>76</v>
      </c>
      <c r="H135" s="2">
        <v>62</v>
      </c>
      <c r="I135" s="2">
        <v>14</v>
      </c>
      <c r="J135" s="223">
        <v>8</v>
      </c>
      <c r="K135" s="53">
        <v>7</v>
      </c>
      <c r="L135" s="223">
        <v>25</v>
      </c>
      <c r="M135" s="223">
        <v>10</v>
      </c>
      <c r="N135" s="70">
        <v>37</v>
      </c>
      <c r="O135" s="77"/>
      <c r="P135" s="71">
        <f t="shared" si="18"/>
        <v>-25</v>
      </c>
      <c r="Q135" s="71">
        <f t="shared" si="18"/>
        <v>-10</v>
      </c>
      <c r="R135" s="71">
        <f t="shared" si="15"/>
        <v>0</v>
      </c>
      <c r="S135" s="72">
        <v>30</v>
      </c>
      <c r="T135" s="75">
        <f t="shared" si="19"/>
        <v>-15</v>
      </c>
      <c r="U135" s="75">
        <f t="shared" si="16"/>
        <v>15</v>
      </c>
      <c r="V135" s="53"/>
      <c r="W135" s="79"/>
      <c r="X135" s="9"/>
      <c r="Y135" s="80"/>
      <c r="Z135" s="79"/>
      <c r="AA135" s="81"/>
    </row>
    <row r="136" spans="1:27" s="73" customFormat="1" x14ac:dyDescent="0.25">
      <c r="A136" s="74">
        <v>43231</v>
      </c>
      <c r="B136" s="48">
        <v>346</v>
      </c>
      <c r="C136" s="223">
        <v>318</v>
      </c>
      <c r="D136" s="3">
        <v>56</v>
      </c>
      <c r="E136" s="4">
        <f t="shared" si="13"/>
        <v>0.1761006289308176</v>
      </c>
      <c r="F136" s="5">
        <f t="shared" si="14"/>
        <v>262</v>
      </c>
      <c r="G136" s="49">
        <v>74</v>
      </c>
      <c r="H136" s="2">
        <v>51</v>
      </c>
      <c r="I136" s="2">
        <v>6</v>
      </c>
      <c r="J136" s="223">
        <v>7</v>
      </c>
      <c r="K136" s="53">
        <v>1</v>
      </c>
      <c r="L136" s="223">
        <v>15</v>
      </c>
      <c r="M136" s="223">
        <v>9</v>
      </c>
      <c r="N136" s="70">
        <v>10</v>
      </c>
      <c r="O136" s="77"/>
      <c r="P136" s="71">
        <f t="shared" si="18"/>
        <v>-15</v>
      </c>
      <c r="Q136" s="71">
        <f t="shared" si="18"/>
        <v>-9</v>
      </c>
      <c r="R136" s="71">
        <f t="shared" si="15"/>
        <v>0</v>
      </c>
      <c r="S136" s="72">
        <v>28.6</v>
      </c>
      <c r="T136" s="75">
        <f t="shared" si="19"/>
        <v>-6</v>
      </c>
      <c r="U136" s="75">
        <f t="shared" si="16"/>
        <v>6</v>
      </c>
      <c r="V136" s="53"/>
      <c r="W136" s="79"/>
      <c r="X136" s="9"/>
      <c r="Y136" s="80"/>
      <c r="Z136" s="79"/>
      <c r="AA136" s="81"/>
    </row>
    <row r="137" spans="1:27" s="73" customFormat="1" x14ac:dyDescent="0.25">
      <c r="A137" s="74">
        <v>43224</v>
      </c>
      <c r="B137" s="48">
        <v>336</v>
      </c>
      <c r="C137" s="223">
        <v>304</v>
      </c>
      <c r="D137" s="3">
        <v>58</v>
      </c>
      <c r="E137" s="4">
        <f t="shared" si="13"/>
        <v>0.19078947368421054</v>
      </c>
      <c r="F137" s="5">
        <f t="shared" si="14"/>
        <v>246</v>
      </c>
      <c r="G137" s="49">
        <v>73</v>
      </c>
      <c r="H137" s="2">
        <v>68</v>
      </c>
      <c r="I137" s="2">
        <v>10</v>
      </c>
      <c r="J137" s="223">
        <v>6</v>
      </c>
      <c r="K137" s="53">
        <v>1</v>
      </c>
      <c r="L137" s="223">
        <v>31</v>
      </c>
      <c r="M137" s="223">
        <v>12</v>
      </c>
      <c r="N137" s="70">
        <v>30</v>
      </c>
      <c r="O137" s="77"/>
      <c r="P137" s="71">
        <f t="shared" si="18"/>
        <v>-31</v>
      </c>
      <c r="Q137" s="71">
        <f t="shared" si="18"/>
        <v>-12</v>
      </c>
      <c r="R137" s="71">
        <f t="shared" si="15"/>
        <v>0</v>
      </c>
      <c r="S137" s="72">
        <v>27.7</v>
      </c>
      <c r="T137" s="75">
        <f t="shared" si="19"/>
        <v>-19</v>
      </c>
      <c r="U137" s="75">
        <f t="shared" si="16"/>
        <v>19</v>
      </c>
      <c r="V137" s="53"/>
      <c r="W137" s="79"/>
      <c r="X137" s="9"/>
      <c r="Y137" s="80"/>
      <c r="Z137" s="79"/>
      <c r="AA137" s="81"/>
    </row>
    <row r="138" spans="1:27" s="73" customFormat="1" x14ac:dyDescent="0.25">
      <c r="A138" s="74">
        <v>43217</v>
      </c>
      <c r="B138" s="48">
        <v>323</v>
      </c>
      <c r="C138" s="223">
        <v>290</v>
      </c>
      <c r="D138" s="3">
        <v>57</v>
      </c>
      <c r="E138" s="4">
        <f t="shared" si="13"/>
        <v>0.19655172413793104</v>
      </c>
      <c r="F138" s="5">
        <f t="shared" si="14"/>
        <v>233</v>
      </c>
      <c r="G138" s="49">
        <v>72</v>
      </c>
      <c r="H138" s="2">
        <v>60</v>
      </c>
      <c r="I138" s="2">
        <v>13</v>
      </c>
      <c r="J138" s="223">
        <v>5.5</v>
      </c>
      <c r="K138" s="53">
        <v>12</v>
      </c>
      <c r="L138" s="223">
        <v>20</v>
      </c>
      <c r="M138" s="223">
        <v>24</v>
      </c>
      <c r="N138" s="70">
        <v>24</v>
      </c>
      <c r="O138" s="77"/>
      <c r="P138" s="71">
        <f t="shared" si="18"/>
        <v>-20</v>
      </c>
      <c r="Q138" s="71">
        <f t="shared" si="18"/>
        <v>-24</v>
      </c>
      <c r="R138" s="71">
        <f t="shared" si="15"/>
        <v>0</v>
      </c>
      <c r="S138" s="72">
        <v>26.7</v>
      </c>
      <c r="T138" s="75">
        <f t="shared" si="19"/>
        <v>4</v>
      </c>
      <c r="U138" s="75">
        <f t="shared" si="16"/>
        <v>-4</v>
      </c>
      <c r="V138" s="53"/>
      <c r="W138" s="79"/>
      <c r="X138" s="9"/>
      <c r="Y138" s="80"/>
      <c r="Z138" s="79"/>
      <c r="AA138" s="81"/>
    </row>
    <row r="139" spans="1:27" s="73" customFormat="1" x14ac:dyDescent="0.25">
      <c r="A139" s="74">
        <v>43210</v>
      </c>
      <c r="B139" s="48">
        <v>324</v>
      </c>
      <c r="C139" s="223">
        <v>300</v>
      </c>
      <c r="D139" s="3">
        <v>59</v>
      </c>
      <c r="E139" s="4">
        <f t="shared" si="13"/>
        <v>0.19666666666666666</v>
      </c>
      <c r="F139" s="5">
        <f t="shared" si="14"/>
        <v>241</v>
      </c>
      <c r="G139" s="49">
        <v>68</v>
      </c>
      <c r="H139" s="2">
        <v>36</v>
      </c>
      <c r="I139" s="2">
        <v>12</v>
      </c>
      <c r="J139" s="223">
        <v>6.5</v>
      </c>
      <c r="K139" s="53">
        <v>4</v>
      </c>
      <c r="L139" s="223">
        <v>26</v>
      </c>
      <c r="M139" s="223">
        <v>23</v>
      </c>
      <c r="N139" s="70">
        <v>30</v>
      </c>
      <c r="O139" s="77"/>
      <c r="P139" s="71">
        <f t="shared" si="18"/>
        <v>-26</v>
      </c>
      <c r="Q139" s="71">
        <f t="shared" si="18"/>
        <v>-23</v>
      </c>
      <c r="R139" s="71">
        <f t="shared" si="15"/>
        <v>0</v>
      </c>
      <c r="S139" s="72">
        <v>24.5</v>
      </c>
      <c r="T139" s="75">
        <f t="shared" si="19"/>
        <v>-3</v>
      </c>
      <c r="U139" s="75">
        <f t="shared" si="16"/>
        <v>3</v>
      </c>
      <c r="V139" s="53"/>
      <c r="W139" s="79"/>
      <c r="X139" s="9"/>
      <c r="Y139" s="80"/>
      <c r="Z139" s="79"/>
      <c r="AA139" s="81"/>
    </row>
    <row r="140" spans="1:27" s="73" customFormat="1" x14ac:dyDescent="0.25">
      <c r="A140" s="74">
        <v>43203</v>
      </c>
      <c r="B140" s="48">
        <v>328</v>
      </c>
      <c r="C140" s="223">
        <v>289</v>
      </c>
      <c r="D140" s="3">
        <v>56</v>
      </c>
      <c r="E140" s="4">
        <f t="shared" si="13"/>
        <v>0.19377162629757785</v>
      </c>
      <c r="F140" s="5">
        <f t="shared" si="14"/>
        <v>233</v>
      </c>
      <c r="G140" s="49">
        <v>63</v>
      </c>
      <c r="H140" s="2">
        <v>39</v>
      </c>
      <c r="I140" s="2">
        <v>6</v>
      </c>
      <c r="J140" s="90">
        <v>5.0999999999999996</v>
      </c>
      <c r="K140" s="53">
        <v>1</v>
      </c>
      <c r="L140" s="223">
        <v>31</v>
      </c>
      <c r="M140" s="223">
        <v>24</v>
      </c>
      <c r="N140" s="70">
        <v>28</v>
      </c>
      <c r="O140" s="77"/>
      <c r="P140" s="71">
        <f t="shared" si="18"/>
        <v>-31</v>
      </c>
      <c r="Q140" s="71">
        <f t="shared" si="18"/>
        <v>-24</v>
      </c>
      <c r="R140" s="71">
        <f t="shared" si="15"/>
        <v>0</v>
      </c>
      <c r="S140" s="72">
        <v>25.1</v>
      </c>
      <c r="T140" s="75">
        <f t="shared" si="19"/>
        <v>-7</v>
      </c>
      <c r="U140" s="75">
        <f t="shared" si="16"/>
        <v>7</v>
      </c>
      <c r="V140" s="53"/>
      <c r="W140" s="79"/>
      <c r="X140" s="9"/>
      <c r="Y140" s="80"/>
      <c r="Z140" s="79"/>
      <c r="AA140" s="81"/>
    </row>
    <row r="141" spans="1:27" s="73" customFormat="1" x14ac:dyDescent="0.25">
      <c r="A141" s="74">
        <v>43196</v>
      </c>
      <c r="B141" s="48">
        <v>331</v>
      </c>
      <c r="C141" s="223">
        <v>294</v>
      </c>
      <c r="D141" s="3">
        <v>58</v>
      </c>
      <c r="E141" s="4">
        <f t="shared" si="13"/>
        <v>0.19727891156462585</v>
      </c>
      <c r="F141" s="5">
        <f t="shared" si="14"/>
        <v>236</v>
      </c>
      <c r="G141" s="49">
        <v>67</v>
      </c>
      <c r="H141" s="2">
        <v>75</v>
      </c>
      <c r="I141" s="2">
        <v>11</v>
      </c>
      <c r="J141" s="223">
        <v>13</v>
      </c>
      <c r="K141" s="53">
        <v>3</v>
      </c>
      <c r="L141" s="223">
        <v>11</v>
      </c>
      <c r="M141" s="91">
        <v>10</v>
      </c>
      <c r="N141" s="70">
        <v>14</v>
      </c>
      <c r="O141" s="77"/>
      <c r="P141" s="71">
        <f t="shared" si="18"/>
        <v>-11</v>
      </c>
      <c r="Q141" s="71">
        <f t="shared" si="18"/>
        <v>-10</v>
      </c>
      <c r="R141" s="71">
        <f t="shared" si="15"/>
        <v>0</v>
      </c>
      <c r="S141" s="72">
        <v>26</v>
      </c>
      <c r="T141" s="75">
        <f t="shared" si="19"/>
        <v>-1</v>
      </c>
      <c r="U141" s="75">
        <f t="shared" si="16"/>
        <v>1</v>
      </c>
      <c r="V141" s="53"/>
      <c r="W141" s="79"/>
      <c r="X141" s="9"/>
      <c r="Y141" s="80"/>
      <c r="Z141" s="79"/>
      <c r="AA141" s="81"/>
    </row>
    <row r="142" spans="1:27" s="73" customFormat="1" x14ac:dyDescent="0.25">
      <c r="A142" s="74">
        <v>43189</v>
      </c>
      <c r="B142" s="48">
        <v>323</v>
      </c>
      <c r="C142" s="223">
        <v>298</v>
      </c>
      <c r="D142" s="3">
        <v>59</v>
      </c>
      <c r="E142" s="4">
        <f t="shared" si="13"/>
        <v>0.19798657718120805</v>
      </c>
      <c r="F142" s="5">
        <f t="shared" si="14"/>
        <v>239</v>
      </c>
      <c r="G142" s="49">
        <v>67</v>
      </c>
      <c r="H142" s="2">
        <v>86</v>
      </c>
      <c r="I142" s="2">
        <v>13</v>
      </c>
      <c r="J142" s="223">
        <v>12</v>
      </c>
      <c r="K142" s="53">
        <v>6</v>
      </c>
      <c r="L142" s="91">
        <v>40</v>
      </c>
      <c r="M142" s="91">
        <v>18</v>
      </c>
      <c r="N142" s="70">
        <v>45</v>
      </c>
      <c r="O142" s="77"/>
      <c r="P142" s="71">
        <f t="shared" si="18"/>
        <v>-40</v>
      </c>
      <c r="Q142" s="71">
        <f t="shared" si="18"/>
        <v>-18</v>
      </c>
      <c r="R142" s="71">
        <f t="shared" si="15"/>
        <v>0</v>
      </c>
      <c r="S142" s="72">
        <v>25.3</v>
      </c>
      <c r="T142" s="75">
        <f t="shared" si="19"/>
        <v>-22</v>
      </c>
      <c r="U142" s="75">
        <f t="shared" si="16"/>
        <v>22</v>
      </c>
      <c r="V142" s="53"/>
      <c r="W142" s="79"/>
      <c r="X142" s="9"/>
      <c r="Y142" s="80"/>
      <c r="Z142" s="79"/>
      <c r="AA142" s="81"/>
    </row>
    <row r="143" spans="1:27" s="73" customFormat="1" x14ac:dyDescent="0.25">
      <c r="A143" s="74">
        <v>43182</v>
      </c>
      <c r="B143" s="48">
        <v>298</v>
      </c>
      <c r="C143" s="223">
        <v>261</v>
      </c>
      <c r="D143" s="3">
        <v>56</v>
      </c>
      <c r="E143" s="4">
        <f t="shared" si="13"/>
        <v>0.21455938697318008</v>
      </c>
      <c r="F143" s="5">
        <f t="shared" si="14"/>
        <v>205</v>
      </c>
      <c r="G143" s="49">
        <v>69</v>
      </c>
      <c r="H143" s="2">
        <v>89</v>
      </c>
      <c r="I143" s="2">
        <v>19</v>
      </c>
      <c r="J143" s="223">
        <v>13</v>
      </c>
      <c r="K143" s="53">
        <v>7</v>
      </c>
      <c r="L143" s="91">
        <v>29</v>
      </c>
      <c r="M143" s="91">
        <v>32</v>
      </c>
      <c r="N143" s="54">
        <v>36</v>
      </c>
      <c r="O143" s="77"/>
      <c r="P143" s="71">
        <f t="shared" si="18"/>
        <v>-29</v>
      </c>
      <c r="Q143" s="71">
        <f t="shared" si="18"/>
        <v>-32</v>
      </c>
      <c r="R143" s="71">
        <f t="shared" si="15"/>
        <v>0</v>
      </c>
      <c r="S143" s="72">
        <v>27</v>
      </c>
      <c r="T143" s="75">
        <f t="shared" si="19"/>
        <v>3</v>
      </c>
      <c r="U143" s="75">
        <f t="shared" si="16"/>
        <v>-3</v>
      </c>
      <c r="V143" s="53"/>
      <c r="W143" s="79"/>
      <c r="X143" s="9"/>
      <c r="Y143" s="80"/>
      <c r="Z143" s="79"/>
      <c r="AA143" s="81"/>
    </row>
    <row r="144" spans="1:27" s="73" customFormat="1" x14ac:dyDescent="0.25">
      <c r="A144" s="74">
        <v>43175</v>
      </c>
      <c r="B144" s="48">
        <v>313</v>
      </c>
      <c r="C144" s="223">
        <v>280</v>
      </c>
      <c r="D144" s="3">
        <v>59</v>
      </c>
      <c r="E144" s="4">
        <f t="shared" si="13"/>
        <v>0.21071428571428572</v>
      </c>
      <c r="F144" s="5">
        <f t="shared" si="14"/>
        <v>221</v>
      </c>
      <c r="G144" s="49">
        <v>70</v>
      </c>
      <c r="H144" s="2">
        <v>91</v>
      </c>
      <c r="I144" s="2">
        <v>17</v>
      </c>
      <c r="J144" s="223">
        <v>19</v>
      </c>
      <c r="K144" s="53">
        <v>8</v>
      </c>
      <c r="L144" s="91">
        <v>44</v>
      </c>
      <c r="M144" s="91">
        <v>15</v>
      </c>
      <c r="N144" s="54">
        <v>57</v>
      </c>
      <c r="O144" s="77"/>
      <c r="P144" s="71">
        <f t="shared" si="18"/>
        <v>-44</v>
      </c>
      <c r="Q144" s="71">
        <f t="shared" si="18"/>
        <v>-15</v>
      </c>
      <c r="R144" s="71">
        <f t="shared" si="15"/>
        <v>0</v>
      </c>
      <c r="S144" s="92">
        <v>29</v>
      </c>
      <c r="T144" s="75">
        <f t="shared" si="19"/>
        <v>-29</v>
      </c>
      <c r="U144" s="75">
        <f t="shared" si="16"/>
        <v>29</v>
      </c>
      <c r="V144" s="53"/>
      <c r="W144" s="79"/>
      <c r="X144" s="9"/>
      <c r="Y144" s="80"/>
      <c r="Z144" s="79"/>
      <c r="AA144" s="81"/>
    </row>
    <row r="145" spans="1:27" s="73" customFormat="1" x14ac:dyDescent="0.25">
      <c r="A145" s="74">
        <v>43168</v>
      </c>
      <c r="B145" s="48">
        <v>286</v>
      </c>
      <c r="C145" s="223">
        <v>247</v>
      </c>
      <c r="D145" s="3">
        <v>60</v>
      </c>
      <c r="E145" s="4">
        <f t="shared" ref="E145:E191" si="20">D145/C145</f>
        <v>0.24291497975708501</v>
      </c>
      <c r="F145" s="5">
        <f t="shared" ref="F145:F208" si="21">C145-D145</f>
        <v>187</v>
      </c>
      <c r="G145" s="49">
        <v>72</v>
      </c>
      <c r="H145" s="2"/>
      <c r="I145" s="2">
        <v>19</v>
      </c>
      <c r="J145" s="223"/>
      <c r="K145" s="53">
        <v>13</v>
      </c>
      <c r="L145" s="223">
        <v>40</v>
      </c>
      <c r="M145" s="223">
        <v>23</v>
      </c>
      <c r="N145" s="54">
        <v>43</v>
      </c>
      <c r="O145" s="77"/>
      <c r="P145" s="71">
        <f t="shared" si="18"/>
        <v>-40</v>
      </c>
      <c r="Q145" s="71">
        <f t="shared" si="18"/>
        <v>-23</v>
      </c>
      <c r="R145" s="71">
        <f t="shared" ref="R145:R208" si="22">O145*-1</f>
        <v>0</v>
      </c>
      <c r="S145" s="72"/>
      <c r="T145" s="75">
        <f t="shared" si="19"/>
        <v>-17</v>
      </c>
      <c r="U145" s="75">
        <f t="shared" ref="U145:U208" si="23">L145-(O145+M145)</f>
        <v>17</v>
      </c>
      <c r="V145" s="53"/>
      <c r="W145" s="79"/>
      <c r="X145" s="9"/>
      <c r="Y145" s="80"/>
      <c r="Z145" s="79"/>
      <c r="AA145" s="81"/>
    </row>
    <row r="146" spans="1:27" s="73" customFormat="1" x14ac:dyDescent="0.25">
      <c r="A146" s="74">
        <v>43161</v>
      </c>
      <c r="B146" s="48">
        <v>289</v>
      </c>
      <c r="C146" s="223">
        <v>235</v>
      </c>
      <c r="D146" s="3">
        <v>60</v>
      </c>
      <c r="E146" s="4">
        <f t="shared" si="20"/>
        <v>0.25531914893617019</v>
      </c>
      <c r="F146" s="5">
        <f t="shared" si="21"/>
        <v>175</v>
      </c>
      <c r="G146" s="49">
        <v>70</v>
      </c>
      <c r="H146" s="2"/>
      <c r="I146" s="2">
        <v>21</v>
      </c>
      <c r="J146" s="223"/>
      <c r="K146" s="53">
        <v>17</v>
      </c>
      <c r="L146" s="223">
        <v>38</v>
      </c>
      <c r="M146" s="223">
        <v>9</v>
      </c>
      <c r="N146" s="54">
        <v>37</v>
      </c>
      <c r="O146" s="77"/>
      <c r="P146" s="71">
        <f t="shared" ref="P146:Q177" si="24">L146*-1</f>
        <v>-38</v>
      </c>
      <c r="Q146" s="71">
        <f t="shared" si="24"/>
        <v>-9</v>
      </c>
      <c r="R146" s="71">
        <f t="shared" si="22"/>
        <v>0</v>
      </c>
      <c r="S146" s="72"/>
      <c r="T146" s="75">
        <f t="shared" si="19"/>
        <v>-29</v>
      </c>
      <c r="U146" s="75">
        <f t="shared" si="23"/>
        <v>29</v>
      </c>
      <c r="V146" s="53"/>
      <c r="W146" s="79"/>
      <c r="X146" s="9"/>
      <c r="Y146" s="80"/>
      <c r="Z146" s="79"/>
      <c r="AA146" s="81"/>
    </row>
    <row r="147" spans="1:27" s="73" customFormat="1" x14ac:dyDescent="0.25">
      <c r="A147" s="74">
        <v>43154</v>
      </c>
      <c r="B147" s="48">
        <v>256</v>
      </c>
      <c r="C147" s="223">
        <v>240</v>
      </c>
      <c r="D147" s="3">
        <v>59</v>
      </c>
      <c r="E147" s="4">
        <f t="shared" si="20"/>
        <v>0.24583333333333332</v>
      </c>
      <c r="F147" s="5">
        <f t="shared" si="21"/>
        <v>181</v>
      </c>
      <c r="G147" s="49">
        <v>68</v>
      </c>
      <c r="H147" s="2"/>
      <c r="I147" s="2">
        <v>23</v>
      </c>
      <c r="J147" s="223"/>
      <c r="K147" s="53">
        <v>7</v>
      </c>
      <c r="L147" s="223">
        <v>31</v>
      </c>
      <c r="M147" s="223">
        <v>8</v>
      </c>
      <c r="N147" s="54">
        <v>32</v>
      </c>
      <c r="O147" s="77"/>
      <c r="P147" s="71">
        <f t="shared" si="24"/>
        <v>-31</v>
      </c>
      <c r="Q147" s="71">
        <f t="shared" si="24"/>
        <v>-8</v>
      </c>
      <c r="R147" s="71">
        <f t="shared" si="22"/>
        <v>0</v>
      </c>
      <c r="S147" s="72"/>
      <c r="T147" s="75">
        <f t="shared" si="19"/>
        <v>-23</v>
      </c>
      <c r="U147" s="75">
        <f t="shared" si="23"/>
        <v>23</v>
      </c>
      <c r="V147" s="53"/>
      <c r="W147" s="79"/>
      <c r="X147" s="9"/>
      <c r="Y147" s="80"/>
      <c r="Z147" s="79"/>
      <c r="AA147" s="81"/>
    </row>
    <row r="148" spans="1:27" s="73" customFormat="1" x14ac:dyDescent="0.25">
      <c r="A148" s="74">
        <v>43147</v>
      </c>
      <c r="B148" s="48">
        <v>233</v>
      </c>
      <c r="C148" s="223">
        <v>217</v>
      </c>
      <c r="D148" s="3">
        <v>54</v>
      </c>
      <c r="E148" s="4">
        <f t="shared" si="20"/>
        <v>0.24884792626728111</v>
      </c>
      <c r="F148" s="5">
        <f t="shared" si="21"/>
        <v>163</v>
      </c>
      <c r="G148" s="49">
        <v>64</v>
      </c>
      <c r="H148" s="2"/>
      <c r="I148" s="2">
        <v>24</v>
      </c>
      <c r="J148" s="223"/>
      <c r="K148" s="53">
        <v>4</v>
      </c>
      <c r="L148" s="223">
        <v>29</v>
      </c>
      <c r="M148" s="223">
        <v>7</v>
      </c>
      <c r="N148" s="54">
        <v>30</v>
      </c>
      <c r="O148" s="77"/>
      <c r="P148" s="71">
        <f t="shared" si="24"/>
        <v>-29</v>
      </c>
      <c r="Q148" s="71">
        <f t="shared" si="24"/>
        <v>-7</v>
      </c>
      <c r="R148" s="71">
        <f t="shared" si="22"/>
        <v>0</v>
      </c>
      <c r="S148" s="72"/>
      <c r="T148" s="75">
        <f t="shared" si="19"/>
        <v>-22</v>
      </c>
      <c r="U148" s="75">
        <f t="shared" si="23"/>
        <v>22</v>
      </c>
      <c r="V148" s="53"/>
      <c r="W148" s="79"/>
      <c r="X148" s="9"/>
      <c r="Y148" s="80"/>
      <c r="Z148" s="79"/>
      <c r="AA148" s="81"/>
    </row>
    <row r="149" spans="1:27" s="73" customFormat="1" x14ac:dyDescent="0.25">
      <c r="A149" s="74">
        <v>43140</v>
      </c>
      <c r="B149" s="48">
        <v>211</v>
      </c>
      <c r="C149" s="223">
        <v>192</v>
      </c>
      <c r="D149" s="3">
        <v>52</v>
      </c>
      <c r="E149" s="4">
        <f t="shared" si="20"/>
        <v>0.27083333333333331</v>
      </c>
      <c r="F149" s="5">
        <f t="shared" si="21"/>
        <v>140</v>
      </c>
      <c r="G149" s="49">
        <v>63</v>
      </c>
      <c r="H149" s="2"/>
      <c r="I149" s="2">
        <v>28</v>
      </c>
      <c r="J149" s="223"/>
      <c r="K149" s="53">
        <v>9</v>
      </c>
      <c r="L149" s="223">
        <v>21</v>
      </c>
      <c r="M149" s="223">
        <v>10</v>
      </c>
      <c r="N149" s="54">
        <v>36</v>
      </c>
      <c r="O149" s="77"/>
      <c r="P149" s="71">
        <f t="shared" si="24"/>
        <v>-21</v>
      </c>
      <c r="Q149" s="71">
        <f t="shared" si="24"/>
        <v>-10</v>
      </c>
      <c r="R149" s="71">
        <f t="shared" si="22"/>
        <v>0</v>
      </c>
      <c r="S149" s="72"/>
      <c r="T149" s="75">
        <f t="shared" si="19"/>
        <v>-11</v>
      </c>
      <c r="U149" s="75">
        <f t="shared" si="23"/>
        <v>11</v>
      </c>
      <c r="V149" s="53"/>
      <c r="W149" s="79"/>
      <c r="X149" s="9"/>
      <c r="Y149" s="80"/>
      <c r="Z149" s="79"/>
      <c r="AA149" s="81"/>
    </row>
    <row r="150" spans="1:27" s="73" customFormat="1" x14ac:dyDescent="0.25">
      <c r="A150" s="74">
        <v>43133</v>
      </c>
      <c r="B150" s="48">
        <v>200</v>
      </c>
      <c r="C150" s="223">
        <v>185</v>
      </c>
      <c r="D150" s="3">
        <v>53</v>
      </c>
      <c r="E150" s="4">
        <f t="shared" si="20"/>
        <v>0.2864864864864865</v>
      </c>
      <c r="F150" s="5">
        <f t="shared" si="21"/>
        <v>132</v>
      </c>
      <c r="G150" s="49">
        <v>61</v>
      </c>
      <c r="H150" s="2"/>
      <c r="I150" s="2">
        <v>26</v>
      </c>
      <c r="J150" s="223"/>
      <c r="K150" s="53">
        <v>7</v>
      </c>
      <c r="L150" s="223">
        <v>23</v>
      </c>
      <c r="M150" s="223">
        <v>14</v>
      </c>
      <c r="N150" s="54">
        <v>30</v>
      </c>
      <c r="O150" s="77"/>
      <c r="P150" s="71">
        <f t="shared" si="24"/>
        <v>-23</v>
      </c>
      <c r="Q150" s="71">
        <f t="shared" si="24"/>
        <v>-14</v>
      </c>
      <c r="R150" s="71">
        <f t="shared" si="22"/>
        <v>0</v>
      </c>
      <c r="S150" s="72"/>
      <c r="T150" s="75">
        <f t="shared" si="19"/>
        <v>-9</v>
      </c>
      <c r="U150" s="75">
        <f t="shared" si="23"/>
        <v>9</v>
      </c>
      <c r="V150" s="53"/>
      <c r="W150" s="79"/>
      <c r="X150" s="9"/>
      <c r="Y150" s="80"/>
      <c r="Z150" s="79"/>
      <c r="AA150" s="81"/>
    </row>
    <row r="151" spans="1:27" s="73" customFormat="1" x14ac:dyDescent="0.25">
      <c r="A151" s="74">
        <v>43126</v>
      </c>
      <c r="B151" s="48">
        <v>191</v>
      </c>
      <c r="C151" s="223">
        <v>172</v>
      </c>
      <c r="D151" s="3">
        <v>55</v>
      </c>
      <c r="E151" s="4">
        <f t="shared" si="20"/>
        <v>0.31976744186046513</v>
      </c>
      <c r="F151" s="5">
        <f t="shared" si="21"/>
        <v>117</v>
      </c>
      <c r="G151" s="49">
        <v>65</v>
      </c>
      <c r="H151" s="2"/>
      <c r="I151" s="2">
        <v>17</v>
      </c>
      <c r="J151" s="223"/>
      <c r="K151" s="53">
        <v>8</v>
      </c>
      <c r="L151" s="223">
        <v>14</v>
      </c>
      <c r="M151" s="223">
        <v>9</v>
      </c>
      <c r="N151" s="54">
        <v>24</v>
      </c>
      <c r="O151" s="77"/>
      <c r="P151" s="71">
        <f t="shared" si="24"/>
        <v>-14</v>
      </c>
      <c r="Q151" s="71">
        <f t="shared" si="24"/>
        <v>-9</v>
      </c>
      <c r="R151" s="71">
        <f t="shared" si="22"/>
        <v>0</v>
      </c>
      <c r="S151" s="72"/>
      <c r="T151" s="75">
        <f t="shared" si="19"/>
        <v>-5</v>
      </c>
      <c r="U151" s="75">
        <f t="shared" si="23"/>
        <v>5</v>
      </c>
      <c r="V151" s="53"/>
      <c r="W151" s="79"/>
      <c r="X151" s="9"/>
      <c r="Y151" s="80"/>
      <c r="Z151" s="79"/>
      <c r="AA151" s="81"/>
    </row>
    <row r="152" spans="1:27" s="73" customFormat="1" x14ac:dyDescent="0.25">
      <c r="A152" s="74">
        <v>43119</v>
      </c>
      <c r="B152" s="48">
        <v>186</v>
      </c>
      <c r="C152" s="223">
        <v>169</v>
      </c>
      <c r="D152" s="3">
        <v>51</v>
      </c>
      <c r="E152" s="4">
        <f t="shared" si="20"/>
        <v>0.30177514792899407</v>
      </c>
      <c r="F152" s="5">
        <f t="shared" si="21"/>
        <v>118</v>
      </c>
      <c r="G152" s="49">
        <v>61</v>
      </c>
      <c r="H152" s="2"/>
      <c r="I152" s="2"/>
      <c r="J152" s="223"/>
      <c r="K152" s="53">
        <v>9</v>
      </c>
      <c r="L152" s="223">
        <v>24</v>
      </c>
      <c r="M152" s="223">
        <v>10</v>
      </c>
      <c r="N152" s="54">
        <v>28</v>
      </c>
      <c r="O152" s="77"/>
      <c r="P152" s="71">
        <f t="shared" si="24"/>
        <v>-24</v>
      </c>
      <c r="Q152" s="71">
        <f t="shared" si="24"/>
        <v>-10</v>
      </c>
      <c r="R152" s="71">
        <f t="shared" si="22"/>
        <v>0</v>
      </c>
      <c r="S152" s="72"/>
      <c r="T152" s="75">
        <f t="shared" si="19"/>
        <v>-14</v>
      </c>
      <c r="U152" s="75">
        <f t="shared" si="23"/>
        <v>14</v>
      </c>
      <c r="V152" s="53"/>
      <c r="W152" s="79"/>
      <c r="X152" s="9"/>
      <c r="Y152" s="80"/>
      <c r="Z152" s="79"/>
      <c r="AA152" s="81"/>
    </row>
    <row r="153" spans="1:27" s="73" customFormat="1" x14ac:dyDescent="0.25">
      <c r="A153" s="74">
        <v>43112</v>
      </c>
      <c r="B153" s="48">
        <v>182</v>
      </c>
      <c r="C153" s="223">
        <v>175</v>
      </c>
      <c r="D153" s="3">
        <v>53</v>
      </c>
      <c r="E153" s="4">
        <f t="shared" si="20"/>
        <v>0.30285714285714288</v>
      </c>
      <c r="F153" s="5">
        <f t="shared" si="21"/>
        <v>122</v>
      </c>
      <c r="G153" s="49">
        <v>64</v>
      </c>
      <c r="H153" s="2"/>
      <c r="I153" s="2"/>
      <c r="J153" s="223"/>
      <c r="K153" s="53">
        <v>3</v>
      </c>
      <c r="L153" s="223">
        <v>25</v>
      </c>
      <c r="M153" s="223">
        <v>8</v>
      </c>
      <c r="N153" s="54">
        <v>30</v>
      </c>
      <c r="O153" s="77"/>
      <c r="P153" s="71">
        <f t="shared" si="24"/>
        <v>-25</v>
      </c>
      <c r="Q153" s="71">
        <f t="shared" si="24"/>
        <v>-8</v>
      </c>
      <c r="R153" s="71">
        <f t="shared" si="22"/>
        <v>0</v>
      </c>
      <c r="S153" s="72">
        <v>35.200000000000003</v>
      </c>
      <c r="T153" s="75">
        <f t="shared" si="19"/>
        <v>-17</v>
      </c>
      <c r="U153" s="75">
        <f t="shared" si="23"/>
        <v>17</v>
      </c>
      <c r="V153" s="53"/>
      <c r="W153" s="79"/>
      <c r="X153" s="9"/>
      <c r="Y153" s="80"/>
      <c r="Z153" s="79"/>
      <c r="AA153" s="81"/>
    </row>
    <row r="154" spans="1:27" s="73" customFormat="1" x14ac:dyDescent="0.25">
      <c r="A154" s="74">
        <v>43105</v>
      </c>
      <c r="B154" s="48">
        <v>182</v>
      </c>
      <c r="C154" s="223">
        <v>164</v>
      </c>
      <c r="D154" s="3">
        <v>53</v>
      </c>
      <c r="E154" s="4">
        <f t="shared" si="20"/>
        <v>0.32317073170731708</v>
      </c>
      <c r="F154" s="5">
        <f t="shared" si="21"/>
        <v>111</v>
      </c>
      <c r="G154" s="49">
        <v>60</v>
      </c>
      <c r="H154" s="2"/>
      <c r="I154" s="2">
        <v>22</v>
      </c>
      <c r="J154" s="223"/>
      <c r="K154" s="53">
        <v>0</v>
      </c>
      <c r="L154" s="223">
        <v>2</v>
      </c>
      <c r="M154" s="223">
        <v>8</v>
      </c>
      <c r="N154" s="54">
        <v>18</v>
      </c>
      <c r="O154" s="77"/>
      <c r="P154" s="71">
        <f t="shared" si="24"/>
        <v>-2</v>
      </c>
      <c r="Q154" s="71">
        <f t="shared" si="24"/>
        <v>-8</v>
      </c>
      <c r="R154" s="71">
        <f t="shared" si="22"/>
        <v>0</v>
      </c>
      <c r="S154" s="72">
        <v>36.200000000000003</v>
      </c>
      <c r="T154" s="75">
        <f t="shared" si="19"/>
        <v>6</v>
      </c>
      <c r="U154" s="75">
        <f t="shared" si="23"/>
        <v>-6</v>
      </c>
      <c r="V154" s="53"/>
      <c r="W154" s="79"/>
      <c r="X154" s="9"/>
      <c r="Y154" s="80"/>
      <c r="Z154" s="79"/>
      <c r="AA154" s="81"/>
    </row>
    <row r="155" spans="1:27" s="73" customFormat="1" x14ac:dyDescent="0.25">
      <c r="A155" s="74">
        <v>43098</v>
      </c>
      <c r="B155" s="48">
        <v>192</v>
      </c>
      <c r="C155" s="223">
        <v>169</v>
      </c>
      <c r="D155" s="3">
        <v>53</v>
      </c>
      <c r="E155" s="4">
        <f t="shared" si="20"/>
        <v>0.31360946745562129</v>
      </c>
      <c r="F155" s="5">
        <f t="shared" si="21"/>
        <v>116</v>
      </c>
      <c r="G155" s="49">
        <v>62</v>
      </c>
      <c r="H155" s="2"/>
      <c r="I155" s="2">
        <v>12</v>
      </c>
      <c r="J155" s="223"/>
      <c r="K155" s="53">
        <v>1</v>
      </c>
      <c r="L155" s="223">
        <v>2</v>
      </c>
      <c r="M155" s="223">
        <v>0</v>
      </c>
      <c r="N155" s="54">
        <v>0</v>
      </c>
      <c r="O155" s="77"/>
      <c r="P155" s="71">
        <f t="shared" si="24"/>
        <v>-2</v>
      </c>
      <c r="Q155" s="71">
        <f t="shared" si="24"/>
        <v>0</v>
      </c>
      <c r="R155" s="71">
        <f t="shared" si="22"/>
        <v>0</v>
      </c>
      <c r="S155" s="72">
        <v>36.299999999999997</v>
      </c>
      <c r="T155" s="75">
        <f t="shared" si="19"/>
        <v>-2</v>
      </c>
      <c r="U155" s="75">
        <f t="shared" si="23"/>
        <v>2</v>
      </c>
      <c r="V155" s="53"/>
      <c r="W155" s="79"/>
      <c r="X155" s="9"/>
      <c r="Y155" s="80"/>
      <c r="Z155" s="79"/>
      <c r="AA155" s="81"/>
    </row>
    <row r="156" spans="1:27" s="73" customFormat="1" x14ac:dyDescent="0.25">
      <c r="A156" s="74">
        <v>43091</v>
      </c>
      <c r="B156" s="48">
        <v>191</v>
      </c>
      <c r="C156" s="223">
        <v>169</v>
      </c>
      <c r="D156" s="3">
        <v>53</v>
      </c>
      <c r="E156" s="4">
        <f t="shared" si="20"/>
        <v>0.31360946745562129</v>
      </c>
      <c r="F156" s="5">
        <f t="shared" si="21"/>
        <v>116</v>
      </c>
      <c r="G156" s="49">
        <v>61</v>
      </c>
      <c r="H156" s="2"/>
      <c r="I156" s="2">
        <v>6</v>
      </c>
      <c r="J156" s="223"/>
      <c r="K156" s="53">
        <v>5</v>
      </c>
      <c r="L156" s="223">
        <v>9</v>
      </c>
      <c r="M156" s="223">
        <v>8</v>
      </c>
      <c r="N156" s="54">
        <v>10</v>
      </c>
      <c r="O156" s="77"/>
      <c r="P156" s="71">
        <f t="shared" si="24"/>
        <v>-9</v>
      </c>
      <c r="Q156" s="71">
        <f t="shared" si="24"/>
        <v>-8</v>
      </c>
      <c r="R156" s="71">
        <f t="shared" si="22"/>
        <v>0</v>
      </c>
      <c r="S156" s="72">
        <v>34.700000000000003</v>
      </c>
      <c r="T156" s="75">
        <f t="shared" si="19"/>
        <v>-1</v>
      </c>
      <c r="U156" s="75">
        <f t="shared" si="23"/>
        <v>1</v>
      </c>
      <c r="V156" s="53"/>
      <c r="W156" s="79"/>
      <c r="X156" s="9"/>
      <c r="Y156" s="80"/>
      <c r="Z156" s="79"/>
      <c r="AA156" s="81"/>
    </row>
    <row r="157" spans="1:27" s="73" customFormat="1" x14ac:dyDescent="0.25">
      <c r="A157" s="74">
        <v>43084</v>
      </c>
      <c r="B157" s="48">
        <v>195</v>
      </c>
      <c r="C157" s="223">
        <v>182</v>
      </c>
      <c r="D157" s="3">
        <v>61</v>
      </c>
      <c r="E157" s="4">
        <f t="shared" si="20"/>
        <v>0.33516483516483514</v>
      </c>
      <c r="F157" s="5">
        <f t="shared" si="21"/>
        <v>121</v>
      </c>
      <c r="G157" s="49">
        <v>67</v>
      </c>
      <c r="H157" s="2"/>
      <c r="I157" s="2">
        <v>12</v>
      </c>
      <c r="J157" s="223"/>
      <c r="K157" s="53">
        <v>1</v>
      </c>
      <c r="L157" s="223">
        <v>13</v>
      </c>
      <c r="M157" s="223">
        <v>13</v>
      </c>
      <c r="N157" s="54">
        <v>15</v>
      </c>
      <c r="O157" s="77"/>
      <c r="P157" s="71">
        <f t="shared" si="24"/>
        <v>-13</v>
      </c>
      <c r="Q157" s="71">
        <f t="shared" si="24"/>
        <v>-13</v>
      </c>
      <c r="R157" s="71">
        <f t="shared" si="22"/>
        <v>0</v>
      </c>
      <c r="S157" s="72">
        <v>35</v>
      </c>
      <c r="T157" s="75">
        <f t="shared" si="19"/>
        <v>0</v>
      </c>
      <c r="U157" s="75">
        <f t="shared" si="23"/>
        <v>0</v>
      </c>
      <c r="V157" s="53"/>
      <c r="W157" s="79"/>
      <c r="X157" s="9"/>
      <c r="Y157" s="80"/>
      <c r="Z157" s="79"/>
      <c r="AA157" s="81"/>
    </row>
    <row r="158" spans="1:27" s="73" customFormat="1" x14ac:dyDescent="0.25">
      <c r="A158" s="74">
        <v>43077</v>
      </c>
      <c r="B158" s="48">
        <v>197</v>
      </c>
      <c r="C158" s="223">
        <v>180</v>
      </c>
      <c r="D158" s="3">
        <v>58</v>
      </c>
      <c r="E158" s="4">
        <f t="shared" si="20"/>
        <v>0.32222222222222224</v>
      </c>
      <c r="F158" s="5">
        <f t="shared" si="21"/>
        <v>122</v>
      </c>
      <c r="G158" s="49">
        <v>63</v>
      </c>
      <c r="H158" s="2"/>
      <c r="I158" s="2">
        <v>11</v>
      </c>
      <c r="J158" s="223"/>
      <c r="K158" s="53">
        <v>3</v>
      </c>
      <c r="L158" s="223">
        <v>15</v>
      </c>
      <c r="M158" s="223">
        <v>9</v>
      </c>
      <c r="N158" s="54">
        <v>18</v>
      </c>
      <c r="O158" s="77"/>
      <c r="P158" s="71">
        <f t="shared" si="24"/>
        <v>-15</v>
      </c>
      <c r="Q158" s="71">
        <f t="shared" si="24"/>
        <v>-9</v>
      </c>
      <c r="R158" s="71">
        <f t="shared" si="22"/>
        <v>0</v>
      </c>
      <c r="S158" s="72">
        <v>34.5</v>
      </c>
      <c r="T158" s="75">
        <f t="shared" si="19"/>
        <v>-6</v>
      </c>
      <c r="U158" s="75">
        <f t="shared" si="23"/>
        <v>6</v>
      </c>
      <c r="V158" s="53"/>
      <c r="W158" s="79"/>
      <c r="X158" s="9"/>
      <c r="Y158" s="80"/>
      <c r="Z158" s="79"/>
      <c r="AA158" s="81"/>
    </row>
    <row r="159" spans="1:27" s="73" customFormat="1" x14ac:dyDescent="0.25">
      <c r="A159" s="74">
        <v>43070</v>
      </c>
      <c r="B159" s="48">
        <v>195</v>
      </c>
      <c r="C159" s="223">
        <v>175</v>
      </c>
      <c r="D159" s="3">
        <v>57</v>
      </c>
      <c r="E159" s="4">
        <f t="shared" si="20"/>
        <v>0.32571428571428573</v>
      </c>
      <c r="F159" s="5">
        <f t="shared" si="21"/>
        <v>118</v>
      </c>
      <c r="G159" s="49">
        <v>63</v>
      </c>
      <c r="H159" s="2"/>
      <c r="I159" s="2">
        <v>10</v>
      </c>
      <c r="J159" s="223"/>
      <c r="K159" s="53">
        <v>5</v>
      </c>
      <c r="L159" s="223">
        <v>23</v>
      </c>
      <c r="M159" s="223">
        <v>10</v>
      </c>
      <c r="N159" s="54">
        <v>26</v>
      </c>
      <c r="O159" s="77"/>
      <c r="P159" s="71">
        <f t="shared" si="24"/>
        <v>-23</v>
      </c>
      <c r="Q159" s="71">
        <f t="shared" si="24"/>
        <v>-10</v>
      </c>
      <c r="R159" s="71">
        <f t="shared" si="22"/>
        <v>0</v>
      </c>
      <c r="S159" s="72">
        <v>33.799999999999997</v>
      </c>
      <c r="T159" s="75">
        <f t="shared" si="19"/>
        <v>-13</v>
      </c>
      <c r="U159" s="75">
        <f t="shared" si="23"/>
        <v>13</v>
      </c>
      <c r="V159" s="53"/>
      <c r="W159" s="79"/>
      <c r="X159" s="9"/>
      <c r="Y159" s="80"/>
      <c r="Z159" s="79"/>
      <c r="AA159" s="81"/>
    </row>
    <row r="160" spans="1:27" s="73" customFormat="1" x14ac:dyDescent="0.25">
      <c r="A160" s="74">
        <v>43063</v>
      </c>
      <c r="B160" s="48">
        <v>193</v>
      </c>
      <c r="C160" s="223">
        <v>163</v>
      </c>
      <c r="D160" s="3">
        <v>52</v>
      </c>
      <c r="E160" s="4">
        <f t="shared" si="20"/>
        <v>0.31901840490797545</v>
      </c>
      <c r="F160" s="5">
        <f t="shared" si="21"/>
        <v>111</v>
      </c>
      <c r="G160" s="49">
        <v>60</v>
      </c>
      <c r="H160" s="2"/>
      <c r="I160" s="2">
        <v>9</v>
      </c>
      <c r="J160" s="223"/>
      <c r="K160" s="53">
        <v>2</v>
      </c>
      <c r="L160" s="223">
        <v>9</v>
      </c>
      <c r="M160" s="223">
        <v>21</v>
      </c>
      <c r="N160" s="54">
        <v>18</v>
      </c>
      <c r="O160" s="77"/>
      <c r="P160" s="71">
        <f t="shared" si="24"/>
        <v>-9</v>
      </c>
      <c r="Q160" s="71">
        <f t="shared" si="24"/>
        <v>-21</v>
      </c>
      <c r="R160" s="71">
        <f t="shared" si="22"/>
        <v>0</v>
      </c>
      <c r="S160" s="72">
        <v>34.299999999999997</v>
      </c>
      <c r="T160" s="75">
        <f t="shared" si="19"/>
        <v>12</v>
      </c>
      <c r="U160" s="75">
        <f t="shared" si="23"/>
        <v>-12</v>
      </c>
      <c r="V160" s="53"/>
      <c r="W160" s="79"/>
      <c r="X160" s="9"/>
      <c r="Y160" s="80"/>
      <c r="Z160" s="79"/>
      <c r="AA160" s="81"/>
    </row>
    <row r="161" spans="1:27" s="73" customFormat="1" x14ac:dyDescent="0.25">
      <c r="A161" s="74">
        <v>43056</v>
      </c>
      <c r="B161" s="48">
        <v>204</v>
      </c>
      <c r="C161" s="223">
        <v>174</v>
      </c>
      <c r="D161" s="3">
        <v>56</v>
      </c>
      <c r="E161" s="4">
        <f t="shared" si="20"/>
        <v>0.32183908045977011</v>
      </c>
      <c r="F161" s="5">
        <f t="shared" si="21"/>
        <v>118</v>
      </c>
      <c r="G161" s="49">
        <v>64</v>
      </c>
      <c r="H161" s="2"/>
      <c r="I161" s="2">
        <v>6</v>
      </c>
      <c r="J161" s="223"/>
      <c r="K161" s="53">
        <v>4</v>
      </c>
      <c r="L161" s="223">
        <v>10</v>
      </c>
      <c r="M161" s="223">
        <v>8</v>
      </c>
      <c r="N161" s="54">
        <v>10</v>
      </c>
      <c r="O161" s="77"/>
      <c r="P161" s="71">
        <f t="shared" si="24"/>
        <v>-10</v>
      </c>
      <c r="Q161" s="71">
        <f t="shared" si="24"/>
        <v>-8</v>
      </c>
      <c r="R161" s="71">
        <f t="shared" si="22"/>
        <v>0</v>
      </c>
      <c r="S161" s="72">
        <v>33</v>
      </c>
      <c r="T161" s="75">
        <f t="shared" si="19"/>
        <v>-2</v>
      </c>
      <c r="U161" s="75">
        <f t="shared" si="23"/>
        <v>2</v>
      </c>
      <c r="V161" s="53"/>
      <c r="W161" s="79"/>
      <c r="X161" s="9"/>
      <c r="Y161" s="80"/>
      <c r="Z161" s="79"/>
      <c r="AA161" s="81"/>
    </row>
    <row r="162" spans="1:27" s="73" customFormat="1" x14ac:dyDescent="0.25">
      <c r="A162" s="74">
        <v>43049</v>
      </c>
      <c r="B162" s="48">
        <v>210</v>
      </c>
      <c r="C162" s="223">
        <v>178</v>
      </c>
      <c r="D162" s="3">
        <v>54</v>
      </c>
      <c r="E162" s="4">
        <f t="shared" si="20"/>
        <v>0.30337078651685395</v>
      </c>
      <c r="F162" s="5">
        <f t="shared" si="21"/>
        <v>124</v>
      </c>
      <c r="G162" s="49">
        <v>66</v>
      </c>
      <c r="H162" s="2"/>
      <c r="I162" s="2">
        <v>11</v>
      </c>
      <c r="J162" s="223"/>
      <c r="K162" s="53">
        <v>16</v>
      </c>
      <c r="L162" s="223">
        <v>17</v>
      </c>
      <c r="M162" s="223">
        <v>9</v>
      </c>
      <c r="N162" s="54">
        <v>20</v>
      </c>
      <c r="O162" s="77"/>
      <c r="P162" s="71">
        <f t="shared" si="24"/>
        <v>-17</v>
      </c>
      <c r="Q162" s="71">
        <f t="shared" si="24"/>
        <v>-9</v>
      </c>
      <c r="R162" s="71">
        <f t="shared" si="22"/>
        <v>0</v>
      </c>
      <c r="S162" s="72">
        <v>33.700000000000003</v>
      </c>
      <c r="T162" s="75">
        <f t="shared" si="19"/>
        <v>-8</v>
      </c>
      <c r="U162" s="75">
        <f t="shared" si="23"/>
        <v>8</v>
      </c>
      <c r="V162" s="53"/>
      <c r="W162" s="79"/>
      <c r="X162" s="9"/>
      <c r="Y162" s="80"/>
      <c r="Z162" s="79"/>
      <c r="AA162" s="81"/>
    </row>
    <row r="163" spans="1:27" s="73" customFormat="1" x14ac:dyDescent="0.25">
      <c r="A163" s="74">
        <v>43042</v>
      </c>
      <c r="B163" s="48">
        <v>204</v>
      </c>
      <c r="C163" s="223">
        <v>186</v>
      </c>
      <c r="D163" s="3">
        <v>56</v>
      </c>
      <c r="E163" s="4">
        <f t="shared" si="20"/>
        <v>0.30107526881720431</v>
      </c>
      <c r="F163" s="5">
        <f t="shared" si="21"/>
        <v>130</v>
      </c>
      <c r="G163" s="49">
        <v>62</v>
      </c>
      <c r="H163" s="2"/>
      <c r="I163" s="2"/>
      <c r="J163" s="223"/>
      <c r="K163" s="53">
        <v>4</v>
      </c>
      <c r="L163" s="223">
        <v>21</v>
      </c>
      <c r="M163" s="223">
        <v>8</v>
      </c>
      <c r="N163" s="54">
        <v>22</v>
      </c>
      <c r="O163" s="77"/>
      <c r="P163" s="71">
        <f t="shared" si="24"/>
        <v>-21</v>
      </c>
      <c r="Q163" s="71">
        <f t="shared" si="24"/>
        <v>-8</v>
      </c>
      <c r="R163" s="71">
        <f t="shared" si="22"/>
        <v>0</v>
      </c>
      <c r="S163" s="72">
        <v>33.1</v>
      </c>
      <c r="T163" s="75">
        <f t="shared" si="19"/>
        <v>-13</v>
      </c>
      <c r="U163" s="75">
        <f t="shared" si="23"/>
        <v>13</v>
      </c>
      <c r="V163" s="53"/>
      <c r="W163" s="79"/>
      <c r="X163" s="9"/>
      <c r="Y163" s="80"/>
      <c r="Z163" s="79"/>
      <c r="AA163" s="81"/>
    </row>
    <row r="164" spans="1:27" s="73" customFormat="1" x14ac:dyDescent="0.25">
      <c r="A164" s="74">
        <v>43035</v>
      </c>
      <c r="B164" s="48">
        <v>192</v>
      </c>
      <c r="C164" s="223">
        <v>170</v>
      </c>
      <c r="D164" s="3">
        <v>52</v>
      </c>
      <c r="E164" s="4">
        <f t="shared" si="20"/>
        <v>0.30588235294117649</v>
      </c>
      <c r="F164" s="5">
        <f t="shared" si="21"/>
        <v>118</v>
      </c>
      <c r="G164" s="49">
        <v>59</v>
      </c>
      <c r="H164" s="2"/>
      <c r="I164" s="2"/>
      <c r="J164" s="223"/>
      <c r="K164" s="53">
        <v>4</v>
      </c>
      <c r="L164" s="223">
        <v>6</v>
      </c>
      <c r="M164" s="223">
        <v>16</v>
      </c>
      <c r="N164" s="54">
        <v>14</v>
      </c>
      <c r="O164" s="77"/>
      <c r="P164" s="71">
        <f t="shared" si="24"/>
        <v>-6</v>
      </c>
      <c r="Q164" s="71">
        <f t="shared" si="24"/>
        <v>-16</v>
      </c>
      <c r="R164" s="71">
        <f t="shared" si="22"/>
        <v>0</v>
      </c>
      <c r="S164" s="72">
        <v>33.299999999999997</v>
      </c>
      <c r="T164" s="75">
        <f t="shared" si="19"/>
        <v>10</v>
      </c>
      <c r="U164" s="75">
        <f t="shared" si="23"/>
        <v>-10</v>
      </c>
      <c r="V164" s="53"/>
      <c r="W164" s="79"/>
      <c r="X164" s="9"/>
      <c r="Y164" s="80"/>
      <c r="Z164" s="79"/>
      <c r="AA164" s="81"/>
    </row>
    <row r="165" spans="1:27" s="73" customFormat="1" x14ac:dyDescent="0.25">
      <c r="A165" s="74">
        <v>43028</v>
      </c>
      <c r="B165" s="48">
        <v>204</v>
      </c>
      <c r="C165" s="223">
        <v>183</v>
      </c>
      <c r="D165" s="3">
        <v>53</v>
      </c>
      <c r="E165" s="4">
        <f t="shared" si="20"/>
        <v>0.2896174863387978</v>
      </c>
      <c r="F165" s="5">
        <f t="shared" si="21"/>
        <v>130</v>
      </c>
      <c r="G165" s="49">
        <v>64</v>
      </c>
      <c r="H165" s="2"/>
      <c r="I165" s="2"/>
      <c r="J165" s="223"/>
      <c r="K165" s="53">
        <v>5</v>
      </c>
      <c r="L165" s="223">
        <v>13</v>
      </c>
      <c r="M165" s="223">
        <v>19</v>
      </c>
      <c r="N165" s="54">
        <v>19</v>
      </c>
      <c r="O165" s="77"/>
      <c r="P165" s="71">
        <f t="shared" si="24"/>
        <v>-13</v>
      </c>
      <c r="Q165" s="71">
        <f t="shared" si="24"/>
        <v>-19</v>
      </c>
      <c r="R165" s="71">
        <f t="shared" si="22"/>
        <v>0</v>
      </c>
      <c r="S165" s="72">
        <v>33.6</v>
      </c>
      <c r="T165" s="75">
        <f t="shared" si="19"/>
        <v>6</v>
      </c>
      <c r="U165" s="75">
        <f t="shared" si="23"/>
        <v>-6</v>
      </c>
      <c r="V165" s="53"/>
      <c r="W165" s="79"/>
      <c r="X165" s="9"/>
      <c r="Y165" s="80"/>
      <c r="Z165" s="79"/>
      <c r="AA165" s="81"/>
    </row>
    <row r="166" spans="1:27" s="73" customFormat="1" x14ac:dyDescent="0.25">
      <c r="A166" s="74">
        <v>43021</v>
      </c>
      <c r="B166" s="48">
        <v>210</v>
      </c>
      <c r="C166" s="223">
        <v>181</v>
      </c>
      <c r="D166" s="3">
        <v>54</v>
      </c>
      <c r="E166" s="4">
        <f t="shared" si="20"/>
        <v>0.2983425414364641</v>
      </c>
      <c r="F166" s="5">
        <f t="shared" si="21"/>
        <v>127</v>
      </c>
      <c r="G166" s="49">
        <v>67</v>
      </c>
      <c r="H166" s="2"/>
      <c r="I166" s="2"/>
      <c r="J166" s="223"/>
      <c r="K166" s="53">
        <v>7</v>
      </c>
      <c r="L166" s="223">
        <v>20</v>
      </c>
      <c r="M166" s="223">
        <v>11</v>
      </c>
      <c r="N166" s="54">
        <v>14</v>
      </c>
      <c r="O166" s="77"/>
      <c r="P166" s="71">
        <f t="shared" si="24"/>
        <v>-20</v>
      </c>
      <c r="Q166" s="71">
        <f t="shared" si="24"/>
        <v>-11</v>
      </c>
      <c r="R166" s="71">
        <f t="shared" si="22"/>
        <v>0</v>
      </c>
      <c r="S166" s="72">
        <v>32.799999999999997</v>
      </c>
      <c r="T166" s="75">
        <f t="shared" si="19"/>
        <v>-9</v>
      </c>
      <c r="U166" s="75">
        <f t="shared" si="23"/>
        <v>9</v>
      </c>
      <c r="V166" s="53"/>
      <c r="W166" s="79"/>
      <c r="X166" s="9"/>
      <c r="Y166" s="80"/>
      <c r="Z166" s="79"/>
      <c r="AA166" s="81"/>
    </row>
    <row r="167" spans="1:27" s="73" customFormat="1" x14ac:dyDescent="0.25">
      <c r="A167" s="74">
        <v>43014</v>
      </c>
      <c r="B167" s="48">
        <v>206</v>
      </c>
      <c r="C167" s="223">
        <v>168</v>
      </c>
      <c r="D167" s="3">
        <v>55</v>
      </c>
      <c r="E167" s="4">
        <f t="shared" si="20"/>
        <v>0.32738095238095238</v>
      </c>
      <c r="F167" s="5">
        <f t="shared" si="21"/>
        <v>113</v>
      </c>
      <c r="G167" s="49">
        <v>72</v>
      </c>
      <c r="H167" s="2"/>
      <c r="I167" s="2"/>
      <c r="J167" s="223"/>
      <c r="K167" s="53">
        <v>5</v>
      </c>
      <c r="L167" s="223">
        <v>7</v>
      </c>
      <c r="M167" s="223">
        <v>11</v>
      </c>
      <c r="N167" s="54">
        <v>17</v>
      </c>
      <c r="O167" s="77"/>
      <c r="P167" s="71">
        <f t="shared" si="24"/>
        <v>-7</v>
      </c>
      <c r="Q167" s="71">
        <f t="shared" si="24"/>
        <v>-11</v>
      </c>
      <c r="R167" s="71">
        <f t="shared" si="22"/>
        <v>0</v>
      </c>
      <c r="S167" s="7">
        <v>36</v>
      </c>
      <c r="T167" s="75">
        <f t="shared" si="19"/>
        <v>4</v>
      </c>
      <c r="U167" s="75">
        <f t="shared" si="23"/>
        <v>-4</v>
      </c>
      <c r="V167" s="53"/>
      <c r="W167" s="79"/>
      <c r="X167" s="9"/>
      <c r="Y167" s="80"/>
      <c r="Z167" s="79"/>
      <c r="AA167" s="81"/>
    </row>
    <row r="168" spans="1:27" s="73" customFormat="1" x14ac:dyDescent="0.25">
      <c r="A168" s="74">
        <v>43007</v>
      </c>
      <c r="B168" s="48">
        <v>209</v>
      </c>
      <c r="C168" s="223">
        <v>177</v>
      </c>
      <c r="D168" s="3">
        <v>56</v>
      </c>
      <c r="E168" s="4">
        <f t="shared" si="20"/>
        <v>0.31638418079096048</v>
      </c>
      <c r="F168" s="5">
        <f t="shared" si="21"/>
        <v>121</v>
      </c>
      <c r="G168" s="49">
        <v>68</v>
      </c>
      <c r="H168" s="2"/>
      <c r="I168" s="2"/>
      <c r="J168" s="223"/>
      <c r="K168" s="53">
        <v>6</v>
      </c>
      <c r="L168" s="223">
        <v>17</v>
      </c>
      <c r="M168" s="223">
        <v>6</v>
      </c>
      <c r="N168" s="54">
        <v>11</v>
      </c>
      <c r="O168" s="77"/>
      <c r="P168" s="71">
        <f t="shared" si="24"/>
        <v>-17</v>
      </c>
      <c r="Q168" s="71">
        <f t="shared" si="24"/>
        <v>-6</v>
      </c>
      <c r="R168" s="71">
        <f t="shared" si="22"/>
        <v>0</v>
      </c>
      <c r="S168" s="72">
        <v>35.700000000000003</v>
      </c>
      <c r="T168" s="75">
        <f t="shared" si="19"/>
        <v>-11</v>
      </c>
      <c r="U168" s="75">
        <f t="shared" si="23"/>
        <v>11</v>
      </c>
      <c r="V168" s="53"/>
      <c r="W168" s="79"/>
      <c r="X168" s="9"/>
      <c r="Y168" s="80"/>
      <c r="Z168" s="79"/>
      <c r="AA168" s="81"/>
    </row>
    <row r="169" spans="1:27" s="73" customFormat="1" x14ac:dyDescent="0.25">
      <c r="A169" s="74">
        <v>43000</v>
      </c>
      <c r="B169" s="48">
        <v>201</v>
      </c>
      <c r="C169" s="223">
        <v>174</v>
      </c>
      <c r="D169" s="3">
        <v>57</v>
      </c>
      <c r="E169" s="4">
        <f t="shared" si="20"/>
        <v>0.32758620689655171</v>
      </c>
      <c r="F169" s="5">
        <f t="shared" si="21"/>
        <v>117</v>
      </c>
      <c r="G169" s="49">
        <v>65</v>
      </c>
      <c r="H169" s="2"/>
      <c r="I169" s="2"/>
      <c r="J169" s="223"/>
      <c r="K169" s="53">
        <v>5</v>
      </c>
      <c r="L169" s="223">
        <v>15</v>
      </c>
      <c r="M169" s="223">
        <v>8</v>
      </c>
      <c r="N169" s="54">
        <v>24</v>
      </c>
      <c r="O169" s="77"/>
      <c r="P169" s="71">
        <f t="shared" si="24"/>
        <v>-15</v>
      </c>
      <c r="Q169" s="71">
        <f t="shared" si="24"/>
        <v>-8</v>
      </c>
      <c r="R169" s="71">
        <f t="shared" si="22"/>
        <v>0</v>
      </c>
      <c r="S169" s="72">
        <v>37</v>
      </c>
      <c r="T169" s="75">
        <f t="shared" si="19"/>
        <v>-7</v>
      </c>
      <c r="U169" s="75">
        <f t="shared" si="23"/>
        <v>7</v>
      </c>
      <c r="V169" s="53"/>
      <c r="W169" s="79"/>
      <c r="X169" s="9"/>
      <c r="Y169" s="80"/>
      <c r="Z169" s="79"/>
      <c r="AA169" s="81"/>
    </row>
    <row r="170" spans="1:27" s="73" customFormat="1" x14ac:dyDescent="0.25">
      <c r="A170" s="74">
        <v>42993</v>
      </c>
      <c r="B170" s="48">
        <v>209</v>
      </c>
      <c r="C170" s="223">
        <v>187</v>
      </c>
      <c r="D170" s="3">
        <v>52</v>
      </c>
      <c r="E170" s="4">
        <f t="shared" si="20"/>
        <v>0.27807486631016043</v>
      </c>
      <c r="F170" s="5">
        <f t="shared" si="21"/>
        <v>135</v>
      </c>
      <c r="G170" s="49">
        <v>58</v>
      </c>
      <c r="H170" s="2"/>
      <c r="I170" s="2"/>
      <c r="J170" s="223"/>
      <c r="K170" s="53">
        <v>3</v>
      </c>
      <c r="L170" s="223">
        <v>8</v>
      </c>
      <c r="M170" s="223">
        <v>5</v>
      </c>
      <c r="N170" s="54">
        <v>11</v>
      </c>
      <c r="O170" s="77"/>
      <c r="P170" s="71">
        <f t="shared" si="24"/>
        <v>-8</v>
      </c>
      <c r="Q170" s="71">
        <f t="shared" si="24"/>
        <v>-5</v>
      </c>
      <c r="R170" s="71">
        <f t="shared" si="22"/>
        <v>0</v>
      </c>
      <c r="S170" s="72">
        <v>37.5</v>
      </c>
      <c r="T170" s="75">
        <f t="shared" si="19"/>
        <v>-3</v>
      </c>
      <c r="U170" s="75">
        <f t="shared" si="23"/>
        <v>3</v>
      </c>
      <c r="V170" s="53"/>
      <c r="W170" s="79"/>
      <c r="X170" s="9"/>
      <c r="Y170" s="80"/>
      <c r="Z170" s="79"/>
      <c r="AA170" s="81"/>
    </row>
    <row r="171" spans="1:27" s="73" customFormat="1" x14ac:dyDescent="0.25">
      <c r="A171" s="74">
        <v>42986</v>
      </c>
      <c r="B171" s="48">
        <v>214</v>
      </c>
      <c r="C171" s="223">
        <v>194</v>
      </c>
      <c r="D171" s="3">
        <v>49</v>
      </c>
      <c r="E171" s="4">
        <f t="shared" si="20"/>
        <v>0.25257731958762886</v>
      </c>
      <c r="F171" s="5">
        <f t="shared" si="21"/>
        <v>145</v>
      </c>
      <c r="G171" s="49">
        <v>57</v>
      </c>
      <c r="H171" s="2"/>
      <c r="I171" s="2"/>
      <c r="J171" s="223"/>
      <c r="K171" s="53">
        <v>3</v>
      </c>
      <c r="L171" s="223">
        <v>6</v>
      </c>
      <c r="M171" s="223">
        <v>10</v>
      </c>
      <c r="N171" s="54">
        <v>16</v>
      </c>
      <c r="O171" s="77"/>
      <c r="P171" s="71">
        <f t="shared" si="24"/>
        <v>-6</v>
      </c>
      <c r="Q171" s="71">
        <f t="shared" si="24"/>
        <v>-10</v>
      </c>
      <c r="R171" s="71">
        <f t="shared" si="22"/>
        <v>0</v>
      </c>
      <c r="S171" s="72">
        <v>36.1</v>
      </c>
      <c r="T171" s="75">
        <f t="shared" si="19"/>
        <v>4</v>
      </c>
      <c r="U171" s="75">
        <f t="shared" si="23"/>
        <v>-4</v>
      </c>
      <c r="V171" s="53"/>
      <c r="W171" s="79"/>
      <c r="X171" s="9"/>
      <c r="Y171" s="80"/>
      <c r="Z171" s="79"/>
      <c r="AA171" s="81"/>
    </row>
    <row r="172" spans="1:27" s="73" customFormat="1" x14ac:dyDescent="0.25">
      <c r="A172" s="74">
        <v>42979</v>
      </c>
      <c r="B172" s="48">
        <v>220</v>
      </c>
      <c r="C172" s="223">
        <v>197</v>
      </c>
      <c r="D172" s="3">
        <v>46</v>
      </c>
      <c r="E172" s="4">
        <f t="shared" si="20"/>
        <v>0.233502538071066</v>
      </c>
      <c r="F172" s="5">
        <f t="shared" si="21"/>
        <v>151</v>
      </c>
      <c r="G172" s="49">
        <v>54</v>
      </c>
      <c r="H172" s="2"/>
      <c r="I172" s="2"/>
      <c r="J172" s="223"/>
      <c r="K172" s="53">
        <v>1</v>
      </c>
      <c r="L172" s="223">
        <v>11</v>
      </c>
      <c r="M172" s="223">
        <v>2</v>
      </c>
      <c r="N172" s="54">
        <v>12</v>
      </c>
      <c r="O172" s="77"/>
      <c r="P172" s="71">
        <f t="shared" si="24"/>
        <v>-11</v>
      </c>
      <c r="Q172" s="71">
        <f t="shared" si="24"/>
        <v>-2</v>
      </c>
      <c r="R172" s="71">
        <f t="shared" si="22"/>
        <v>0</v>
      </c>
      <c r="S172" s="72">
        <v>35.1</v>
      </c>
      <c r="T172" s="75">
        <f t="shared" si="19"/>
        <v>-9</v>
      </c>
      <c r="U172" s="75">
        <f t="shared" si="23"/>
        <v>9</v>
      </c>
      <c r="V172" s="53"/>
      <c r="W172" s="79"/>
      <c r="X172" s="9"/>
      <c r="Y172" s="80"/>
      <c r="Z172" s="79"/>
      <c r="AA172" s="81"/>
    </row>
    <row r="173" spans="1:27" s="73" customFormat="1" x14ac:dyDescent="0.25">
      <c r="A173" s="74">
        <v>42972</v>
      </c>
      <c r="B173" s="48">
        <v>210</v>
      </c>
      <c r="C173" s="223">
        <v>187</v>
      </c>
      <c r="D173" s="3">
        <v>42</v>
      </c>
      <c r="E173" s="4">
        <f t="shared" si="20"/>
        <v>0.22459893048128343</v>
      </c>
      <c r="F173" s="5">
        <f t="shared" si="21"/>
        <v>145</v>
      </c>
      <c r="G173" s="49">
        <v>51</v>
      </c>
      <c r="H173" s="2"/>
      <c r="I173" s="2"/>
      <c r="J173" s="223"/>
      <c r="K173" s="93">
        <v>3</v>
      </c>
      <c r="L173" s="223">
        <v>16</v>
      </c>
      <c r="M173" s="223">
        <v>9</v>
      </c>
      <c r="N173" s="94">
        <v>17</v>
      </c>
      <c r="O173" s="77"/>
      <c r="P173" s="71">
        <f t="shared" si="24"/>
        <v>-16</v>
      </c>
      <c r="Q173" s="71">
        <f t="shared" si="24"/>
        <v>-9</v>
      </c>
      <c r="R173" s="71">
        <f t="shared" si="22"/>
        <v>0</v>
      </c>
      <c r="S173" s="72">
        <v>34.200000000000003</v>
      </c>
      <c r="T173" s="75">
        <f t="shared" si="19"/>
        <v>-7</v>
      </c>
      <c r="U173" s="75">
        <f t="shared" si="23"/>
        <v>7</v>
      </c>
      <c r="V173" s="53"/>
      <c r="W173" s="79"/>
      <c r="X173" s="9"/>
      <c r="Y173" s="80"/>
      <c r="Z173" s="79"/>
      <c r="AA173" s="81"/>
    </row>
    <row r="174" spans="1:27" s="73" customFormat="1" x14ac:dyDescent="0.25">
      <c r="A174" s="74">
        <v>42965</v>
      </c>
      <c r="B174" s="48">
        <v>204</v>
      </c>
      <c r="C174" s="223">
        <v>175</v>
      </c>
      <c r="D174" s="3">
        <v>41</v>
      </c>
      <c r="E174" s="4">
        <f t="shared" si="20"/>
        <v>0.23428571428571429</v>
      </c>
      <c r="F174" s="5">
        <f t="shared" si="21"/>
        <v>134</v>
      </c>
      <c r="G174" s="49">
        <v>53</v>
      </c>
      <c r="H174" s="2"/>
      <c r="I174" s="2"/>
      <c r="J174" s="223"/>
      <c r="K174" s="53">
        <v>5</v>
      </c>
      <c r="L174" s="223">
        <v>23</v>
      </c>
      <c r="M174" s="223">
        <v>20</v>
      </c>
      <c r="N174" s="54">
        <v>29</v>
      </c>
      <c r="O174" s="77"/>
      <c r="P174" s="71">
        <f t="shared" si="24"/>
        <v>-23</v>
      </c>
      <c r="Q174" s="71">
        <f t="shared" si="24"/>
        <v>-20</v>
      </c>
      <c r="R174" s="71">
        <f t="shared" si="22"/>
        <v>0</v>
      </c>
      <c r="S174" s="72">
        <v>34.1</v>
      </c>
      <c r="T174" s="75">
        <f t="shared" si="19"/>
        <v>-3</v>
      </c>
      <c r="U174" s="75">
        <f t="shared" si="23"/>
        <v>3</v>
      </c>
      <c r="V174" s="53"/>
      <c r="W174" s="79"/>
      <c r="X174" s="9"/>
      <c r="Y174" s="80"/>
      <c r="Z174" s="79"/>
      <c r="AA174" s="81"/>
    </row>
    <row r="175" spans="1:27" s="73" customFormat="1" x14ac:dyDescent="0.25">
      <c r="A175" s="74">
        <v>42958</v>
      </c>
      <c r="B175" s="48">
        <v>204</v>
      </c>
      <c r="C175" s="223">
        <v>170</v>
      </c>
      <c r="D175" s="3">
        <v>46</v>
      </c>
      <c r="E175" s="4">
        <f t="shared" si="20"/>
        <v>0.27058823529411763</v>
      </c>
      <c r="F175" s="5">
        <f t="shared" si="21"/>
        <v>124</v>
      </c>
      <c r="G175" s="49">
        <v>58</v>
      </c>
      <c r="H175" s="2"/>
      <c r="I175" s="2"/>
      <c r="J175" s="223"/>
      <c r="K175" s="53">
        <v>16</v>
      </c>
      <c r="L175" s="223">
        <v>28</v>
      </c>
      <c r="M175" s="223">
        <v>23</v>
      </c>
      <c r="N175" s="54">
        <v>15</v>
      </c>
      <c r="O175" s="77"/>
      <c r="P175" s="71">
        <f t="shared" si="24"/>
        <v>-28</v>
      </c>
      <c r="Q175" s="71">
        <f t="shared" si="24"/>
        <v>-23</v>
      </c>
      <c r="R175" s="71">
        <f t="shared" si="22"/>
        <v>0</v>
      </c>
      <c r="S175" s="72">
        <v>35.700000000000003</v>
      </c>
      <c r="T175" s="224">
        <f t="shared" si="19"/>
        <v>-5</v>
      </c>
      <c r="U175" s="75">
        <f t="shared" si="23"/>
        <v>5</v>
      </c>
      <c r="V175" s="53"/>
      <c r="W175" s="79"/>
      <c r="X175" s="9"/>
      <c r="Y175" s="80"/>
      <c r="Z175" s="79"/>
      <c r="AA175" s="81"/>
    </row>
    <row r="176" spans="1:27" s="73" customFormat="1" x14ac:dyDescent="0.25">
      <c r="A176" s="74">
        <v>42951</v>
      </c>
      <c r="B176" s="48">
        <v>212</v>
      </c>
      <c r="C176" s="223">
        <v>174</v>
      </c>
      <c r="D176" s="3">
        <v>51</v>
      </c>
      <c r="E176" s="4">
        <f t="shared" si="20"/>
        <v>0.29310344827586204</v>
      </c>
      <c r="F176" s="5">
        <f t="shared" si="21"/>
        <v>123</v>
      </c>
      <c r="G176" s="49">
        <v>61</v>
      </c>
      <c r="H176" s="2"/>
      <c r="I176" s="2"/>
      <c r="J176" s="223"/>
      <c r="K176" s="53">
        <v>7</v>
      </c>
      <c r="L176" s="223">
        <v>9</v>
      </c>
      <c r="M176" s="223">
        <v>19</v>
      </c>
      <c r="N176" s="54">
        <v>16</v>
      </c>
      <c r="O176" s="77"/>
      <c r="P176" s="71">
        <f t="shared" si="24"/>
        <v>-9</v>
      </c>
      <c r="Q176" s="71">
        <f t="shared" si="24"/>
        <v>-19</v>
      </c>
      <c r="R176" s="71">
        <f t="shared" si="22"/>
        <v>0</v>
      </c>
      <c r="S176" s="72">
        <v>35.799999999999997</v>
      </c>
      <c r="T176" s="224">
        <f t="shared" si="19"/>
        <v>10</v>
      </c>
      <c r="U176" s="75">
        <f t="shared" si="23"/>
        <v>-10</v>
      </c>
      <c r="V176" s="53"/>
      <c r="W176" s="79"/>
      <c r="X176" s="95"/>
      <c r="Y176" s="80"/>
      <c r="Z176" s="79"/>
      <c r="AA176" s="81"/>
    </row>
    <row r="177" spans="1:27" s="73" customFormat="1" x14ac:dyDescent="0.25">
      <c r="A177" s="74">
        <v>42944</v>
      </c>
      <c r="B177" s="48">
        <v>223</v>
      </c>
      <c r="C177" s="223">
        <v>206</v>
      </c>
      <c r="D177" s="3">
        <v>55</v>
      </c>
      <c r="E177" s="4">
        <f t="shared" si="20"/>
        <v>0.26699029126213591</v>
      </c>
      <c r="F177" s="5">
        <f t="shared" si="21"/>
        <v>151</v>
      </c>
      <c r="G177" s="49">
        <v>61</v>
      </c>
      <c r="H177" s="2"/>
      <c r="I177" s="2"/>
      <c r="J177" s="223"/>
      <c r="K177" s="53">
        <v>1</v>
      </c>
      <c r="L177" s="223">
        <v>7</v>
      </c>
      <c r="M177" s="223">
        <v>34</v>
      </c>
      <c r="N177" s="54">
        <v>16</v>
      </c>
      <c r="O177" s="77"/>
      <c r="P177" s="71">
        <f t="shared" si="24"/>
        <v>-7</v>
      </c>
      <c r="Q177" s="71">
        <f t="shared" si="24"/>
        <v>-34</v>
      </c>
      <c r="R177" s="71">
        <f t="shared" si="22"/>
        <v>0</v>
      </c>
      <c r="S177" s="72">
        <v>35.4</v>
      </c>
      <c r="T177" s="224">
        <f t="shared" si="19"/>
        <v>27</v>
      </c>
      <c r="U177" s="75">
        <f t="shared" si="23"/>
        <v>-27</v>
      </c>
      <c r="V177" s="53"/>
      <c r="W177" s="79"/>
      <c r="X177" s="95"/>
      <c r="Y177" s="80"/>
      <c r="Z177" s="79"/>
      <c r="AA177" s="81"/>
    </row>
    <row r="178" spans="1:27" s="73" customFormat="1" x14ac:dyDescent="0.25">
      <c r="A178" s="74">
        <v>42937</v>
      </c>
      <c r="B178" s="48">
        <v>255</v>
      </c>
      <c r="C178" s="223">
        <v>210</v>
      </c>
      <c r="D178" s="3">
        <v>55</v>
      </c>
      <c r="E178" s="4">
        <f t="shared" si="20"/>
        <v>0.26190476190476192</v>
      </c>
      <c r="F178" s="5">
        <f t="shared" si="21"/>
        <v>155</v>
      </c>
      <c r="G178" s="49">
        <v>65</v>
      </c>
      <c r="H178" s="2"/>
      <c r="I178" s="2"/>
      <c r="J178" s="223"/>
      <c r="K178" s="53">
        <v>4</v>
      </c>
      <c r="L178" s="223">
        <v>13</v>
      </c>
      <c r="M178" s="223">
        <v>12</v>
      </c>
      <c r="N178" s="54">
        <v>16</v>
      </c>
      <c r="O178" s="77"/>
      <c r="P178" s="71">
        <f t="shared" ref="P178:Q209" si="25">L178*-1</f>
        <v>-13</v>
      </c>
      <c r="Q178" s="71">
        <f t="shared" si="25"/>
        <v>-12</v>
      </c>
      <c r="R178" s="71">
        <f t="shared" si="22"/>
        <v>0</v>
      </c>
      <c r="S178" s="72">
        <v>34.43</v>
      </c>
      <c r="T178" s="224">
        <f t="shared" si="19"/>
        <v>-1</v>
      </c>
      <c r="U178" s="75">
        <f t="shared" si="23"/>
        <v>1</v>
      </c>
      <c r="V178" s="53"/>
      <c r="W178" s="79"/>
      <c r="X178" s="95"/>
      <c r="Y178" s="80"/>
      <c r="Z178" s="79"/>
      <c r="AA178" s="81"/>
    </row>
    <row r="179" spans="1:27" s="73" customFormat="1" x14ac:dyDescent="0.25">
      <c r="A179" s="74">
        <v>42930</v>
      </c>
      <c r="B179" s="48">
        <v>256</v>
      </c>
      <c r="C179" s="223">
        <v>217</v>
      </c>
      <c r="D179" s="3">
        <v>52</v>
      </c>
      <c r="E179" s="4">
        <f t="shared" si="20"/>
        <v>0.23963133640552994</v>
      </c>
      <c r="F179" s="5">
        <f t="shared" si="21"/>
        <v>165</v>
      </c>
      <c r="G179" s="49">
        <v>58</v>
      </c>
      <c r="H179" s="2"/>
      <c r="I179" s="2"/>
      <c r="J179" s="223"/>
      <c r="K179" s="53">
        <v>9</v>
      </c>
      <c r="L179" s="223">
        <v>21</v>
      </c>
      <c r="M179" s="223">
        <v>15</v>
      </c>
      <c r="N179" s="54">
        <v>25</v>
      </c>
      <c r="O179" s="77"/>
      <c r="P179" s="71">
        <f t="shared" si="25"/>
        <v>-21</v>
      </c>
      <c r="Q179" s="71">
        <f t="shared" si="25"/>
        <v>-15</v>
      </c>
      <c r="R179" s="71">
        <f t="shared" si="22"/>
        <v>0</v>
      </c>
      <c r="S179" s="72">
        <v>33.299999999999997</v>
      </c>
      <c r="T179" s="224">
        <f t="shared" si="19"/>
        <v>-6</v>
      </c>
      <c r="U179" s="75">
        <f t="shared" si="23"/>
        <v>6</v>
      </c>
      <c r="V179" s="53"/>
      <c r="W179" s="79"/>
      <c r="X179" s="95"/>
      <c r="Y179" s="80"/>
      <c r="Z179" s="79"/>
      <c r="AA179" s="81"/>
    </row>
    <row r="180" spans="1:27" s="73" customFormat="1" x14ac:dyDescent="0.25">
      <c r="A180" s="74">
        <v>42923</v>
      </c>
      <c r="B180" s="48">
        <v>257</v>
      </c>
      <c r="C180" s="223">
        <v>216</v>
      </c>
      <c r="D180" s="3">
        <v>52</v>
      </c>
      <c r="E180" s="4">
        <f t="shared" si="20"/>
        <v>0.24074074074074073</v>
      </c>
      <c r="F180" s="5">
        <f t="shared" si="21"/>
        <v>164</v>
      </c>
      <c r="G180" s="49">
        <v>59</v>
      </c>
      <c r="H180" s="2"/>
      <c r="I180" s="2"/>
      <c r="J180" s="223"/>
      <c r="K180" s="53">
        <v>4</v>
      </c>
      <c r="L180" s="223">
        <v>19</v>
      </c>
      <c r="M180" s="223">
        <v>21</v>
      </c>
      <c r="N180" s="54">
        <v>22</v>
      </c>
      <c r="O180" s="77"/>
      <c r="P180" s="71">
        <f t="shared" si="25"/>
        <v>-19</v>
      </c>
      <c r="Q180" s="71">
        <f t="shared" si="25"/>
        <v>-21</v>
      </c>
      <c r="R180" s="71">
        <f t="shared" si="22"/>
        <v>0</v>
      </c>
      <c r="S180" s="72">
        <v>32.9</v>
      </c>
      <c r="T180" s="224">
        <f t="shared" si="19"/>
        <v>2</v>
      </c>
      <c r="U180" s="75">
        <f t="shared" si="23"/>
        <v>-2</v>
      </c>
      <c r="V180" s="53"/>
      <c r="W180" s="79"/>
      <c r="X180" s="95"/>
      <c r="Y180" s="80"/>
      <c r="Z180" s="79"/>
      <c r="AA180" s="81"/>
    </row>
    <row r="181" spans="1:27" s="73" customFormat="1" x14ac:dyDescent="0.25">
      <c r="A181" s="74">
        <v>42916</v>
      </c>
      <c r="B181" s="48">
        <v>257</v>
      </c>
      <c r="C181" s="223">
        <v>210</v>
      </c>
      <c r="D181" s="3">
        <v>50</v>
      </c>
      <c r="E181" s="4">
        <f t="shared" si="20"/>
        <v>0.23809523809523808</v>
      </c>
      <c r="F181" s="5">
        <f t="shared" si="21"/>
        <v>160</v>
      </c>
      <c r="G181" s="49">
        <v>56</v>
      </c>
      <c r="H181" s="2"/>
      <c r="I181" s="2"/>
      <c r="J181" s="223"/>
      <c r="K181" s="53">
        <v>15</v>
      </c>
      <c r="L181" s="223">
        <v>18</v>
      </c>
      <c r="M181" s="223">
        <v>10</v>
      </c>
      <c r="N181" s="54">
        <v>14</v>
      </c>
      <c r="O181" s="77"/>
      <c r="P181" s="71">
        <f t="shared" si="25"/>
        <v>-18</v>
      </c>
      <c r="Q181" s="71">
        <f t="shared" si="25"/>
        <v>-10</v>
      </c>
      <c r="R181" s="71">
        <f t="shared" si="22"/>
        <v>0</v>
      </c>
      <c r="S181" s="72">
        <v>33</v>
      </c>
      <c r="T181" s="224">
        <f t="shared" ref="T181:T229" si="26">M181-L181</f>
        <v>-8</v>
      </c>
      <c r="U181" s="75">
        <f t="shared" si="23"/>
        <v>8</v>
      </c>
      <c r="V181" s="53"/>
      <c r="W181" s="79"/>
      <c r="X181" s="95"/>
      <c r="Y181" s="80"/>
      <c r="Z181" s="79"/>
      <c r="AA181" s="81"/>
    </row>
    <row r="182" spans="1:27" s="73" customFormat="1" x14ac:dyDescent="0.25">
      <c r="A182" s="74">
        <v>42909</v>
      </c>
      <c r="B182" s="48">
        <v>254</v>
      </c>
      <c r="C182" s="223">
        <v>221</v>
      </c>
      <c r="D182" s="3">
        <v>45</v>
      </c>
      <c r="E182" s="4">
        <f t="shared" si="20"/>
        <v>0.20361990950226244</v>
      </c>
      <c r="F182" s="5">
        <f t="shared" si="21"/>
        <v>176</v>
      </c>
      <c r="G182" s="49">
        <v>50</v>
      </c>
      <c r="H182" s="2"/>
      <c r="I182" s="2"/>
      <c r="J182" s="223"/>
      <c r="K182" s="53">
        <v>6</v>
      </c>
      <c r="L182" s="223">
        <v>15</v>
      </c>
      <c r="M182" s="223">
        <v>23</v>
      </c>
      <c r="N182" s="54">
        <v>16</v>
      </c>
      <c r="O182" s="77"/>
      <c r="P182" s="71">
        <f t="shared" si="25"/>
        <v>-15</v>
      </c>
      <c r="Q182" s="71">
        <f t="shared" si="25"/>
        <v>-23</v>
      </c>
      <c r="R182" s="71">
        <f t="shared" si="22"/>
        <v>0</v>
      </c>
      <c r="S182" s="72">
        <v>32.1</v>
      </c>
      <c r="T182" s="224">
        <f t="shared" si="26"/>
        <v>8</v>
      </c>
      <c r="U182" s="75">
        <f t="shared" si="23"/>
        <v>-8</v>
      </c>
      <c r="V182" s="53"/>
      <c r="W182" s="79"/>
      <c r="X182" s="95"/>
      <c r="Y182" s="80"/>
      <c r="Z182" s="79"/>
      <c r="AA182" s="81"/>
    </row>
    <row r="183" spans="1:27" s="73" customFormat="1" x14ac:dyDescent="0.25">
      <c r="A183" s="74">
        <v>42902</v>
      </c>
      <c r="B183" s="48">
        <v>263</v>
      </c>
      <c r="C183" s="223">
        <v>218</v>
      </c>
      <c r="D183" s="3">
        <v>42</v>
      </c>
      <c r="E183" s="4">
        <f t="shared" si="20"/>
        <v>0.19266055045871561</v>
      </c>
      <c r="F183" s="5">
        <f t="shared" si="21"/>
        <v>176</v>
      </c>
      <c r="G183" s="49">
        <v>51</v>
      </c>
      <c r="H183" s="2"/>
      <c r="I183" s="2"/>
      <c r="J183" s="223"/>
      <c r="K183" s="53">
        <v>7</v>
      </c>
      <c r="L183" s="223">
        <v>23</v>
      </c>
      <c r="M183" s="223">
        <v>9</v>
      </c>
      <c r="N183" s="54">
        <v>36</v>
      </c>
      <c r="O183" s="77"/>
      <c r="P183" s="71">
        <f t="shared" si="25"/>
        <v>-23</v>
      </c>
      <c r="Q183" s="71">
        <f t="shared" si="25"/>
        <v>-9</v>
      </c>
      <c r="R183" s="71">
        <f t="shared" si="22"/>
        <v>0</v>
      </c>
      <c r="S183" s="72">
        <v>31.5</v>
      </c>
      <c r="T183" s="224">
        <f t="shared" si="26"/>
        <v>-14</v>
      </c>
      <c r="U183" s="75">
        <f t="shared" si="23"/>
        <v>14</v>
      </c>
      <c r="V183" s="53"/>
      <c r="W183" s="79"/>
      <c r="X183" s="95"/>
      <c r="Y183" s="80"/>
      <c r="Z183" s="79"/>
      <c r="AA183" s="81"/>
    </row>
    <row r="184" spans="1:27" s="73" customFormat="1" x14ac:dyDescent="0.25">
      <c r="A184" s="74">
        <v>42895</v>
      </c>
      <c r="B184" s="48">
        <v>256</v>
      </c>
      <c r="C184" s="223">
        <v>225</v>
      </c>
      <c r="D184" s="3">
        <v>37</v>
      </c>
      <c r="E184" s="4">
        <f t="shared" si="20"/>
        <v>0.16444444444444445</v>
      </c>
      <c r="F184" s="5">
        <f t="shared" si="21"/>
        <v>188</v>
      </c>
      <c r="G184" s="49">
        <v>46</v>
      </c>
      <c r="H184" s="2"/>
      <c r="I184" s="2"/>
      <c r="J184" s="223"/>
      <c r="K184" s="53">
        <v>4</v>
      </c>
      <c r="L184" s="223">
        <v>20</v>
      </c>
      <c r="M184" s="223">
        <v>16</v>
      </c>
      <c r="N184" s="54">
        <v>24</v>
      </c>
      <c r="O184" s="77"/>
      <c r="P184" s="71">
        <f t="shared" si="25"/>
        <v>-20</v>
      </c>
      <c r="Q184" s="71">
        <f t="shared" si="25"/>
        <v>-16</v>
      </c>
      <c r="R184" s="71">
        <f t="shared" si="22"/>
        <v>0</v>
      </c>
      <c r="S184" s="72">
        <v>30.9</v>
      </c>
      <c r="T184" s="224">
        <f t="shared" si="26"/>
        <v>-4</v>
      </c>
      <c r="U184" s="75">
        <f t="shared" si="23"/>
        <v>4</v>
      </c>
      <c r="V184" s="53"/>
      <c r="W184" s="79"/>
      <c r="X184" s="95"/>
      <c r="Y184" s="80"/>
      <c r="Z184" s="79"/>
      <c r="AA184" s="81"/>
    </row>
    <row r="185" spans="1:27" s="73" customFormat="1" x14ac:dyDescent="0.25">
      <c r="A185" s="74">
        <v>42888</v>
      </c>
      <c r="B185" s="48">
        <v>251</v>
      </c>
      <c r="C185" s="223">
        <v>211</v>
      </c>
      <c r="D185" s="3">
        <v>39</v>
      </c>
      <c r="E185" s="4">
        <f t="shared" si="20"/>
        <v>0.18483412322274881</v>
      </c>
      <c r="F185" s="5">
        <f t="shared" si="21"/>
        <v>172</v>
      </c>
      <c r="G185" s="49">
        <v>46</v>
      </c>
      <c r="H185" s="2"/>
      <c r="I185" s="2"/>
      <c r="J185" s="223"/>
      <c r="K185" s="53">
        <v>5</v>
      </c>
      <c r="L185" s="223">
        <v>18</v>
      </c>
      <c r="M185" s="223">
        <v>12</v>
      </c>
      <c r="N185" s="54">
        <v>24</v>
      </c>
      <c r="O185" s="77"/>
      <c r="P185" s="71">
        <f t="shared" si="25"/>
        <v>-18</v>
      </c>
      <c r="Q185" s="71">
        <f t="shared" si="25"/>
        <v>-12</v>
      </c>
      <c r="R185" s="71">
        <f t="shared" si="22"/>
        <v>0</v>
      </c>
      <c r="S185" s="72">
        <v>31</v>
      </c>
      <c r="T185" s="224">
        <f t="shared" si="26"/>
        <v>-6</v>
      </c>
      <c r="U185" s="75">
        <f t="shared" si="23"/>
        <v>6</v>
      </c>
      <c r="V185" s="53"/>
      <c r="W185" s="79"/>
      <c r="X185" s="95"/>
      <c r="Y185" s="80"/>
      <c r="Z185" s="79"/>
      <c r="AA185" s="81"/>
    </row>
    <row r="186" spans="1:27" s="73" customFormat="1" x14ac:dyDescent="0.25">
      <c r="A186" s="74">
        <v>42881</v>
      </c>
      <c r="B186" s="48">
        <v>245</v>
      </c>
      <c r="C186" s="223">
        <v>206</v>
      </c>
      <c r="D186" s="3">
        <v>38</v>
      </c>
      <c r="E186" s="4">
        <f t="shared" si="20"/>
        <v>0.18446601941747573</v>
      </c>
      <c r="F186" s="5">
        <f t="shared" si="21"/>
        <v>168</v>
      </c>
      <c r="G186" s="49">
        <v>44</v>
      </c>
      <c r="H186" s="2"/>
      <c r="I186" s="2"/>
      <c r="J186" s="223"/>
      <c r="K186" s="53">
        <v>12</v>
      </c>
      <c r="L186" s="223">
        <v>18</v>
      </c>
      <c r="M186" s="223">
        <v>25</v>
      </c>
      <c r="N186" s="54">
        <v>22</v>
      </c>
      <c r="O186" s="77"/>
      <c r="P186" s="71">
        <f t="shared" si="25"/>
        <v>-18</v>
      </c>
      <c r="Q186" s="71">
        <f t="shared" si="25"/>
        <v>-25</v>
      </c>
      <c r="R186" s="71">
        <f t="shared" si="22"/>
        <v>0</v>
      </c>
      <c r="S186" s="72">
        <v>31.17</v>
      </c>
      <c r="T186" s="224">
        <f t="shared" si="26"/>
        <v>7</v>
      </c>
      <c r="U186" s="75">
        <f t="shared" si="23"/>
        <v>-7</v>
      </c>
      <c r="V186" s="53"/>
      <c r="W186" s="79"/>
      <c r="X186" s="95"/>
      <c r="Y186" s="80"/>
      <c r="Z186" s="79"/>
      <c r="AA186" s="81"/>
    </row>
    <row r="187" spans="1:27" s="73" customFormat="1" x14ac:dyDescent="0.25">
      <c r="A187" s="74">
        <v>42874</v>
      </c>
      <c r="B187" s="48">
        <v>260</v>
      </c>
      <c r="C187" s="223">
        <v>215</v>
      </c>
      <c r="D187" s="3">
        <v>43</v>
      </c>
      <c r="E187" s="4">
        <f t="shared" si="20"/>
        <v>0.2</v>
      </c>
      <c r="F187" s="5">
        <f t="shared" si="21"/>
        <v>172</v>
      </c>
      <c r="G187" s="49">
        <v>49</v>
      </c>
      <c r="H187" s="2"/>
      <c r="I187" s="2"/>
      <c r="J187" s="223"/>
      <c r="K187" s="53">
        <v>4</v>
      </c>
      <c r="L187" s="223">
        <v>12</v>
      </c>
      <c r="M187" s="223">
        <v>11</v>
      </c>
      <c r="N187" s="54">
        <v>19</v>
      </c>
      <c r="O187" s="77"/>
      <c r="P187" s="71">
        <f t="shared" si="25"/>
        <v>-12</v>
      </c>
      <c r="Q187" s="71">
        <f t="shared" si="25"/>
        <v>-11</v>
      </c>
      <c r="R187" s="71">
        <f t="shared" si="22"/>
        <v>0</v>
      </c>
      <c r="S187" s="72">
        <v>31.57</v>
      </c>
      <c r="T187" s="224">
        <f t="shared" si="26"/>
        <v>-1</v>
      </c>
      <c r="U187" s="75">
        <f t="shared" si="23"/>
        <v>1</v>
      </c>
      <c r="V187" s="53"/>
      <c r="W187" s="79"/>
      <c r="X187" s="95"/>
      <c r="Y187" s="80"/>
      <c r="Z187" s="79"/>
      <c r="AA187" s="81"/>
    </row>
    <row r="188" spans="1:27" s="73" customFormat="1" x14ac:dyDescent="0.25">
      <c r="A188" s="74">
        <v>42867</v>
      </c>
      <c r="B188" s="48">
        <v>265</v>
      </c>
      <c r="C188" s="223">
        <f>B188-36</f>
        <v>229</v>
      </c>
      <c r="D188" s="3">
        <v>39</v>
      </c>
      <c r="E188" s="4">
        <f t="shared" si="20"/>
        <v>0.1703056768558952</v>
      </c>
      <c r="F188" s="5">
        <f t="shared" si="21"/>
        <v>190</v>
      </c>
      <c r="G188" s="49">
        <v>47</v>
      </c>
      <c r="H188" s="2"/>
      <c r="I188" s="2"/>
      <c r="J188" s="223"/>
      <c r="K188" s="53">
        <v>7</v>
      </c>
      <c r="L188" s="223">
        <v>13</v>
      </c>
      <c r="M188" s="223">
        <v>11</v>
      </c>
      <c r="N188" s="54">
        <v>24</v>
      </c>
      <c r="O188" s="77"/>
      <c r="P188" s="71">
        <f t="shared" si="25"/>
        <v>-13</v>
      </c>
      <c r="Q188" s="71">
        <f t="shared" si="25"/>
        <v>-11</v>
      </c>
      <c r="R188" s="71">
        <f t="shared" si="22"/>
        <v>0</v>
      </c>
      <c r="S188" s="72">
        <v>30.5</v>
      </c>
      <c r="T188" s="224">
        <f t="shared" si="26"/>
        <v>-2</v>
      </c>
      <c r="U188" s="75">
        <f t="shared" si="23"/>
        <v>2</v>
      </c>
      <c r="V188" s="53"/>
      <c r="W188" s="79"/>
      <c r="X188" s="95"/>
      <c r="Y188" s="80"/>
      <c r="Z188" s="79"/>
      <c r="AA188" s="81"/>
    </row>
    <row r="189" spans="1:27" s="73" customFormat="1" x14ac:dyDescent="0.25">
      <c r="A189" s="74">
        <v>42860</v>
      </c>
      <c r="B189" s="48">
        <v>272</v>
      </c>
      <c r="C189" s="223">
        <f>B189-40</f>
        <v>232</v>
      </c>
      <c r="D189" s="3">
        <v>39</v>
      </c>
      <c r="E189" s="4">
        <f t="shared" si="20"/>
        <v>0.16810344827586207</v>
      </c>
      <c r="F189" s="5">
        <f t="shared" si="21"/>
        <v>193</v>
      </c>
      <c r="G189" s="49">
        <v>48</v>
      </c>
      <c r="H189" s="2"/>
      <c r="I189" s="2"/>
      <c r="J189" s="223"/>
      <c r="K189" s="53">
        <v>7</v>
      </c>
      <c r="L189" s="223">
        <v>22</v>
      </c>
      <c r="M189" s="223">
        <v>21</v>
      </c>
      <c r="N189" s="54">
        <v>17</v>
      </c>
      <c r="O189" s="77"/>
      <c r="P189" s="71">
        <f t="shared" si="25"/>
        <v>-22</v>
      </c>
      <c r="Q189" s="71">
        <f t="shared" si="25"/>
        <v>-21</v>
      </c>
      <c r="R189" s="71">
        <f t="shared" si="22"/>
        <v>0</v>
      </c>
      <c r="S189" s="72">
        <v>29.36</v>
      </c>
      <c r="T189" s="224">
        <f t="shared" si="26"/>
        <v>-1</v>
      </c>
      <c r="U189" s="75">
        <f t="shared" si="23"/>
        <v>1</v>
      </c>
      <c r="V189" s="53"/>
      <c r="W189" s="79"/>
      <c r="X189" s="95"/>
      <c r="Y189" s="80"/>
      <c r="Z189" s="79"/>
      <c r="AA189" s="81"/>
    </row>
    <row r="190" spans="1:27" s="73" customFormat="1" x14ac:dyDescent="0.25">
      <c r="A190" s="74">
        <v>42853</v>
      </c>
      <c r="B190" s="48">
        <f t="shared" ref="B190:B225" si="27">B189+M190-L190</f>
        <v>283</v>
      </c>
      <c r="C190" s="223">
        <f>B190-38</f>
        <v>245</v>
      </c>
      <c r="D190" s="3">
        <v>39</v>
      </c>
      <c r="E190" s="4">
        <f t="shared" si="20"/>
        <v>0.15918367346938775</v>
      </c>
      <c r="F190" s="5">
        <f t="shared" si="21"/>
        <v>206</v>
      </c>
      <c r="G190" s="49">
        <v>48</v>
      </c>
      <c r="H190" s="2"/>
      <c r="I190" s="2"/>
      <c r="J190" s="223"/>
      <c r="K190" s="53">
        <v>9</v>
      </c>
      <c r="L190" s="223">
        <v>13</v>
      </c>
      <c r="M190" s="223">
        <v>24</v>
      </c>
      <c r="N190" s="54">
        <v>33</v>
      </c>
      <c r="O190" s="77"/>
      <c r="P190" s="71">
        <f t="shared" si="25"/>
        <v>-13</v>
      </c>
      <c r="Q190" s="71">
        <f t="shared" si="25"/>
        <v>-24</v>
      </c>
      <c r="R190" s="71">
        <f t="shared" si="22"/>
        <v>0</v>
      </c>
      <c r="S190" s="72">
        <v>29.9</v>
      </c>
      <c r="T190" s="224">
        <f t="shared" si="26"/>
        <v>11</v>
      </c>
      <c r="U190" s="75">
        <f t="shared" si="23"/>
        <v>-11</v>
      </c>
      <c r="V190" s="53"/>
      <c r="W190" s="79"/>
      <c r="X190" s="95"/>
      <c r="Y190" s="80"/>
      <c r="Z190" s="79"/>
      <c r="AA190" s="81"/>
    </row>
    <row r="191" spans="1:27" s="73" customFormat="1" x14ac:dyDescent="0.25">
      <c r="A191" s="74">
        <v>42846</v>
      </c>
      <c r="B191" s="48">
        <f t="shared" si="27"/>
        <v>286</v>
      </c>
      <c r="C191" s="223">
        <f>B191-40</f>
        <v>246</v>
      </c>
      <c r="D191" s="3">
        <v>43</v>
      </c>
      <c r="E191" s="4">
        <f t="shared" si="20"/>
        <v>0.17479674796747968</v>
      </c>
      <c r="F191" s="5">
        <f t="shared" si="21"/>
        <v>203</v>
      </c>
      <c r="G191" s="49">
        <v>52</v>
      </c>
      <c r="H191" s="2"/>
      <c r="I191" s="2"/>
      <c r="J191" s="223"/>
      <c r="K191" s="53">
        <v>1</v>
      </c>
      <c r="L191" s="223">
        <v>13</v>
      </c>
      <c r="M191" s="223">
        <v>16</v>
      </c>
      <c r="N191" s="54">
        <v>12</v>
      </c>
      <c r="O191" s="77"/>
      <c r="P191" s="71">
        <f t="shared" si="25"/>
        <v>-13</v>
      </c>
      <c r="Q191" s="71">
        <f t="shared" si="25"/>
        <v>-16</v>
      </c>
      <c r="R191" s="71">
        <f t="shared" si="22"/>
        <v>0</v>
      </c>
      <c r="S191" s="72">
        <v>29.33</v>
      </c>
      <c r="T191" s="224">
        <f t="shared" si="26"/>
        <v>3</v>
      </c>
      <c r="U191" s="75">
        <f t="shared" si="23"/>
        <v>-3</v>
      </c>
      <c r="V191" s="53"/>
      <c r="W191" s="79"/>
      <c r="X191" s="95"/>
      <c r="Y191" s="80"/>
      <c r="Z191" s="79"/>
      <c r="AA191" s="81"/>
    </row>
    <row r="192" spans="1:27" s="73" customFormat="1" x14ac:dyDescent="0.25">
      <c r="A192" s="74">
        <v>42839</v>
      </c>
      <c r="B192" s="48">
        <f t="shared" si="27"/>
        <v>280</v>
      </c>
      <c r="C192" s="223"/>
      <c r="D192" s="3"/>
      <c r="E192" s="4"/>
      <c r="F192" s="5">
        <f t="shared" si="21"/>
        <v>0</v>
      </c>
      <c r="G192" s="49">
        <v>56</v>
      </c>
      <c r="H192" s="2"/>
      <c r="I192" s="2"/>
      <c r="J192" s="223"/>
      <c r="K192" s="53">
        <v>5</v>
      </c>
      <c r="L192" s="223">
        <v>21</v>
      </c>
      <c r="M192" s="223">
        <v>15</v>
      </c>
      <c r="N192" s="54">
        <v>24</v>
      </c>
      <c r="O192" s="77"/>
      <c r="P192" s="71">
        <f t="shared" si="25"/>
        <v>-21</v>
      </c>
      <c r="Q192" s="71">
        <f t="shared" si="25"/>
        <v>-15</v>
      </c>
      <c r="R192" s="71">
        <f t="shared" si="22"/>
        <v>0</v>
      </c>
      <c r="S192" s="72">
        <v>29</v>
      </c>
      <c r="T192" s="224">
        <f t="shared" si="26"/>
        <v>-6</v>
      </c>
      <c r="U192" s="75">
        <f t="shared" si="23"/>
        <v>6</v>
      </c>
      <c r="V192" s="53"/>
      <c r="W192" s="79"/>
      <c r="X192" s="95"/>
      <c r="Y192" s="80"/>
      <c r="Z192" s="79"/>
      <c r="AA192" s="81"/>
    </row>
    <row r="193" spans="1:27" s="73" customFormat="1" x14ac:dyDescent="0.25">
      <c r="A193" s="74">
        <v>42832</v>
      </c>
      <c r="B193" s="48">
        <f t="shared" si="27"/>
        <v>268</v>
      </c>
      <c r="C193" s="223"/>
      <c r="D193" s="3"/>
      <c r="E193" s="4"/>
      <c r="F193" s="5">
        <f t="shared" si="21"/>
        <v>0</v>
      </c>
      <c r="G193" s="49">
        <v>53</v>
      </c>
      <c r="H193" s="2"/>
      <c r="I193" s="2"/>
      <c r="J193" s="223"/>
      <c r="K193" s="53">
        <v>4</v>
      </c>
      <c r="L193" s="223">
        <v>18</v>
      </c>
      <c r="M193" s="223">
        <v>6</v>
      </c>
      <c r="N193" s="54">
        <v>23</v>
      </c>
      <c r="O193" s="77"/>
      <c r="P193" s="71">
        <f t="shared" si="25"/>
        <v>-18</v>
      </c>
      <c r="Q193" s="71">
        <f t="shared" si="25"/>
        <v>-6</v>
      </c>
      <c r="R193" s="71">
        <f t="shared" si="22"/>
        <v>0</v>
      </c>
      <c r="S193" s="7">
        <v>29</v>
      </c>
      <c r="T193" s="224">
        <f t="shared" si="26"/>
        <v>-12</v>
      </c>
      <c r="U193" s="75">
        <f t="shared" si="23"/>
        <v>12</v>
      </c>
      <c r="V193" s="53"/>
      <c r="W193" s="79"/>
      <c r="X193" s="95"/>
      <c r="Y193" s="80"/>
      <c r="Z193" s="79"/>
      <c r="AA193" s="81"/>
    </row>
    <row r="194" spans="1:27" s="73" customFormat="1" x14ac:dyDescent="0.25">
      <c r="A194" s="74">
        <v>42825</v>
      </c>
      <c r="B194" s="48">
        <f t="shared" si="27"/>
        <v>246</v>
      </c>
      <c r="C194" s="223"/>
      <c r="D194" s="3"/>
      <c r="E194" s="4"/>
      <c r="F194" s="5">
        <f t="shared" si="21"/>
        <v>0</v>
      </c>
      <c r="G194" s="49">
        <v>50</v>
      </c>
      <c r="H194" s="2"/>
      <c r="I194" s="2"/>
      <c r="J194" s="223"/>
      <c r="K194" s="53">
        <v>11</v>
      </c>
      <c r="L194" s="223">
        <v>36</v>
      </c>
      <c r="M194" s="223">
        <v>14</v>
      </c>
      <c r="N194" s="54">
        <v>25</v>
      </c>
      <c r="O194" s="77"/>
      <c r="P194" s="71">
        <f t="shared" si="25"/>
        <v>-36</v>
      </c>
      <c r="Q194" s="71">
        <f t="shared" si="25"/>
        <v>-14</v>
      </c>
      <c r="R194" s="71">
        <f t="shared" si="22"/>
        <v>0</v>
      </c>
      <c r="S194" s="7">
        <v>29</v>
      </c>
      <c r="T194" s="224">
        <f t="shared" si="26"/>
        <v>-22</v>
      </c>
      <c r="U194" s="75">
        <f t="shared" si="23"/>
        <v>22</v>
      </c>
      <c r="V194" s="53"/>
      <c r="W194" s="79"/>
      <c r="X194" s="95"/>
      <c r="Y194" s="80"/>
      <c r="Z194" s="79"/>
      <c r="AA194" s="81"/>
    </row>
    <row r="195" spans="1:27" s="73" customFormat="1" x14ac:dyDescent="0.25">
      <c r="A195" s="74">
        <v>42818</v>
      </c>
      <c r="B195" s="48">
        <f t="shared" si="27"/>
        <v>244</v>
      </c>
      <c r="C195" s="223"/>
      <c r="D195" s="3"/>
      <c r="E195" s="4"/>
      <c r="F195" s="5">
        <f t="shared" si="21"/>
        <v>0</v>
      </c>
      <c r="G195" s="49">
        <v>46</v>
      </c>
      <c r="H195" s="2"/>
      <c r="I195" s="2"/>
      <c r="J195" s="223"/>
      <c r="K195" s="53">
        <v>9</v>
      </c>
      <c r="L195" s="223">
        <v>21</v>
      </c>
      <c r="M195" s="223">
        <v>19</v>
      </c>
      <c r="N195" s="54">
        <v>30</v>
      </c>
      <c r="O195" s="77"/>
      <c r="P195" s="71">
        <f t="shared" si="25"/>
        <v>-21</v>
      </c>
      <c r="Q195" s="71">
        <f t="shared" si="25"/>
        <v>-19</v>
      </c>
      <c r="R195" s="71">
        <f t="shared" si="22"/>
        <v>0</v>
      </c>
      <c r="S195" s="72">
        <v>28.64</v>
      </c>
      <c r="T195" s="224">
        <f t="shared" si="26"/>
        <v>-2</v>
      </c>
      <c r="U195" s="75">
        <f t="shared" si="23"/>
        <v>2</v>
      </c>
      <c r="V195" s="53"/>
      <c r="W195" s="79"/>
      <c r="X195" s="95"/>
      <c r="Y195" s="80"/>
      <c r="Z195" s="79"/>
      <c r="AA195" s="81"/>
    </row>
    <row r="196" spans="1:27" s="73" customFormat="1" x14ac:dyDescent="0.25">
      <c r="A196" s="74">
        <v>42811</v>
      </c>
      <c r="B196" s="48">
        <f t="shared" si="27"/>
        <v>245</v>
      </c>
      <c r="C196" s="223"/>
      <c r="D196" s="3"/>
      <c r="E196" s="4"/>
      <c r="F196" s="5">
        <f t="shared" si="21"/>
        <v>0</v>
      </c>
      <c r="G196" s="49">
        <v>44</v>
      </c>
      <c r="H196" s="2"/>
      <c r="I196" s="2"/>
      <c r="J196" s="223"/>
      <c r="K196" s="53">
        <v>8</v>
      </c>
      <c r="L196" s="223">
        <v>12</v>
      </c>
      <c r="M196" s="223">
        <v>13</v>
      </c>
      <c r="N196" s="54">
        <v>28</v>
      </c>
      <c r="O196" s="77"/>
      <c r="P196" s="71">
        <f t="shared" si="25"/>
        <v>-12</v>
      </c>
      <c r="Q196" s="71">
        <f t="shared" si="25"/>
        <v>-13</v>
      </c>
      <c r="R196" s="71">
        <f t="shared" si="22"/>
        <v>0</v>
      </c>
      <c r="S196" s="72">
        <v>29.64</v>
      </c>
      <c r="T196" s="224">
        <f t="shared" si="26"/>
        <v>1</v>
      </c>
      <c r="U196" s="75">
        <f t="shared" si="23"/>
        <v>-1</v>
      </c>
      <c r="V196" s="53"/>
      <c r="W196" s="79"/>
      <c r="X196" s="95"/>
      <c r="Y196" s="80"/>
      <c r="Z196" s="79"/>
      <c r="AA196" s="81"/>
    </row>
    <row r="197" spans="1:27" s="73" customFormat="1" x14ac:dyDescent="0.25">
      <c r="A197" s="74">
        <v>42804</v>
      </c>
      <c r="B197" s="48">
        <f t="shared" si="27"/>
        <v>235</v>
      </c>
      <c r="C197" s="223"/>
      <c r="D197" s="3"/>
      <c r="E197" s="4"/>
      <c r="F197" s="5">
        <f t="shared" si="21"/>
        <v>0</v>
      </c>
      <c r="G197" s="49">
        <v>45</v>
      </c>
      <c r="H197" s="2"/>
      <c r="I197" s="2"/>
      <c r="J197" s="223"/>
      <c r="K197" s="53">
        <v>6</v>
      </c>
      <c r="L197" s="223">
        <v>18</v>
      </c>
      <c r="M197" s="223">
        <v>8</v>
      </c>
      <c r="N197" s="54">
        <v>26</v>
      </c>
      <c r="O197" s="77"/>
      <c r="P197" s="71">
        <f t="shared" si="25"/>
        <v>-18</v>
      </c>
      <c r="Q197" s="71">
        <f t="shared" si="25"/>
        <v>-8</v>
      </c>
      <c r="R197" s="71">
        <f t="shared" si="22"/>
        <v>0</v>
      </c>
      <c r="S197" s="72">
        <v>28.68</v>
      </c>
      <c r="T197" s="224">
        <f t="shared" si="26"/>
        <v>-10</v>
      </c>
      <c r="U197" s="75">
        <f t="shared" si="23"/>
        <v>10</v>
      </c>
      <c r="V197" s="53"/>
      <c r="W197" s="79"/>
      <c r="X197" s="95"/>
      <c r="Y197" s="80"/>
      <c r="Z197" s="79"/>
      <c r="AA197" s="81"/>
    </row>
    <row r="198" spans="1:27" s="73" customFormat="1" x14ac:dyDescent="0.25">
      <c r="A198" s="74">
        <v>42797</v>
      </c>
      <c r="B198" s="48">
        <f t="shared" si="27"/>
        <v>241</v>
      </c>
      <c r="C198" s="223"/>
      <c r="D198" s="3"/>
      <c r="E198" s="4"/>
      <c r="F198" s="5">
        <f t="shared" si="21"/>
        <v>0</v>
      </c>
      <c r="G198" s="49">
        <v>45</v>
      </c>
      <c r="H198" s="2"/>
      <c r="I198" s="2"/>
      <c r="J198" s="223"/>
      <c r="K198" s="53">
        <v>4</v>
      </c>
      <c r="L198" s="223">
        <v>15</v>
      </c>
      <c r="M198" s="223">
        <v>21</v>
      </c>
      <c r="N198" s="54">
        <v>19</v>
      </c>
      <c r="O198" s="77"/>
      <c r="P198" s="71">
        <f t="shared" si="25"/>
        <v>-15</v>
      </c>
      <c r="Q198" s="71">
        <f t="shared" si="25"/>
        <v>-21</v>
      </c>
      <c r="R198" s="71">
        <f t="shared" si="22"/>
        <v>0</v>
      </c>
      <c r="S198" s="72">
        <v>28.76</v>
      </c>
      <c r="T198" s="224">
        <f t="shared" si="26"/>
        <v>6</v>
      </c>
      <c r="U198" s="75">
        <f t="shared" si="23"/>
        <v>-6</v>
      </c>
      <c r="V198" s="53"/>
      <c r="W198" s="79"/>
      <c r="X198" s="95"/>
      <c r="Y198" s="80"/>
      <c r="Z198" s="79"/>
      <c r="AA198" s="81"/>
    </row>
    <row r="199" spans="1:27" s="73" customFormat="1" x14ac:dyDescent="0.25">
      <c r="A199" s="74">
        <v>42790</v>
      </c>
      <c r="B199" s="48">
        <f t="shared" si="27"/>
        <v>240</v>
      </c>
      <c r="C199" s="223"/>
      <c r="D199" s="3"/>
      <c r="E199" s="4"/>
      <c r="F199" s="5">
        <f t="shared" si="21"/>
        <v>0</v>
      </c>
      <c r="G199" s="49">
        <v>45</v>
      </c>
      <c r="H199" s="2"/>
      <c r="I199" s="2"/>
      <c r="J199" s="223"/>
      <c r="K199" s="53">
        <v>9</v>
      </c>
      <c r="L199" s="223">
        <v>15</v>
      </c>
      <c r="M199" s="223">
        <v>14</v>
      </c>
      <c r="N199" s="54">
        <v>22</v>
      </c>
      <c r="O199" s="77"/>
      <c r="P199" s="71">
        <f t="shared" si="25"/>
        <v>-15</v>
      </c>
      <c r="Q199" s="71">
        <f t="shared" si="25"/>
        <v>-14</v>
      </c>
      <c r="R199" s="71">
        <f t="shared" si="22"/>
        <v>0</v>
      </c>
      <c r="S199" s="72">
        <v>28.76</v>
      </c>
      <c r="T199" s="224">
        <f t="shared" si="26"/>
        <v>-1</v>
      </c>
      <c r="U199" s="75">
        <f t="shared" si="23"/>
        <v>1</v>
      </c>
      <c r="V199" s="53"/>
      <c r="W199" s="79"/>
      <c r="X199" s="95"/>
      <c r="Y199" s="80"/>
      <c r="Z199" s="79"/>
      <c r="AA199" s="81"/>
    </row>
    <row r="200" spans="1:27" s="73" customFormat="1" x14ac:dyDescent="0.25">
      <c r="A200" s="74">
        <v>42783</v>
      </c>
      <c r="B200" s="48">
        <f t="shared" si="27"/>
        <v>242</v>
      </c>
      <c r="C200" s="223"/>
      <c r="D200" s="3"/>
      <c r="E200" s="4"/>
      <c r="F200" s="5">
        <f t="shared" si="21"/>
        <v>0</v>
      </c>
      <c r="G200" s="49">
        <v>42</v>
      </c>
      <c r="H200" s="2"/>
      <c r="I200" s="2"/>
      <c r="J200" s="223"/>
      <c r="K200" s="53">
        <v>3</v>
      </c>
      <c r="L200" s="223">
        <v>19</v>
      </c>
      <c r="M200" s="223">
        <v>21</v>
      </c>
      <c r="N200" s="54">
        <v>29</v>
      </c>
      <c r="O200" s="77"/>
      <c r="P200" s="71">
        <f t="shared" si="25"/>
        <v>-19</v>
      </c>
      <c r="Q200" s="71">
        <f t="shared" si="25"/>
        <v>-21</v>
      </c>
      <c r="R200" s="71">
        <f t="shared" si="22"/>
        <v>0</v>
      </c>
      <c r="S200" s="72">
        <v>27.45</v>
      </c>
      <c r="T200" s="224">
        <f t="shared" si="26"/>
        <v>2</v>
      </c>
      <c r="U200" s="75">
        <f t="shared" si="23"/>
        <v>-2</v>
      </c>
      <c r="V200" s="53"/>
      <c r="W200" s="79"/>
      <c r="X200" s="95"/>
      <c r="Y200" s="80"/>
      <c r="Z200" s="79"/>
      <c r="AA200" s="81"/>
    </row>
    <row r="201" spans="1:27" s="73" customFormat="1" x14ac:dyDescent="0.25">
      <c r="A201" s="74">
        <v>42776</v>
      </c>
      <c r="B201" s="48">
        <f t="shared" si="27"/>
        <v>242</v>
      </c>
      <c r="C201" s="223"/>
      <c r="D201" s="3"/>
      <c r="E201" s="4"/>
      <c r="F201" s="5">
        <f t="shared" si="21"/>
        <v>0</v>
      </c>
      <c r="G201" s="49">
        <v>42</v>
      </c>
      <c r="H201" s="2"/>
      <c r="I201" s="2"/>
      <c r="J201" s="223"/>
      <c r="K201" s="53">
        <v>0</v>
      </c>
      <c r="L201" s="223">
        <v>20</v>
      </c>
      <c r="M201" s="223">
        <v>20</v>
      </c>
      <c r="N201" s="54">
        <v>24</v>
      </c>
      <c r="O201" s="77"/>
      <c r="P201" s="71">
        <f t="shared" si="25"/>
        <v>-20</v>
      </c>
      <c r="Q201" s="71">
        <f t="shared" si="25"/>
        <v>-20</v>
      </c>
      <c r="R201" s="71">
        <f t="shared" si="22"/>
        <v>0</v>
      </c>
      <c r="S201" s="7">
        <v>27</v>
      </c>
      <c r="T201" s="224">
        <f t="shared" si="26"/>
        <v>0</v>
      </c>
      <c r="U201" s="75">
        <f t="shared" si="23"/>
        <v>0</v>
      </c>
      <c r="V201" s="95"/>
      <c r="W201" s="79"/>
      <c r="X201" s="95"/>
      <c r="Y201" s="80"/>
      <c r="Z201" s="79"/>
      <c r="AA201" s="81"/>
    </row>
    <row r="202" spans="1:27" s="73" customFormat="1" x14ac:dyDescent="0.25">
      <c r="A202" s="74">
        <v>42769</v>
      </c>
      <c r="B202" s="48">
        <f t="shared" si="27"/>
        <v>247</v>
      </c>
      <c r="C202" s="223"/>
      <c r="D202" s="3"/>
      <c r="E202" s="4"/>
      <c r="F202" s="5">
        <f t="shared" si="21"/>
        <v>0</v>
      </c>
      <c r="G202" s="49">
        <v>41</v>
      </c>
      <c r="H202" s="2"/>
      <c r="I202" s="2"/>
      <c r="J202" s="223"/>
      <c r="K202" s="53">
        <v>5</v>
      </c>
      <c r="L202" s="223">
        <v>15</v>
      </c>
      <c r="M202" s="223">
        <v>20</v>
      </c>
      <c r="N202" s="54">
        <v>15</v>
      </c>
      <c r="O202" s="77"/>
      <c r="P202" s="71">
        <f t="shared" si="25"/>
        <v>-15</v>
      </c>
      <c r="Q202" s="71">
        <f t="shared" si="25"/>
        <v>-20</v>
      </c>
      <c r="R202" s="71">
        <f t="shared" si="22"/>
        <v>0</v>
      </c>
      <c r="S202" s="72">
        <v>26.7</v>
      </c>
      <c r="T202" s="224">
        <f t="shared" si="26"/>
        <v>5</v>
      </c>
      <c r="U202" s="75">
        <f t="shared" si="23"/>
        <v>-5</v>
      </c>
      <c r="V202" s="95"/>
      <c r="W202" s="79"/>
      <c r="X202" s="95"/>
      <c r="Y202" s="80"/>
      <c r="Z202" s="79"/>
      <c r="AA202" s="81"/>
    </row>
    <row r="203" spans="1:27" s="73" customFormat="1" x14ac:dyDescent="0.25">
      <c r="A203" s="74">
        <v>42762</v>
      </c>
      <c r="B203" s="48">
        <f t="shared" si="27"/>
        <v>259</v>
      </c>
      <c r="C203" s="223"/>
      <c r="D203" s="3"/>
      <c r="E203" s="4"/>
      <c r="F203" s="5">
        <f t="shared" si="21"/>
        <v>0</v>
      </c>
      <c r="G203" s="49">
        <v>43</v>
      </c>
      <c r="H203" s="2"/>
      <c r="I203" s="2"/>
      <c r="J203" s="223"/>
      <c r="K203" s="53">
        <v>1</v>
      </c>
      <c r="L203" s="223">
        <v>15</v>
      </c>
      <c r="M203" s="223">
        <v>27</v>
      </c>
      <c r="N203" s="54">
        <v>21</v>
      </c>
      <c r="O203" s="77"/>
      <c r="P203" s="71">
        <f t="shared" si="25"/>
        <v>-15</v>
      </c>
      <c r="Q203" s="71">
        <f t="shared" si="25"/>
        <v>-27</v>
      </c>
      <c r="R203" s="71">
        <f t="shared" si="22"/>
        <v>0</v>
      </c>
      <c r="S203" s="72">
        <v>27.55</v>
      </c>
      <c r="T203" s="224">
        <f t="shared" si="26"/>
        <v>12</v>
      </c>
      <c r="U203" s="75">
        <f t="shared" si="23"/>
        <v>-12</v>
      </c>
      <c r="V203" s="95"/>
      <c r="W203" s="79"/>
      <c r="X203" s="95"/>
      <c r="Y203" s="80"/>
      <c r="Z203" s="79"/>
      <c r="AA203" s="81"/>
    </row>
    <row r="204" spans="1:27" s="73" customFormat="1" x14ac:dyDescent="0.25">
      <c r="A204" s="74">
        <v>42755</v>
      </c>
      <c r="B204" s="48">
        <f t="shared" si="27"/>
        <v>246</v>
      </c>
      <c r="C204" s="96"/>
      <c r="D204" s="3"/>
      <c r="E204" s="4"/>
      <c r="F204" s="5">
        <f t="shared" si="21"/>
        <v>0</v>
      </c>
      <c r="G204" s="49">
        <v>39</v>
      </c>
      <c r="H204" s="97"/>
      <c r="I204" s="97"/>
      <c r="J204" s="223"/>
      <c r="K204" s="53">
        <v>3</v>
      </c>
      <c r="L204" s="223">
        <v>25</v>
      </c>
      <c r="M204" s="223">
        <v>12</v>
      </c>
      <c r="N204" s="54">
        <v>20</v>
      </c>
      <c r="O204" s="77"/>
      <c r="P204" s="71">
        <f t="shared" si="25"/>
        <v>-25</v>
      </c>
      <c r="Q204" s="71">
        <f t="shared" si="25"/>
        <v>-12</v>
      </c>
      <c r="R204" s="71">
        <f t="shared" si="22"/>
        <v>0</v>
      </c>
      <c r="S204" s="7">
        <v>27</v>
      </c>
      <c r="T204" s="224">
        <f t="shared" si="26"/>
        <v>-13</v>
      </c>
      <c r="U204" s="75">
        <f t="shared" si="23"/>
        <v>13</v>
      </c>
      <c r="V204" s="95"/>
      <c r="W204" s="79"/>
      <c r="X204" s="95"/>
      <c r="Y204" s="80"/>
      <c r="Z204" s="79"/>
      <c r="AA204" s="81"/>
    </row>
    <row r="205" spans="1:27" s="73" customFormat="1" x14ac:dyDescent="0.25">
      <c r="A205" s="74">
        <v>42748</v>
      </c>
      <c r="B205" s="48">
        <f t="shared" si="27"/>
        <v>242</v>
      </c>
      <c r="C205" s="223"/>
      <c r="D205" s="3"/>
      <c r="E205" s="4"/>
      <c r="F205" s="5">
        <f t="shared" si="21"/>
        <v>0</v>
      </c>
      <c r="G205" s="49">
        <v>38</v>
      </c>
      <c r="H205" s="2"/>
      <c r="I205" s="2"/>
      <c r="J205" s="223"/>
      <c r="K205" s="53">
        <v>10</v>
      </c>
      <c r="L205" s="223">
        <v>11</v>
      </c>
      <c r="M205" s="223">
        <v>7</v>
      </c>
      <c r="N205" s="54">
        <v>31</v>
      </c>
      <c r="O205" s="77"/>
      <c r="P205" s="71">
        <f t="shared" si="25"/>
        <v>-11</v>
      </c>
      <c r="Q205" s="71">
        <f t="shared" si="25"/>
        <v>-7</v>
      </c>
      <c r="R205" s="71">
        <f t="shared" si="22"/>
        <v>0</v>
      </c>
      <c r="S205" s="72">
        <v>25.86</v>
      </c>
      <c r="T205" s="224">
        <f t="shared" si="26"/>
        <v>-4</v>
      </c>
      <c r="U205" s="75">
        <f t="shared" si="23"/>
        <v>4</v>
      </c>
      <c r="V205" s="95"/>
      <c r="W205" s="79"/>
      <c r="X205" s="95"/>
      <c r="Y205" s="80"/>
      <c r="Z205" s="79"/>
      <c r="AA205" s="81"/>
    </row>
    <row r="206" spans="1:27" s="73" customFormat="1" x14ac:dyDescent="0.25">
      <c r="A206" s="74">
        <v>42741</v>
      </c>
      <c r="B206" s="48">
        <f t="shared" si="27"/>
        <v>152</v>
      </c>
      <c r="C206" s="223"/>
      <c r="D206" s="3"/>
      <c r="E206" s="4"/>
      <c r="F206" s="5">
        <f t="shared" si="21"/>
        <v>0</v>
      </c>
      <c r="G206" s="49">
        <v>36</v>
      </c>
      <c r="H206" s="2"/>
      <c r="I206" s="2"/>
      <c r="J206" s="223"/>
      <c r="K206" s="53">
        <v>4</v>
      </c>
      <c r="L206" s="223">
        <v>93</v>
      </c>
      <c r="M206" s="223">
        <v>3</v>
      </c>
      <c r="N206" s="54">
        <v>100</v>
      </c>
      <c r="O206" s="77"/>
      <c r="P206" s="71">
        <f t="shared" si="25"/>
        <v>-93</v>
      </c>
      <c r="Q206" s="71">
        <f t="shared" si="25"/>
        <v>-3</v>
      </c>
      <c r="R206" s="71">
        <f t="shared" si="22"/>
        <v>0</v>
      </c>
      <c r="S206" s="72">
        <v>25</v>
      </c>
      <c r="T206" s="224">
        <f t="shared" si="26"/>
        <v>-90</v>
      </c>
      <c r="U206" s="75">
        <f t="shared" si="23"/>
        <v>90</v>
      </c>
      <c r="V206" s="95"/>
      <c r="W206" s="79"/>
      <c r="X206" s="95"/>
      <c r="Y206" s="80"/>
      <c r="Z206" s="79"/>
      <c r="AA206" s="81"/>
    </row>
    <row r="207" spans="1:27" s="73" customFormat="1" x14ac:dyDescent="0.25">
      <c r="A207" s="74">
        <v>42734</v>
      </c>
      <c r="B207" s="48">
        <f t="shared" si="27"/>
        <v>147</v>
      </c>
      <c r="C207" s="223"/>
      <c r="D207" s="3"/>
      <c r="E207" s="4"/>
      <c r="F207" s="5">
        <f t="shared" si="21"/>
        <v>0</v>
      </c>
      <c r="G207" s="49">
        <v>34</v>
      </c>
      <c r="H207" s="2"/>
      <c r="I207" s="2"/>
      <c r="J207" s="223"/>
      <c r="K207" s="53">
        <v>3</v>
      </c>
      <c r="L207" s="223">
        <v>5</v>
      </c>
      <c r="M207" s="223">
        <v>0</v>
      </c>
      <c r="N207" s="54">
        <v>5</v>
      </c>
      <c r="O207" s="77"/>
      <c r="P207" s="71">
        <f t="shared" si="25"/>
        <v>-5</v>
      </c>
      <c r="Q207" s="71">
        <f t="shared" si="25"/>
        <v>0</v>
      </c>
      <c r="R207" s="71">
        <f t="shared" si="22"/>
        <v>0</v>
      </c>
      <c r="S207" s="72">
        <v>33.549999999999997</v>
      </c>
      <c r="T207" s="224">
        <f t="shared" si="26"/>
        <v>-5</v>
      </c>
      <c r="U207" s="75">
        <f t="shared" si="23"/>
        <v>5</v>
      </c>
      <c r="V207" s="95"/>
      <c r="W207" s="79"/>
      <c r="X207" s="95"/>
      <c r="Y207" s="80"/>
      <c r="Z207" s="79"/>
      <c r="AA207" s="81"/>
    </row>
    <row r="208" spans="1:27" s="73" customFormat="1" x14ac:dyDescent="0.25">
      <c r="A208" s="74">
        <v>42727</v>
      </c>
      <c r="B208" s="48">
        <f t="shared" si="27"/>
        <v>151</v>
      </c>
      <c r="C208" s="223"/>
      <c r="D208" s="3"/>
      <c r="E208" s="4"/>
      <c r="F208" s="5">
        <f t="shared" si="21"/>
        <v>0</v>
      </c>
      <c r="G208" s="49">
        <v>32</v>
      </c>
      <c r="H208" s="2"/>
      <c r="I208" s="2"/>
      <c r="J208" s="223"/>
      <c r="K208" s="53">
        <v>11</v>
      </c>
      <c r="L208" s="223">
        <v>13</v>
      </c>
      <c r="M208" s="223">
        <v>17</v>
      </c>
      <c r="N208" s="54">
        <v>17</v>
      </c>
      <c r="O208" s="77"/>
      <c r="P208" s="71">
        <f t="shared" si="25"/>
        <v>-13</v>
      </c>
      <c r="Q208" s="71">
        <f t="shared" si="25"/>
        <v>-17</v>
      </c>
      <c r="R208" s="71">
        <f t="shared" si="22"/>
        <v>0</v>
      </c>
      <c r="S208" s="72">
        <v>32.81</v>
      </c>
      <c r="T208" s="224">
        <f t="shared" si="26"/>
        <v>4</v>
      </c>
      <c r="U208" s="75">
        <f t="shared" si="23"/>
        <v>-4</v>
      </c>
      <c r="V208" s="95"/>
      <c r="W208" s="79"/>
      <c r="X208" s="95"/>
      <c r="Y208" s="80"/>
      <c r="Z208" s="79"/>
      <c r="AA208" s="81"/>
    </row>
    <row r="209" spans="1:27" s="73" customFormat="1" x14ac:dyDescent="0.25">
      <c r="A209" s="74">
        <v>42720</v>
      </c>
      <c r="B209" s="48">
        <f t="shared" si="27"/>
        <v>152</v>
      </c>
      <c r="C209" s="223"/>
      <c r="D209" s="3"/>
      <c r="E209" s="4"/>
      <c r="F209" s="5">
        <f t="shared" ref="F209:F245" si="28">C209-D209</f>
        <v>0</v>
      </c>
      <c r="G209" s="49">
        <v>33</v>
      </c>
      <c r="H209" s="2"/>
      <c r="I209" s="2"/>
      <c r="J209" s="223"/>
      <c r="K209" s="53">
        <v>4</v>
      </c>
      <c r="L209" s="223">
        <v>6</v>
      </c>
      <c r="M209" s="223">
        <v>7</v>
      </c>
      <c r="N209" s="54">
        <v>22</v>
      </c>
      <c r="O209" s="77"/>
      <c r="P209" s="71">
        <f t="shared" si="25"/>
        <v>-6</v>
      </c>
      <c r="Q209" s="71">
        <f t="shared" si="25"/>
        <v>-7</v>
      </c>
      <c r="R209" s="71">
        <f t="shared" ref="R209:R229" si="29">O209*-1</f>
        <v>0</v>
      </c>
      <c r="S209" s="72">
        <v>33.24</v>
      </c>
      <c r="T209" s="224">
        <f t="shared" si="26"/>
        <v>1</v>
      </c>
      <c r="U209" s="75">
        <f t="shared" ref="U209:U229" si="30">L209-(O209+M209)</f>
        <v>-1</v>
      </c>
      <c r="V209" s="95"/>
      <c r="W209" s="79"/>
      <c r="X209" s="95"/>
      <c r="Y209" s="80"/>
      <c r="Z209" s="79"/>
      <c r="AA209" s="81"/>
    </row>
    <row r="210" spans="1:27" s="73" customFormat="1" x14ac:dyDescent="0.25">
      <c r="A210" s="74">
        <v>42713</v>
      </c>
      <c r="B210" s="48">
        <f t="shared" si="27"/>
        <v>143</v>
      </c>
      <c r="C210" s="223"/>
      <c r="D210" s="3"/>
      <c r="E210" s="4"/>
      <c r="F210" s="5">
        <f t="shared" si="28"/>
        <v>0</v>
      </c>
      <c r="G210" s="49">
        <v>35</v>
      </c>
      <c r="H210" s="2"/>
      <c r="I210" s="2"/>
      <c r="J210" s="223"/>
      <c r="K210" s="53">
        <v>8</v>
      </c>
      <c r="L210" s="223">
        <v>22</v>
      </c>
      <c r="M210" s="223">
        <v>13</v>
      </c>
      <c r="N210" s="54">
        <v>11</v>
      </c>
      <c r="O210" s="77"/>
      <c r="P210" s="71">
        <f t="shared" ref="P210:Q229" si="31">L210*-1</f>
        <v>-22</v>
      </c>
      <c r="Q210" s="71">
        <f t="shared" si="31"/>
        <v>-13</v>
      </c>
      <c r="R210" s="71">
        <f t="shared" si="29"/>
        <v>0</v>
      </c>
      <c r="S210" s="72">
        <v>32.51</v>
      </c>
      <c r="T210" s="224">
        <f t="shared" si="26"/>
        <v>-9</v>
      </c>
      <c r="U210" s="75">
        <f t="shared" si="30"/>
        <v>9</v>
      </c>
      <c r="V210" s="95"/>
      <c r="W210" s="79"/>
      <c r="X210" s="95"/>
      <c r="Y210" s="80"/>
      <c r="Z210" s="79"/>
      <c r="AA210" s="81"/>
    </row>
    <row r="211" spans="1:27" s="73" customFormat="1" x14ac:dyDescent="0.25">
      <c r="A211" s="74">
        <v>42706</v>
      </c>
      <c r="B211" s="48">
        <f t="shared" si="27"/>
        <v>141</v>
      </c>
      <c r="C211" s="223"/>
      <c r="D211" s="3"/>
      <c r="E211" s="4"/>
      <c r="F211" s="5">
        <f t="shared" si="28"/>
        <v>0</v>
      </c>
      <c r="G211" s="49">
        <v>36</v>
      </c>
      <c r="H211" s="2"/>
      <c r="I211" s="2"/>
      <c r="J211" s="223"/>
      <c r="K211" s="53">
        <v>2</v>
      </c>
      <c r="L211" s="223">
        <v>10</v>
      </c>
      <c r="M211" s="223">
        <v>8</v>
      </c>
      <c r="N211" s="54">
        <v>19</v>
      </c>
      <c r="O211" s="77"/>
      <c r="P211" s="71">
        <f t="shared" si="31"/>
        <v>-10</v>
      </c>
      <c r="Q211" s="71">
        <f t="shared" si="31"/>
        <v>-8</v>
      </c>
      <c r="R211" s="71">
        <f t="shared" si="29"/>
        <v>0</v>
      </c>
      <c r="S211" s="72">
        <v>34.64</v>
      </c>
      <c r="T211" s="224">
        <f t="shared" si="26"/>
        <v>-2</v>
      </c>
      <c r="U211" s="75">
        <f t="shared" si="30"/>
        <v>2</v>
      </c>
      <c r="V211" s="95"/>
      <c r="W211" s="79"/>
      <c r="X211" s="95"/>
      <c r="Y211" s="80"/>
      <c r="Z211" s="79"/>
      <c r="AA211" s="81"/>
    </row>
    <row r="212" spans="1:27" s="73" customFormat="1" x14ac:dyDescent="0.25">
      <c r="A212" s="74">
        <v>42699</v>
      </c>
      <c r="B212" s="48">
        <f t="shared" si="27"/>
        <v>134</v>
      </c>
      <c r="C212" s="223"/>
      <c r="D212" s="3"/>
      <c r="E212" s="4"/>
      <c r="F212" s="5">
        <f t="shared" si="28"/>
        <v>0</v>
      </c>
      <c r="G212" s="49">
        <v>33</v>
      </c>
      <c r="H212" s="2"/>
      <c r="I212" s="2"/>
      <c r="J212" s="223"/>
      <c r="K212" s="53">
        <v>5</v>
      </c>
      <c r="L212" s="223">
        <v>16</v>
      </c>
      <c r="M212" s="223">
        <v>9</v>
      </c>
      <c r="N212" s="54">
        <v>23</v>
      </c>
      <c r="O212" s="77"/>
      <c r="P212" s="71">
        <f t="shared" si="31"/>
        <v>-16</v>
      </c>
      <c r="Q212" s="71">
        <f t="shared" si="31"/>
        <v>-9</v>
      </c>
      <c r="R212" s="71">
        <f t="shared" si="29"/>
        <v>0</v>
      </c>
      <c r="S212" s="72">
        <v>33.25</v>
      </c>
      <c r="T212" s="224">
        <f t="shared" si="26"/>
        <v>-7</v>
      </c>
      <c r="U212" s="75">
        <f t="shared" si="30"/>
        <v>7</v>
      </c>
      <c r="V212" s="95"/>
      <c r="W212" s="79"/>
      <c r="X212" s="95"/>
      <c r="Y212" s="80"/>
      <c r="Z212" s="79"/>
      <c r="AA212" s="81"/>
    </row>
    <row r="213" spans="1:27" s="73" customFormat="1" x14ac:dyDescent="0.25">
      <c r="A213" s="74">
        <v>42692</v>
      </c>
      <c r="B213" s="48">
        <f t="shared" si="27"/>
        <v>130</v>
      </c>
      <c r="C213" s="223"/>
      <c r="D213" s="3"/>
      <c r="E213" s="4"/>
      <c r="F213" s="5">
        <f t="shared" si="28"/>
        <v>0</v>
      </c>
      <c r="G213" s="49">
        <v>31</v>
      </c>
      <c r="H213" s="2"/>
      <c r="I213" s="2"/>
      <c r="J213" s="223"/>
      <c r="K213" s="53">
        <v>2</v>
      </c>
      <c r="L213" s="223">
        <v>9</v>
      </c>
      <c r="M213" s="223">
        <v>5</v>
      </c>
      <c r="N213" s="54">
        <v>13</v>
      </c>
      <c r="O213" s="77"/>
      <c r="P213" s="71">
        <f t="shared" si="31"/>
        <v>-9</v>
      </c>
      <c r="Q213" s="71">
        <f t="shared" si="31"/>
        <v>-5</v>
      </c>
      <c r="R213" s="71">
        <f t="shared" si="29"/>
        <v>0</v>
      </c>
      <c r="S213" s="72">
        <v>32.869999999999997</v>
      </c>
      <c r="T213" s="224">
        <f t="shared" si="26"/>
        <v>-4</v>
      </c>
      <c r="U213" s="75">
        <f t="shared" si="30"/>
        <v>4</v>
      </c>
      <c r="V213" s="95"/>
      <c r="W213" s="79"/>
      <c r="X213" s="95"/>
      <c r="Y213" s="80"/>
      <c r="Z213" s="79"/>
      <c r="AA213" s="81"/>
    </row>
    <row r="214" spans="1:27" s="73" customFormat="1" x14ac:dyDescent="0.25">
      <c r="A214" s="74">
        <v>42685</v>
      </c>
      <c r="B214" s="48">
        <f t="shared" si="27"/>
        <v>126</v>
      </c>
      <c r="C214" s="223"/>
      <c r="D214" s="3"/>
      <c r="E214" s="4"/>
      <c r="F214" s="5">
        <f t="shared" si="28"/>
        <v>0</v>
      </c>
      <c r="G214" s="49">
        <v>29</v>
      </c>
      <c r="H214" s="2"/>
      <c r="I214" s="2"/>
      <c r="J214" s="223"/>
      <c r="K214" s="53">
        <v>8</v>
      </c>
      <c r="L214" s="223">
        <v>12</v>
      </c>
      <c r="M214" s="223">
        <v>8</v>
      </c>
      <c r="N214" s="54">
        <v>21</v>
      </c>
      <c r="O214" s="77"/>
      <c r="P214" s="71">
        <f t="shared" si="31"/>
        <v>-12</v>
      </c>
      <c r="Q214" s="71">
        <f t="shared" si="31"/>
        <v>-8</v>
      </c>
      <c r="R214" s="71">
        <f t="shared" si="29"/>
        <v>0</v>
      </c>
      <c r="S214" s="72">
        <v>31.35</v>
      </c>
      <c r="T214" s="224">
        <f t="shared" si="26"/>
        <v>-4</v>
      </c>
      <c r="U214" s="75">
        <f t="shared" si="30"/>
        <v>4</v>
      </c>
      <c r="V214" s="95"/>
      <c r="W214" s="79"/>
      <c r="X214" s="95"/>
      <c r="Y214" s="80"/>
      <c r="Z214" s="79"/>
      <c r="AA214" s="81"/>
    </row>
    <row r="215" spans="1:27" s="73" customFormat="1" x14ac:dyDescent="0.25">
      <c r="A215" s="74">
        <v>42678</v>
      </c>
      <c r="B215" s="48">
        <f t="shared" si="27"/>
        <v>108</v>
      </c>
      <c r="C215" s="223"/>
      <c r="D215" s="3"/>
      <c r="E215" s="4"/>
      <c r="F215" s="5">
        <f t="shared" si="28"/>
        <v>0</v>
      </c>
      <c r="G215" s="49">
        <v>31</v>
      </c>
      <c r="H215" s="2"/>
      <c r="I215" s="2"/>
      <c r="J215" s="223"/>
      <c r="K215" s="53">
        <v>7</v>
      </c>
      <c r="L215" s="223">
        <v>21</v>
      </c>
      <c r="M215" s="223">
        <v>3</v>
      </c>
      <c r="N215" s="54">
        <v>27</v>
      </c>
      <c r="O215" s="77"/>
      <c r="P215" s="71">
        <f t="shared" si="31"/>
        <v>-21</v>
      </c>
      <c r="Q215" s="71">
        <f t="shared" si="31"/>
        <v>-3</v>
      </c>
      <c r="R215" s="71">
        <f t="shared" si="29"/>
        <v>0</v>
      </c>
      <c r="S215" s="72">
        <v>30.53</v>
      </c>
      <c r="T215" s="224">
        <f t="shared" si="26"/>
        <v>-18</v>
      </c>
      <c r="U215" s="75">
        <f t="shared" si="30"/>
        <v>18</v>
      </c>
      <c r="V215" s="95"/>
      <c r="W215" s="79"/>
      <c r="X215" s="95"/>
      <c r="Y215" s="80"/>
      <c r="Z215" s="79"/>
      <c r="AA215" s="81"/>
    </row>
    <row r="216" spans="1:27" s="73" customFormat="1" x14ac:dyDescent="0.25">
      <c r="A216" s="74">
        <v>42671</v>
      </c>
      <c r="B216" s="48">
        <f t="shared" si="27"/>
        <v>108</v>
      </c>
      <c r="C216" s="223"/>
      <c r="D216" s="3"/>
      <c r="E216" s="4"/>
      <c r="F216" s="5">
        <f t="shared" si="28"/>
        <v>0</v>
      </c>
      <c r="G216" s="49">
        <v>31</v>
      </c>
      <c r="H216" s="2"/>
      <c r="I216" s="2"/>
      <c r="J216" s="223"/>
      <c r="K216" s="53">
        <v>6</v>
      </c>
      <c r="L216" s="223">
        <v>11</v>
      </c>
      <c r="M216" s="223">
        <v>11</v>
      </c>
      <c r="N216" s="54">
        <v>23</v>
      </c>
      <c r="O216" s="77"/>
      <c r="P216" s="71">
        <f t="shared" si="31"/>
        <v>-11</v>
      </c>
      <c r="Q216" s="71">
        <f t="shared" si="31"/>
        <v>-11</v>
      </c>
      <c r="R216" s="71">
        <f t="shared" si="29"/>
        <v>0</v>
      </c>
      <c r="S216" s="72">
        <v>31.02</v>
      </c>
      <c r="T216" s="224">
        <f t="shared" si="26"/>
        <v>0</v>
      </c>
      <c r="U216" s="75">
        <f t="shared" si="30"/>
        <v>0</v>
      </c>
      <c r="V216" s="95"/>
      <c r="W216" s="79"/>
      <c r="X216" s="95"/>
      <c r="Y216" s="80"/>
      <c r="Z216" s="79"/>
      <c r="AA216" s="81"/>
    </row>
    <row r="217" spans="1:27" s="73" customFormat="1" x14ac:dyDescent="0.25">
      <c r="A217" s="74">
        <v>42664</v>
      </c>
      <c r="B217" s="48">
        <f t="shared" si="27"/>
        <v>105</v>
      </c>
      <c r="C217" s="223"/>
      <c r="D217" s="3"/>
      <c r="E217" s="4"/>
      <c r="F217" s="5">
        <f t="shared" si="28"/>
        <v>0</v>
      </c>
      <c r="G217" s="49">
        <v>31</v>
      </c>
      <c r="H217" s="2"/>
      <c r="I217" s="2"/>
      <c r="J217" s="223"/>
      <c r="K217" s="53">
        <v>11</v>
      </c>
      <c r="L217" s="223">
        <v>15</v>
      </c>
      <c r="M217" s="223">
        <v>12</v>
      </c>
      <c r="N217" s="54">
        <v>19</v>
      </c>
      <c r="O217" s="77"/>
      <c r="P217" s="71">
        <f t="shared" si="31"/>
        <v>-15</v>
      </c>
      <c r="Q217" s="71">
        <f t="shared" si="31"/>
        <v>-12</v>
      </c>
      <c r="R217" s="71">
        <f t="shared" si="29"/>
        <v>0</v>
      </c>
      <c r="S217" s="72">
        <v>34.299999999999997</v>
      </c>
      <c r="T217" s="224">
        <f t="shared" si="26"/>
        <v>-3</v>
      </c>
      <c r="U217" s="75">
        <f t="shared" si="30"/>
        <v>3</v>
      </c>
      <c r="V217" s="95"/>
      <c r="W217" s="79"/>
      <c r="X217" s="95"/>
      <c r="Y217" s="80"/>
      <c r="Z217" s="79"/>
      <c r="AA217" s="81"/>
    </row>
    <row r="218" spans="1:27" s="73" customFormat="1" x14ac:dyDescent="0.25">
      <c r="A218" s="74">
        <v>42657</v>
      </c>
      <c r="B218" s="48">
        <f t="shared" si="27"/>
        <v>103</v>
      </c>
      <c r="C218" s="223"/>
      <c r="D218" s="3"/>
      <c r="E218" s="4"/>
      <c r="F218" s="5">
        <f t="shared" si="28"/>
        <v>0</v>
      </c>
      <c r="G218" s="49">
        <v>33</v>
      </c>
      <c r="H218" s="2"/>
      <c r="I218" s="2"/>
      <c r="J218" s="223"/>
      <c r="K218" s="53">
        <v>2</v>
      </c>
      <c r="L218" s="223">
        <v>13</v>
      </c>
      <c r="M218" s="223">
        <v>11</v>
      </c>
      <c r="N218" s="54">
        <v>16</v>
      </c>
      <c r="O218" s="77"/>
      <c r="P218" s="71">
        <f t="shared" si="31"/>
        <v>-13</v>
      </c>
      <c r="Q218" s="71">
        <f t="shared" si="31"/>
        <v>-11</v>
      </c>
      <c r="R218" s="71">
        <f t="shared" si="29"/>
        <v>0</v>
      </c>
      <c r="S218" s="72">
        <v>33.25</v>
      </c>
      <c r="T218" s="224">
        <f t="shared" si="26"/>
        <v>-2</v>
      </c>
      <c r="U218" s="75">
        <f t="shared" si="30"/>
        <v>2</v>
      </c>
      <c r="V218" s="95"/>
      <c r="W218" s="79"/>
      <c r="X218" s="95"/>
      <c r="Y218" s="80"/>
      <c r="Z218" s="79"/>
      <c r="AA218" s="81"/>
    </row>
    <row r="219" spans="1:27" s="73" customFormat="1" x14ac:dyDescent="0.25">
      <c r="A219" s="74">
        <v>42650</v>
      </c>
      <c r="B219" s="48">
        <f t="shared" si="27"/>
        <v>106</v>
      </c>
      <c r="C219" s="223"/>
      <c r="D219" s="3"/>
      <c r="E219" s="4"/>
      <c r="F219" s="5">
        <f t="shared" si="28"/>
        <v>0</v>
      </c>
      <c r="G219" s="49">
        <v>30</v>
      </c>
      <c r="H219" s="2"/>
      <c r="I219" s="2"/>
      <c r="J219" s="223"/>
      <c r="K219" s="53">
        <v>4</v>
      </c>
      <c r="L219" s="223">
        <v>9</v>
      </c>
      <c r="M219" s="223">
        <v>12</v>
      </c>
      <c r="N219" s="54">
        <v>17</v>
      </c>
      <c r="O219" s="77"/>
      <c r="P219" s="71">
        <f t="shared" si="31"/>
        <v>-9</v>
      </c>
      <c r="Q219" s="71">
        <f t="shared" si="31"/>
        <v>-12</v>
      </c>
      <c r="R219" s="71">
        <f t="shared" si="29"/>
        <v>0</v>
      </c>
      <c r="S219" s="72">
        <v>32.450000000000003</v>
      </c>
      <c r="T219" s="224">
        <f t="shared" si="26"/>
        <v>3</v>
      </c>
      <c r="U219" s="75">
        <f t="shared" si="30"/>
        <v>-3</v>
      </c>
      <c r="V219" s="95"/>
      <c r="W219" s="79"/>
      <c r="X219" s="95"/>
      <c r="Y219" s="80"/>
      <c r="Z219" s="79"/>
      <c r="AA219" s="81"/>
    </row>
    <row r="220" spans="1:27" s="73" customFormat="1" x14ac:dyDescent="0.25">
      <c r="A220" s="74">
        <v>42643</v>
      </c>
      <c r="B220" s="48">
        <f t="shared" si="27"/>
        <v>102</v>
      </c>
      <c r="C220" s="223"/>
      <c r="D220" s="3"/>
      <c r="E220" s="4"/>
      <c r="F220" s="5">
        <f t="shared" si="28"/>
        <v>0</v>
      </c>
      <c r="G220" s="49">
        <v>32</v>
      </c>
      <c r="H220" s="2"/>
      <c r="I220" s="2"/>
      <c r="J220" s="223"/>
      <c r="K220" s="53">
        <v>6</v>
      </c>
      <c r="L220" s="223">
        <v>14</v>
      </c>
      <c r="M220" s="223">
        <v>10</v>
      </c>
      <c r="N220" s="54">
        <v>24</v>
      </c>
      <c r="O220" s="77"/>
      <c r="P220" s="71">
        <f t="shared" si="31"/>
        <v>-14</v>
      </c>
      <c r="Q220" s="71">
        <f t="shared" si="31"/>
        <v>-10</v>
      </c>
      <c r="R220" s="71">
        <f t="shared" si="29"/>
        <v>0</v>
      </c>
      <c r="S220" s="72">
        <v>32.700000000000003</v>
      </c>
      <c r="T220" s="224">
        <f t="shared" si="26"/>
        <v>-4</v>
      </c>
      <c r="U220" s="75">
        <f t="shared" si="30"/>
        <v>4</v>
      </c>
      <c r="V220" s="95"/>
      <c r="W220" s="79"/>
      <c r="X220" s="95"/>
      <c r="Y220" s="80"/>
      <c r="Z220" s="79"/>
      <c r="AA220" s="81"/>
    </row>
    <row r="221" spans="1:27" s="98" customFormat="1" x14ac:dyDescent="0.25">
      <c r="A221" s="74">
        <v>42636</v>
      </c>
      <c r="B221" s="48">
        <f t="shared" si="27"/>
        <v>97</v>
      </c>
      <c r="C221" s="223"/>
      <c r="D221" s="3"/>
      <c r="E221" s="4"/>
      <c r="F221" s="5">
        <f t="shared" si="28"/>
        <v>0</v>
      </c>
      <c r="G221" s="49">
        <v>31</v>
      </c>
      <c r="H221" s="2"/>
      <c r="I221" s="2"/>
      <c r="J221" s="223"/>
      <c r="K221" s="53">
        <v>3</v>
      </c>
      <c r="L221" s="223">
        <v>19</v>
      </c>
      <c r="M221" s="223">
        <v>14</v>
      </c>
      <c r="N221" s="54">
        <v>19</v>
      </c>
      <c r="O221" s="76"/>
      <c r="P221" s="71">
        <f t="shared" si="31"/>
        <v>-19</v>
      </c>
      <c r="Q221" s="71">
        <f t="shared" si="31"/>
        <v>-14</v>
      </c>
      <c r="R221" s="71">
        <f t="shared" si="29"/>
        <v>0</v>
      </c>
      <c r="S221" s="72">
        <v>32.5</v>
      </c>
      <c r="T221" s="224">
        <f t="shared" si="26"/>
        <v>-5</v>
      </c>
      <c r="U221" s="75">
        <f t="shared" si="30"/>
        <v>5</v>
      </c>
      <c r="V221" s="95"/>
      <c r="W221" s="79"/>
      <c r="X221" s="95"/>
      <c r="Y221" s="80"/>
      <c r="Z221" s="79"/>
      <c r="AA221" s="81"/>
    </row>
    <row r="222" spans="1:27" x14ac:dyDescent="0.25">
      <c r="A222" s="74">
        <v>42629</v>
      </c>
      <c r="B222" s="48">
        <f t="shared" si="27"/>
        <v>110</v>
      </c>
      <c r="C222" s="223"/>
      <c r="D222" s="3"/>
      <c r="E222" s="4"/>
      <c r="F222" s="5">
        <f t="shared" si="28"/>
        <v>0</v>
      </c>
      <c r="G222" s="49">
        <v>30</v>
      </c>
      <c r="K222" s="53">
        <v>2</v>
      </c>
      <c r="L222" s="223">
        <v>9</v>
      </c>
      <c r="M222" s="223">
        <v>22</v>
      </c>
      <c r="N222" s="54">
        <v>11</v>
      </c>
      <c r="P222" s="71">
        <f t="shared" si="31"/>
        <v>-9</v>
      </c>
      <c r="Q222" s="71">
        <f t="shared" si="31"/>
        <v>-22</v>
      </c>
      <c r="R222" s="71">
        <f t="shared" si="29"/>
        <v>0</v>
      </c>
      <c r="S222" s="72">
        <v>32.200000000000003</v>
      </c>
      <c r="T222" s="224">
        <f t="shared" si="26"/>
        <v>13</v>
      </c>
      <c r="U222" s="75">
        <f t="shared" si="30"/>
        <v>-13</v>
      </c>
      <c r="V222" s="95"/>
      <c r="W222" s="79"/>
      <c r="X222" s="95"/>
      <c r="Y222" s="80"/>
      <c r="Z222" s="79"/>
      <c r="AA222" s="81"/>
    </row>
    <row r="223" spans="1:27" x14ac:dyDescent="0.25">
      <c r="A223" s="74">
        <v>42622</v>
      </c>
      <c r="B223" s="48">
        <f t="shared" si="27"/>
        <v>116</v>
      </c>
      <c r="C223" s="223"/>
      <c r="D223" s="3"/>
      <c r="E223" s="4"/>
      <c r="F223" s="5">
        <f t="shared" si="28"/>
        <v>0</v>
      </c>
      <c r="G223" s="49">
        <v>28</v>
      </c>
      <c r="K223" s="53">
        <v>9</v>
      </c>
      <c r="L223" s="223">
        <v>9</v>
      </c>
      <c r="M223" s="223">
        <v>15</v>
      </c>
      <c r="N223" s="54">
        <v>16</v>
      </c>
      <c r="P223" s="71">
        <f t="shared" si="31"/>
        <v>-9</v>
      </c>
      <c r="Q223" s="71">
        <f t="shared" si="31"/>
        <v>-15</v>
      </c>
      <c r="R223" s="71">
        <f t="shared" si="29"/>
        <v>0</v>
      </c>
      <c r="S223" s="7">
        <v>30</v>
      </c>
      <c r="T223" s="224">
        <f t="shared" si="26"/>
        <v>6</v>
      </c>
      <c r="U223" s="75">
        <f t="shared" si="30"/>
        <v>-6</v>
      </c>
      <c r="V223" s="95"/>
      <c r="W223" s="79"/>
      <c r="X223" s="95"/>
      <c r="Y223" s="80"/>
      <c r="Z223" s="79"/>
      <c r="AA223" s="81"/>
    </row>
    <row r="224" spans="1:27" x14ac:dyDescent="0.25">
      <c r="A224" s="74">
        <v>42615</v>
      </c>
      <c r="B224" s="48">
        <f t="shared" si="27"/>
        <v>123</v>
      </c>
      <c r="C224" s="223"/>
      <c r="D224" s="3"/>
      <c r="E224" s="4"/>
      <c r="F224" s="5">
        <f t="shared" si="28"/>
        <v>0</v>
      </c>
      <c r="G224" s="49">
        <v>32</v>
      </c>
      <c r="K224" s="53">
        <v>5</v>
      </c>
      <c r="L224" s="223">
        <v>6</v>
      </c>
      <c r="M224" s="223">
        <v>13</v>
      </c>
      <c r="N224" s="54">
        <v>15</v>
      </c>
      <c r="P224" s="71">
        <f t="shared" si="31"/>
        <v>-6</v>
      </c>
      <c r="Q224" s="71">
        <f t="shared" si="31"/>
        <v>-13</v>
      </c>
      <c r="R224" s="71">
        <f t="shared" si="29"/>
        <v>0</v>
      </c>
      <c r="S224" s="72">
        <v>31.041666666666671</v>
      </c>
      <c r="T224" s="224">
        <f t="shared" si="26"/>
        <v>7</v>
      </c>
      <c r="U224" s="75">
        <f t="shared" si="30"/>
        <v>-7</v>
      </c>
      <c r="V224" s="95"/>
      <c r="W224" s="79"/>
      <c r="X224" s="95"/>
      <c r="Y224" s="80"/>
      <c r="Z224" s="79"/>
      <c r="AA224" s="81"/>
    </row>
    <row r="225" spans="1:31" x14ac:dyDescent="0.25">
      <c r="A225" s="74">
        <v>42608</v>
      </c>
      <c r="B225" s="48">
        <f t="shared" si="27"/>
        <v>79</v>
      </c>
      <c r="C225" s="223"/>
      <c r="D225" s="3"/>
      <c r="E225" s="4"/>
      <c r="F225" s="5">
        <f t="shared" si="28"/>
        <v>0</v>
      </c>
      <c r="G225" s="49">
        <v>29</v>
      </c>
      <c r="K225" s="53">
        <v>6</v>
      </c>
      <c r="L225" s="223">
        <v>58</v>
      </c>
      <c r="M225" s="223">
        <v>14</v>
      </c>
      <c r="N225" s="54">
        <v>59</v>
      </c>
      <c r="P225" s="71">
        <f t="shared" si="31"/>
        <v>-58</v>
      </c>
      <c r="Q225" s="71">
        <f t="shared" si="31"/>
        <v>-14</v>
      </c>
      <c r="R225" s="71">
        <f t="shared" si="29"/>
        <v>0</v>
      </c>
      <c r="S225" s="72">
        <v>29.486607142857139</v>
      </c>
      <c r="T225" s="224">
        <f t="shared" si="26"/>
        <v>-44</v>
      </c>
      <c r="U225" s="75">
        <f t="shared" si="30"/>
        <v>44</v>
      </c>
      <c r="V225" s="95"/>
      <c r="W225" s="79"/>
      <c r="X225" s="95"/>
      <c r="Y225" s="80"/>
      <c r="Z225" s="79"/>
      <c r="AA225" s="81"/>
    </row>
    <row r="226" spans="1:31" x14ac:dyDescent="0.25">
      <c r="A226" s="74">
        <v>42601</v>
      </c>
      <c r="B226" s="48">
        <v>175</v>
      </c>
      <c r="C226" s="223"/>
      <c r="D226" s="3"/>
      <c r="E226" s="4"/>
      <c r="F226" s="5">
        <f t="shared" si="28"/>
        <v>0</v>
      </c>
      <c r="G226" s="49">
        <v>31</v>
      </c>
      <c r="K226" s="53">
        <v>5</v>
      </c>
      <c r="L226" s="223">
        <v>17</v>
      </c>
      <c r="M226" s="223">
        <v>7</v>
      </c>
      <c r="N226" s="54">
        <v>20</v>
      </c>
      <c r="P226" s="71">
        <f t="shared" si="31"/>
        <v>-17</v>
      </c>
      <c r="Q226" s="71">
        <f t="shared" si="31"/>
        <v>-7</v>
      </c>
      <c r="R226" s="71">
        <f t="shared" si="29"/>
        <v>0</v>
      </c>
      <c r="S226" s="72">
        <v>34.596590909090907</v>
      </c>
      <c r="T226" s="224">
        <f t="shared" si="26"/>
        <v>-10</v>
      </c>
      <c r="U226" s="75">
        <f t="shared" si="30"/>
        <v>10</v>
      </c>
      <c r="V226" s="95"/>
      <c r="W226" s="79"/>
      <c r="X226" s="95"/>
      <c r="Y226" s="80"/>
      <c r="Z226" s="79"/>
      <c r="AA226" s="81"/>
    </row>
    <row r="227" spans="1:31" x14ac:dyDescent="0.25">
      <c r="A227" s="74">
        <v>42594</v>
      </c>
      <c r="B227" s="48">
        <v>179</v>
      </c>
      <c r="C227" s="223"/>
      <c r="D227" s="3"/>
      <c r="E227" s="4"/>
      <c r="F227" s="5">
        <f t="shared" si="28"/>
        <v>0</v>
      </c>
      <c r="G227" s="49">
        <v>31</v>
      </c>
      <c r="K227" s="53">
        <v>9</v>
      </c>
      <c r="L227" s="223">
        <v>14</v>
      </c>
      <c r="M227" s="223">
        <v>3</v>
      </c>
      <c r="N227" s="54">
        <v>27</v>
      </c>
      <c r="P227" s="71">
        <f t="shared" si="31"/>
        <v>-14</v>
      </c>
      <c r="Q227" s="71">
        <f t="shared" si="31"/>
        <v>-3</v>
      </c>
      <c r="R227" s="71">
        <f t="shared" si="29"/>
        <v>0</v>
      </c>
      <c r="S227" s="72">
        <v>36.25433526011561</v>
      </c>
      <c r="T227" s="224">
        <f t="shared" si="26"/>
        <v>-11</v>
      </c>
      <c r="U227" s="75">
        <f t="shared" si="30"/>
        <v>11</v>
      </c>
      <c r="V227" s="95"/>
      <c r="W227" s="79"/>
      <c r="X227" s="95"/>
      <c r="Y227" s="80"/>
      <c r="Z227" s="79"/>
      <c r="AA227" s="81"/>
      <c r="AB227" s="10"/>
      <c r="AC227" s="10"/>
      <c r="AD227" s="10"/>
      <c r="AE227" s="10"/>
    </row>
    <row r="228" spans="1:31" x14ac:dyDescent="0.25">
      <c r="A228" s="74">
        <v>42587</v>
      </c>
      <c r="B228" s="48">
        <v>170</v>
      </c>
      <c r="C228" s="223"/>
      <c r="D228" s="3"/>
      <c r="E228" s="4"/>
      <c r="F228" s="5">
        <f t="shared" si="28"/>
        <v>0</v>
      </c>
      <c r="G228" s="49">
        <v>32</v>
      </c>
      <c r="K228" s="53">
        <v>8</v>
      </c>
      <c r="L228" s="223">
        <v>8</v>
      </c>
      <c r="M228" s="223">
        <v>6</v>
      </c>
      <c r="N228" s="54">
        <v>14</v>
      </c>
      <c r="P228" s="71">
        <f t="shared" si="31"/>
        <v>-8</v>
      </c>
      <c r="Q228" s="71">
        <f t="shared" si="31"/>
        <v>-6</v>
      </c>
      <c r="R228" s="71">
        <f t="shared" si="29"/>
        <v>0</v>
      </c>
      <c r="S228" s="72">
        <v>36.25433526011561</v>
      </c>
      <c r="T228" s="224">
        <f t="shared" si="26"/>
        <v>-2</v>
      </c>
      <c r="U228" s="75">
        <f t="shared" si="30"/>
        <v>2</v>
      </c>
      <c r="V228" s="95"/>
      <c r="W228" s="79"/>
      <c r="X228" s="95"/>
      <c r="Y228" s="80"/>
      <c r="Z228" s="79"/>
      <c r="AA228" s="81"/>
    </row>
    <row r="229" spans="1:31" x14ac:dyDescent="0.25">
      <c r="A229" s="74">
        <v>42580</v>
      </c>
      <c r="B229" s="48">
        <v>179</v>
      </c>
      <c r="C229" s="223"/>
      <c r="D229" s="3"/>
      <c r="E229" s="4"/>
      <c r="F229" s="5">
        <f t="shared" si="28"/>
        <v>0</v>
      </c>
      <c r="G229" s="49">
        <v>38</v>
      </c>
      <c r="K229" s="53"/>
      <c r="N229" s="54"/>
      <c r="P229" s="71">
        <f t="shared" si="31"/>
        <v>0</v>
      </c>
      <c r="Q229" s="71">
        <f t="shared" si="31"/>
        <v>0</v>
      </c>
      <c r="R229" s="71">
        <f t="shared" si="29"/>
        <v>0</v>
      </c>
      <c r="S229" s="72">
        <v>37.36312849162011</v>
      </c>
      <c r="T229" s="224">
        <f t="shared" si="26"/>
        <v>0</v>
      </c>
      <c r="U229" s="75">
        <f t="shared" si="30"/>
        <v>0</v>
      </c>
      <c r="V229" s="95"/>
      <c r="W229" s="79"/>
      <c r="X229" s="95"/>
      <c r="Y229" s="80"/>
      <c r="Z229" s="79"/>
      <c r="AA229" s="81"/>
    </row>
    <row r="230" spans="1:31" x14ac:dyDescent="0.25">
      <c r="A230" s="74">
        <v>42573</v>
      </c>
      <c r="B230" s="48">
        <v>176</v>
      </c>
      <c r="C230" s="223"/>
      <c r="D230" s="3"/>
      <c r="E230" s="4"/>
      <c r="F230" s="5">
        <f t="shared" si="28"/>
        <v>0</v>
      </c>
      <c r="G230" s="49">
        <v>38</v>
      </c>
      <c r="K230" s="53"/>
      <c r="N230" s="54"/>
      <c r="P230" s="100"/>
      <c r="Q230" s="100"/>
      <c r="R230" s="100"/>
      <c r="S230" s="72">
        <v>38.613636363636367</v>
      </c>
      <c r="V230" s="53"/>
      <c r="X230" s="53"/>
      <c r="AA230" s="54"/>
    </row>
    <row r="231" spans="1:31" x14ac:dyDescent="0.25">
      <c r="A231" s="74">
        <v>42566</v>
      </c>
      <c r="B231" s="48">
        <v>170</v>
      </c>
      <c r="C231" s="223"/>
      <c r="D231" s="3"/>
      <c r="E231" s="4"/>
      <c r="F231" s="5">
        <f t="shared" si="28"/>
        <v>0</v>
      </c>
      <c r="G231" s="49">
        <v>38</v>
      </c>
      <c r="K231" s="53"/>
      <c r="N231" s="54"/>
      <c r="P231" s="100"/>
      <c r="Q231" s="100"/>
      <c r="R231" s="100"/>
      <c r="S231" s="72">
        <v>40.494117647058822</v>
      </c>
      <c r="V231" s="53"/>
      <c r="X231" s="53"/>
      <c r="AA231" s="54"/>
    </row>
    <row r="232" spans="1:31" x14ac:dyDescent="0.25">
      <c r="A232" s="74">
        <v>42559</v>
      </c>
      <c r="B232" s="48">
        <v>186</v>
      </c>
      <c r="C232" s="223"/>
      <c r="D232" s="3"/>
      <c r="E232" s="4"/>
      <c r="F232" s="5">
        <f t="shared" si="28"/>
        <v>0</v>
      </c>
      <c r="G232" s="49">
        <v>38</v>
      </c>
      <c r="K232" s="53"/>
      <c r="N232" s="54"/>
      <c r="P232" s="100"/>
      <c r="Q232" s="100"/>
      <c r="R232" s="100"/>
      <c r="S232" s="72">
        <v>38.817204301075272</v>
      </c>
      <c r="V232" s="53"/>
      <c r="X232" s="53"/>
      <c r="AA232" s="54"/>
    </row>
    <row r="233" spans="1:31" x14ac:dyDescent="0.25">
      <c r="A233" s="74">
        <v>42552</v>
      </c>
      <c r="B233" s="48">
        <v>201</v>
      </c>
      <c r="C233" s="223"/>
      <c r="D233" s="3"/>
      <c r="E233" s="4"/>
      <c r="F233" s="5">
        <f t="shared" si="28"/>
        <v>0</v>
      </c>
      <c r="G233" s="49">
        <v>40</v>
      </c>
      <c r="K233" s="53"/>
      <c r="N233" s="54"/>
      <c r="P233" s="100"/>
      <c r="Q233" s="100"/>
      <c r="R233" s="100"/>
      <c r="S233" s="72">
        <v>38.139303482587067</v>
      </c>
      <c r="V233" s="53"/>
      <c r="X233" s="53"/>
      <c r="AA233" s="54"/>
    </row>
    <row r="234" spans="1:31" x14ac:dyDescent="0.25">
      <c r="A234" s="74">
        <v>42545</v>
      </c>
      <c r="B234" s="48">
        <v>207</v>
      </c>
      <c r="C234" s="223"/>
      <c r="D234" s="3"/>
      <c r="E234" s="4"/>
      <c r="F234" s="5">
        <f t="shared" si="28"/>
        <v>0</v>
      </c>
      <c r="G234" s="49">
        <v>37</v>
      </c>
      <c r="K234" s="53"/>
      <c r="N234" s="54"/>
      <c r="P234" s="100"/>
      <c r="Q234" s="100"/>
      <c r="R234" s="100"/>
      <c r="S234" s="72">
        <v>35.869565217391298</v>
      </c>
      <c r="V234" s="53"/>
      <c r="X234" s="53"/>
      <c r="AA234" s="54"/>
    </row>
    <row r="235" spans="1:31" x14ac:dyDescent="0.25">
      <c r="A235" s="74">
        <v>42538</v>
      </c>
      <c r="B235" s="48">
        <v>211</v>
      </c>
      <c r="C235" s="223"/>
      <c r="D235" s="3"/>
      <c r="E235" s="4"/>
      <c r="F235" s="5">
        <f t="shared" si="28"/>
        <v>0</v>
      </c>
      <c r="G235" s="49">
        <v>36</v>
      </c>
      <c r="K235" s="53"/>
      <c r="N235" s="54"/>
      <c r="P235" s="100"/>
      <c r="Q235" s="100"/>
      <c r="R235" s="100"/>
      <c r="S235" s="72">
        <v>33.786729857819907</v>
      </c>
      <c r="V235" s="53"/>
      <c r="X235" s="53"/>
      <c r="AA235" s="54"/>
    </row>
    <row r="236" spans="1:31" x14ac:dyDescent="0.25">
      <c r="A236" s="74">
        <v>42531</v>
      </c>
      <c r="B236" s="48">
        <v>200</v>
      </c>
      <c r="C236" s="223"/>
      <c r="D236" s="3"/>
      <c r="E236" s="4"/>
      <c r="F236" s="5">
        <f t="shared" si="28"/>
        <v>0</v>
      </c>
      <c r="G236" s="49">
        <v>35</v>
      </c>
      <c r="K236" s="53"/>
      <c r="N236" s="54"/>
      <c r="P236" s="100"/>
      <c r="Q236" s="100"/>
      <c r="R236" s="100"/>
      <c r="S236" s="7"/>
      <c r="V236" s="53"/>
      <c r="X236" s="53"/>
      <c r="AA236" s="54"/>
    </row>
    <row r="237" spans="1:31" x14ac:dyDescent="0.25">
      <c r="A237" s="74">
        <v>42524</v>
      </c>
      <c r="B237" s="48">
        <v>196</v>
      </c>
      <c r="C237" s="223"/>
      <c r="D237" s="3"/>
      <c r="E237" s="4"/>
      <c r="F237" s="5">
        <f t="shared" si="28"/>
        <v>0</v>
      </c>
      <c r="G237" s="49">
        <v>35</v>
      </c>
      <c r="K237" s="53"/>
      <c r="N237" s="54"/>
      <c r="P237" s="100"/>
      <c r="Q237" s="100"/>
      <c r="R237" s="100"/>
      <c r="S237" s="7"/>
      <c r="V237" s="53"/>
      <c r="X237" s="53"/>
      <c r="AA237" s="54"/>
    </row>
    <row r="238" spans="1:31" x14ac:dyDescent="0.25">
      <c r="A238" s="74">
        <v>42517</v>
      </c>
      <c r="B238" s="48">
        <v>188</v>
      </c>
      <c r="C238" s="223"/>
      <c r="D238" s="3"/>
      <c r="E238" s="4"/>
      <c r="F238" s="5">
        <f t="shared" si="28"/>
        <v>0</v>
      </c>
      <c r="G238" s="49">
        <v>34</v>
      </c>
      <c r="K238" s="53"/>
      <c r="N238" s="54"/>
      <c r="P238" s="100"/>
      <c r="Q238" s="100"/>
      <c r="R238" s="100"/>
      <c r="S238" s="7"/>
      <c r="V238" s="53"/>
      <c r="X238" s="53"/>
      <c r="AA238" s="54"/>
    </row>
    <row r="239" spans="1:31" x14ac:dyDescent="0.25">
      <c r="A239" s="74">
        <v>42510</v>
      </c>
      <c r="B239" s="48">
        <v>188</v>
      </c>
      <c r="C239" s="223"/>
      <c r="D239" s="3"/>
      <c r="E239" s="4"/>
      <c r="F239" s="5">
        <f t="shared" si="28"/>
        <v>0</v>
      </c>
      <c r="G239" s="49">
        <v>40</v>
      </c>
      <c r="K239" s="53"/>
      <c r="N239" s="54"/>
      <c r="P239" s="100"/>
      <c r="Q239" s="100"/>
      <c r="R239" s="100"/>
      <c r="S239" s="7"/>
      <c r="V239" s="53"/>
      <c r="X239" s="53"/>
      <c r="AA239" s="54"/>
    </row>
    <row r="240" spans="1:31" x14ac:dyDescent="0.25">
      <c r="A240" s="74">
        <v>42503</v>
      </c>
      <c r="B240" s="48">
        <v>183</v>
      </c>
      <c r="C240" s="223"/>
      <c r="D240" s="3"/>
      <c r="E240" s="4"/>
      <c r="F240" s="5">
        <f t="shared" si="28"/>
        <v>0</v>
      </c>
      <c r="G240" s="49">
        <v>34</v>
      </c>
      <c r="K240" s="53"/>
      <c r="N240" s="54"/>
      <c r="P240" s="100"/>
      <c r="Q240" s="100"/>
      <c r="R240" s="100"/>
      <c r="S240" s="7"/>
      <c r="V240" s="53"/>
      <c r="X240" s="53"/>
      <c r="AA240" s="54"/>
    </row>
    <row r="241" spans="1:27" x14ac:dyDescent="0.25">
      <c r="A241" s="74">
        <v>42496</v>
      </c>
      <c r="B241" s="48">
        <v>170</v>
      </c>
      <c r="C241" s="223"/>
      <c r="D241" s="3"/>
      <c r="E241" s="4"/>
      <c r="F241" s="5">
        <f t="shared" si="28"/>
        <v>0</v>
      </c>
      <c r="G241" s="49">
        <v>37</v>
      </c>
      <c r="K241" s="53"/>
      <c r="N241" s="54"/>
      <c r="P241" s="100"/>
      <c r="Q241" s="100"/>
      <c r="R241" s="100"/>
      <c r="S241" s="7"/>
      <c r="V241" s="53"/>
      <c r="X241" s="53"/>
      <c r="AA241" s="54"/>
    </row>
    <row r="242" spans="1:27" x14ac:dyDescent="0.25">
      <c r="A242" s="74">
        <v>42489</v>
      </c>
      <c r="B242" s="48">
        <v>163</v>
      </c>
      <c r="C242" s="223"/>
      <c r="D242" s="3"/>
      <c r="E242" s="4"/>
      <c r="F242" s="5">
        <f t="shared" si="28"/>
        <v>0</v>
      </c>
      <c r="G242" s="49">
        <v>32</v>
      </c>
      <c r="K242" s="53"/>
      <c r="N242" s="54"/>
      <c r="P242" s="100"/>
      <c r="Q242" s="100"/>
      <c r="R242" s="100"/>
      <c r="S242" s="7"/>
      <c r="V242" s="53"/>
      <c r="X242" s="53"/>
      <c r="AA242" s="54"/>
    </row>
    <row r="243" spans="1:27" x14ac:dyDescent="0.25">
      <c r="A243" s="74">
        <v>42482</v>
      </c>
      <c r="B243" s="48">
        <v>161</v>
      </c>
      <c r="C243" s="223"/>
      <c r="D243" s="3"/>
      <c r="E243" s="4"/>
      <c r="F243" s="5">
        <f t="shared" si="28"/>
        <v>0</v>
      </c>
      <c r="G243" s="49">
        <v>25</v>
      </c>
      <c r="K243" s="53"/>
      <c r="N243" s="54"/>
      <c r="P243" s="100"/>
      <c r="Q243" s="100"/>
      <c r="R243" s="100"/>
      <c r="S243" s="7"/>
      <c r="V243" s="53"/>
      <c r="X243" s="53"/>
      <c r="AA243" s="54"/>
    </row>
    <row r="244" spans="1:27" x14ac:dyDescent="0.25">
      <c r="A244" s="74">
        <v>42475</v>
      </c>
      <c r="B244" s="48">
        <v>163</v>
      </c>
      <c r="C244" s="223"/>
      <c r="D244" s="3"/>
      <c r="E244" s="4"/>
      <c r="F244" s="5">
        <f t="shared" si="28"/>
        <v>0</v>
      </c>
      <c r="G244" s="49">
        <v>28</v>
      </c>
      <c r="K244" s="53"/>
      <c r="N244" s="54"/>
      <c r="P244" s="100"/>
      <c r="Q244" s="100"/>
      <c r="R244" s="100"/>
      <c r="S244" s="7"/>
      <c r="V244" s="53"/>
      <c r="X244" s="53"/>
      <c r="AA244" s="54"/>
    </row>
    <row r="245" spans="1:27" ht="15.75" customHeight="1" thickBot="1" x14ac:dyDescent="0.3">
      <c r="A245" s="74">
        <v>42468</v>
      </c>
      <c r="B245" s="48">
        <v>165</v>
      </c>
      <c r="C245" s="223"/>
      <c r="D245" s="3"/>
      <c r="E245" s="4"/>
      <c r="F245" s="5">
        <f t="shared" si="28"/>
        <v>0</v>
      </c>
      <c r="G245" s="49">
        <v>25</v>
      </c>
      <c r="H245" s="101"/>
      <c r="I245" s="101"/>
      <c r="J245" s="102"/>
      <c r="K245" s="82"/>
      <c r="L245" s="102"/>
      <c r="M245" s="102"/>
      <c r="N245" s="103"/>
      <c r="P245" s="104"/>
      <c r="Q245" s="104"/>
      <c r="R245" s="104"/>
      <c r="S245" s="12"/>
      <c r="V245" s="82"/>
      <c r="W245" s="102"/>
      <c r="X245" s="82"/>
      <c r="Y245" s="105"/>
      <c r="Z245" s="102"/>
      <c r="AA245" s="103"/>
    </row>
    <row r="246" spans="1:27" x14ac:dyDescent="0.25">
      <c r="B246" s="48"/>
      <c r="C246" s="223"/>
      <c r="D246" s="3"/>
      <c r="E246" s="4"/>
      <c r="F246" s="5"/>
      <c r="G246" s="106"/>
    </row>
    <row r="247" spans="1:27" x14ac:dyDescent="0.25">
      <c r="B247" s="48"/>
      <c r="C247" s="223"/>
      <c r="D247" s="3"/>
      <c r="E247" s="4"/>
      <c r="F247" s="5"/>
      <c r="G247" s="106"/>
    </row>
    <row r="248" spans="1:27" x14ac:dyDescent="0.25">
      <c r="B248" s="48"/>
      <c r="C248" s="223"/>
      <c r="D248" s="3"/>
      <c r="E248" s="4"/>
      <c r="F248" s="5"/>
      <c r="G248" s="106"/>
    </row>
    <row r="249" spans="1:27" x14ac:dyDescent="0.25">
      <c r="B249" s="48"/>
      <c r="C249" s="223"/>
      <c r="D249" s="3"/>
      <c r="E249" s="4"/>
      <c r="F249" s="5"/>
      <c r="G249" s="106"/>
    </row>
    <row r="250" spans="1:27" x14ac:dyDescent="0.25">
      <c r="B250" s="48"/>
      <c r="C250" s="223"/>
      <c r="D250" s="3"/>
      <c r="E250" s="4"/>
      <c r="F250" s="5"/>
      <c r="G250" s="106"/>
    </row>
    <row r="251" spans="1:27" x14ac:dyDescent="0.25">
      <c r="B251" s="48"/>
      <c r="C251" s="223"/>
      <c r="D251" s="3"/>
      <c r="E251" s="4"/>
      <c r="F251" s="5"/>
      <c r="G251" s="106"/>
    </row>
    <row r="252" spans="1:27" x14ac:dyDescent="0.25">
      <c r="B252" s="48"/>
      <c r="C252" s="223"/>
      <c r="D252" s="3"/>
      <c r="E252" s="4"/>
      <c r="F252" s="5"/>
      <c r="G252" s="106"/>
    </row>
    <row r="253" spans="1:27" x14ac:dyDescent="0.25">
      <c r="B253" s="48"/>
      <c r="C253" s="223"/>
      <c r="D253" s="3"/>
      <c r="E253" s="4"/>
      <c r="F253" s="5"/>
      <c r="G253" s="106"/>
    </row>
    <row r="254" spans="1:27" x14ac:dyDescent="0.25">
      <c r="B254" s="48"/>
      <c r="C254" s="223"/>
      <c r="D254" s="3"/>
      <c r="E254" s="4"/>
      <c r="F254" s="5"/>
      <c r="G254" s="106"/>
    </row>
    <row r="255" spans="1:27" x14ac:dyDescent="0.25">
      <c r="B255" s="48"/>
      <c r="C255" s="223"/>
      <c r="D255" s="3"/>
      <c r="E255" s="4"/>
      <c r="F255" s="5"/>
      <c r="G255" s="106"/>
    </row>
    <row r="256" spans="1:27" x14ac:dyDescent="0.25">
      <c r="B256" s="48"/>
      <c r="C256" s="223"/>
      <c r="D256" s="3"/>
      <c r="E256" s="4"/>
      <c r="F256" s="5"/>
      <c r="G256" s="106"/>
    </row>
    <row r="257" spans="2:7" x14ac:dyDescent="0.25">
      <c r="B257" s="48"/>
      <c r="C257" s="223"/>
      <c r="D257" s="3"/>
      <c r="E257" s="4"/>
      <c r="F257" s="5"/>
      <c r="G257" s="106"/>
    </row>
    <row r="258" spans="2:7" x14ac:dyDescent="0.25">
      <c r="B258" s="48"/>
      <c r="C258" s="223"/>
      <c r="D258" s="3"/>
      <c r="E258" s="4"/>
      <c r="F258" s="5"/>
      <c r="G258" s="106"/>
    </row>
    <row r="259" spans="2:7" x14ac:dyDescent="0.25">
      <c r="B259" s="48"/>
      <c r="C259" s="223"/>
      <c r="D259" s="3"/>
      <c r="E259" s="4"/>
      <c r="F259" s="5"/>
      <c r="G259" s="106"/>
    </row>
    <row r="260" spans="2:7" x14ac:dyDescent="0.25">
      <c r="B260" s="48"/>
      <c r="C260" s="223"/>
      <c r="D260" s="3"/>
      <c r="E260" s="4"/>
      <c r="F260" s="5"/>
      <c r="G260" s="106"/>
    </row>
    <row r="261" spans="2:7" x14ac:dyDescent="0.25">
      <c r="B261" s="48"/>
      <c r="C261" s="223"/>
      <c r="D261" s="3"/>
      <c r="E261" s="4"/>
      <c r="F261" s="5"/>
      <c r="G261" s="106"/>
    </row>
    <row r="262" spans="2:7" x14ac:dyDescent="0.25">
      <c r="B262" s="48"/>
      <c r="C262" s="223"/>
      <c r="D262" s="3"/>
      <c r="E262" s="4"/>
      <c r="F262" s="5"/>
      <c r="G262" s="106"/>
    </row>
    <row r="263" spans="2:7" x14ac:dyDescent="0.25">
      <c r="B263" s="48"/>
      <c r="C263" s="223"/>
      <c r="D263" s="3"/>
      <c r="E263" s="4"/>
      <c r="F263" s="5"/>
      <c r="G263" s="106"/>
    </row>
    <row r="264" spans="2:7" x14ac:dyDescent="0.25">
      <c r="B264" s="48"/>
      <c r="C264" s="223"/>
      <c r="D264" s="3"/>
      <c r="E264" s="4"/>
      <c r="F264" s="5"/>
      <c r="G264" s="106"/>
    </row>
    <row r="265" spans="2:7" x14ac:dyDescent="0.25">
      <c r="B265" s="48"/>
      <c r="C265" s="223"/>
      <c r="D265" s="3"/>
      <c r="E265" s="4"/>
      <c r="F265" s="5"/>
      <c r="G265" s="106"/>
    </row>
    <row r="266" spans="2:7" x14ac:dyDescent="0.25">
      <c r="B266" s="48"/>
      <c r="C266" s="223"/>
      <c r="D266" s="3"/>
      <c r="E266" s="4"/>
      <c r="F266" s="5"/>
      <c r="G266" s="106"/>
    </row>
    <row r="267" spans="2:7" x14ac:dyDescent="0.25">
      <c r="B267" s="48"/>
      <c r="C267" s="223"/>
      <c r="D267" s="3"/>
      <c r="E267" s="4"/>
      <c r="F267" s="5"/>
      <c r="G267" s="106"/>
    </row>
    <row r="268" spans="2:7" x14ac:dyDescent="0.25">
      <c r="B268" s="48"/>
      <c r="C268" s="223"/>
      <c r="D268" s="3"/>
      <c r="E268" s="4"/>
      <c r="F268" s="5"/>
      <c r="G268" s="106"/>
    </row>
    <row r="269" spans="2:7" x14ac:dyDescent="0.25">
      <c r="B269" s="48"/>
      <c r="C269" s="223"/>
      <c r="D269" s="3"/>
      <c r="E269" s="4"/>
      <c r="F269" s="5"/>
      <c r="G269" s="106"/>
    </row>
    <row r="270" spans="2:7" x14ac:dyDescent="0.25">
      <c r="B270" s="48"/>
      <c r="C270" s="223"/>
      <c r="D270" s="3"/>
      <c r="E270" s="4"/>
      <c r="F270" s="5"/>
      <c r="G270" s="106"/>
    </row>
    <row r="271" spans="2:7" x14ac:dyDescent="0.25">
      <c r="B271" s="48"/>
      <c r="C271" s="223"/>
      <c r="D271" s="3"/>
      <c r="E271" s="4"/>
      <c r="F271" s="5"/>
      <c r="G271" s="106"/>
    </row>
    <row r="272" spans="2:7" x14ac:dyDescent="0.25">
      <c r="B272" s="48"/>
      <c r="C272" s="223"/>
      <c r="D272" s="3"/>
      <c r="E272" s="4"/>
      <c r="F272" s="5"/>
      <c r="G272" s="106"/>
    </row>
    <row r="273" spans="2:7" x14ac:dyDescent="0.25">
      <c r="B273" s="48"/>
      <c r="C273" s="223"/>
      <c r="D273" s="3"/>
      <c r="E273" s="4"/>
      <c r="F273" s="5"/>
      <c r="G273" s="106"/>
    </row>
    <row r="274" spans="2:7" x14ac:dyDescent="0.25">
      <c r="B274" s="48"/>
      <c r="C274" s="223"/>
      <c r="D274" s="3"/>
      <c r="E274" s="4"/>
      <c r="F274" s="5"/>
      <c r="G274" s="106"/>
    </row>
    <row r="275" spans="2:7" x14ac:dyDescent="0.25">
      <c r="B275" s="48"/>
      <c r="C275" s="223"/>
      <c r="D275" s="3"/>
      <c r="E275" s="4"/>
      <c r="F275" s="5"/>
      <c r="G275" s="106"/>
    </row>
    <row r="276" spans="2:7" x14ac:dyDescent="0.25">
      <c r="B276" s="48"/>
      <c r="C276" s="223"/>
      <c r="D276" s="3"/>
      <c r="E276" s="4"/>
      <c r="F276" s="5"/>
      <c r="G276" s="106"/>
    </row>
    <row r="277" spans="2:7" x14ac:dyDescent="0.25">
      <c r="B277" s="48"/>
      <c r="C277" s="223"/>
      <c r="D277" s="3"/>
      <c r="E277" s="4"/>
      <c r="F277" s="5"/>
      <c r="G277" s="106"/>
    </row>
    <row r="278" spans="2:7" x14ac:dyDescent="0.25">
      <c r="B278" s="48"/>
      <c r="C278" s="223"/>
      <c r="D278" s="3"/>
      <c r="E278" s="4"/>
      <c r="F278" s="5"/>
      <c r="G278" s="106"/>
    </row>
    <row r="279" spans="2:7" x14ac:dyDescent="0.25">
      <c r="B279" s="48"/>
      <c r="C279" s="223"/>
      <c r="D279" s="3"/>
      <c r="E279" s="4"/>
      <c r="F279" s="5"/>
      <c r="G279" s="106"/>
    </row>
    <row r="280" spans="2:7" x14ac:dyDescent="0.25">
      <c r="B280" s="48"/>
      <c r="C280" s="223"/>
      <c r="D280" s="3"/>
      <c r="E280" s="4"/>
      <c r="F280" s="5"/>
      <c r="G280" s="106"/>
    </row>
    <row r="281" spans="2:7" x14ac:dyDescent="0.25">
      <c r="B281" s="48"/>
      <c r="C281" s="223"/>
      <c r="D281" s="3"/>
      <c r="E281" s="4"/>
      <c r="F281" s="5"/>
      <c r="G281" s="106"/>
    </row>
    <row r="282" spans="2:7" x14ac:dyDescent="0.25">
      <c r="B282" s="48"/>
      <c r="C282" s="223"/>
      <c r="D282" s="3"/>
      <c r="E282" s="4"/>
      <c r="F282" s="5"/>
      <c r="G282" s="106"/>
    </row>
    <row r="283" spans="2:7" x14ac:dyDescent="0.25">
      <c r="B283" s="48"/>
      <c r="C283" s="223"/>
      <c r="D283" s="3"/>
      <c r="E283" s="4"/>
      <c r="F283" s="5"/>
      <c r="G283" s="106"/>
    </row>
    <row r="284" spans="2:7" x14ac:dyDescent="0.25">
      <c r="B284" s="48"/>
      <c r="C284" s="223"/>
      <c r="D284" s="3"/>
      <c r="E284" s="4"/>
      <c r="F284" s="5"/>
      <c r="G284" s="106"/>
    </row>
    <row r="285" spans="2:7" x14ac:dyDescent="0.25">
      <c r="B285" s="48"/>
      <c r="C285" s="223"/>
      <c r="D285" s="3"/>
      <c r="E285" s="4"/>
      <c r="F285" s="5"/>
      <c r="G285" s="106"/>
    </row>
    <row r="286" spans="2:7" x14ac:dyDescent="0.25">
      <c r="B286" s="48"/>
      <c r="C286" s="223"/>
      <c r="D286" s="3"/>
      <c r="E286" s="4"/>
      <c r="F286" s="5"/>
      <c r="G286" s="106"/>
    </row>
    <row r="287" spans="2:7" x14ac:dyDescent="0.25">
      <c r="B287" s="48"/>
      <c r="C287" s="223"/>
      <c r="D287" s="3"/>
      <c r="E287" s="4"/>
      <c r="F287" s="5"/>
      <c r="G287" s="106"/>
    </row>
    <row r="288" spans="2:7" x14ac:dyDescent="0.25">
      <c r="B288" s="48"/>
      <c r="C288" s="223"/>
      <c r="D288" s="3"/>
      <c r="E288" s="4"/>
      <c r="F288" s="5"/>
      <c r="G288" s="106"/>
    </row>
    <row r="289" spans="2:7" x14ac:dyDescent="0.25">
      <c r="B289" s="48"/>
      <c r="C289" s="223"/>
      <c r="D289" s="3"/>
      <c r="E289" s="4"/>
      <c r="F289" s="5"/>
      <c r="G289" s="106"/>
    </row>
    <row r="290" spans="2:7" x14ac:dyDescent="0.25">
      <c r="B290" s="48"/>
      <c r="C290" s="223"/>
      <c r="D290" s="3"/>
      <c r="E290" s="4"/>
      <c r="F290" s="5"/>
      <c r="G290" s="106"/>
    </row>
    <row r="291" spans="2:7" x14ac:dyDescent="0.25">
      <c r="B291" s="48"/>
      <c r="C291" s="223"/>
      <c r="D291" s="3"/>
      <c r="E291" s="4"/>
      <c r="F291" s="5"/>
      <c r="G291" s="106"/>
    </row>
    <row r="292" spans="2:7" x14ac:dyDescent="0.25">
      <c r="B292" s="48"/>
      <c r="C292" s="223"/>
      <c r="D292" s="3"/>
      <c r="E292" s="4"/>
      <c r="F292" s="5"/>
      <c r="G292" s="106"/>
    </row>
    <row r="293" spans="2:7" x14ac:dyDescent="0.25">
      <c r="B293" s="48"/>
      <c r="C293" s="223"/>
      <c r="D293" s="3"/>
      <c r="E293" s="4"/>
      <c r="F293" s="5"/>
      <c r="G293" s="106"/>
    </row>
    <row r="294" spans="2:7" x14ac:dyDescent="0.25">
      <c r="B294" s="48"/>
      <c r="C294" s="223"/>
      <c r="D294" s="3"/>
      <c r="E294" s="4"/>
      <c r="F294" s="5"/>
      <c r="G294" s="106"/>
    </row>
    <row r="295" spans="2:7" x14ac:dyDescent="0.25">
      <c r="B295" s="48"/>
      <c r="C295" s="223"/>
      <c r="D295" s="3"/>
      <c r="E295" s="4"/>
      <c r="F295" s="5"/>
      <c r="G295" s="106"/>
    </row>
    <row r="296" spans="2:7" x14ac:dyDescent="0.25">
      <c r="B296" s="48"/>
      <c r="C296" s="223"/>
      <c r="D296" s="3"/>
      <c r="E296" s="4"/>
      <c r="F296" s="5"/>
      <c r="G296" s="106"/>
    </row>
    <row r="297" spans="2:7" x14ac:dyDescent="0.25">
      <c r="B297" s="48"/>
      <c r="C297" s="223"/>
      <c r="D297" s="3"/>
      <c r="E297" s="4"/>
      <c r="F297" s="5"/>
      <c r="G297" s="106"/>
    </row>
    <row r="298" spans="2:7" x14ac:dyDescent="0.25">
      <c r="B298" s="48"/>
      <c r="C298" s="223"/>
      <c r="D298" s="3"/>
      <c r="E298" s="4"/>
      <c r="F298" s="5"/>
      <c r="G298" s="106"/>
    </row>
    <row r="299" spans="2:7" x14ac:dyDescent="0.25">
      <c r="B299" s="48"/>
      <c r="C299" s="223"/>
      <c r="D299" s="3"/>
      <c r="E299" s="4"/>
      <c r="F299" s="5"/>
      <c r="G299" s="106"/>
    </row>
    <row r="300" spans="2:7" x14ac:dyDescent="0.25">
      <c r="B300" s="48"/>
      <c r="C300" s="223"/>
      <c r="D300" s="3"/>
      <c r="E300" s="4"/>
      <c r="F300" s="5"/>
      <c r="G300" s="106"/>
    </row>
    <row r="301" spans="2:7" x14ac:dyDescent="0.25">
      <c r="B301" s="48"/>
      <c r="C301" s="223"/>
      <c r="D301" s="3"/>
      <c r="E301" s="4"/>
      <c r="F301" s="5"/>
      <c r="G301" s="106"/>
    </row>
    <row r="302" spans="2:7" x14ac:dyDescent="0.25">
      <c r="B302" s="48"/>
      <c r="C302" s="223"/>
      <c r="D302" s="3"/>
      <c r="E302" s="4"/>
      <c r="F302" s="5"/>
      <c r="G302" s="106"/>
    </row>
    <row r="303" spans="2:7" x14ac:dyDescent="0.25">
      <c r="B303" s="48"/>
      <c r="C303" s="223"/>
      <c r="D303" s="3"/>
      <c r="E303" s="4"/>
      <c r="F303" s="5"/>
      <c r="G303" s="106"/>
    </row>
    <row r="304" spans="2:7" x14ac:dyDescent="0.25">
      <c r="B304" s="48"/>
      <c r="C304" s="223"/>
      <c r="D304" s="3"/>
      <c r="E304" s="4"/>
      <c r="F304" s="5"/>
      <c r="G304" s="106"/>
    </row>
    <row r="305" spans="2:7" x14ac:dyDescent="0.25">
      <c r="B305" s="48"/>
      <c r="C305" s="223"/>
      <c r="D305" s="3"/>
      <c r="E305" s="4"/>
      <c r="F305" s="5"/>
      <c r="G305" s="106"/>
    </row>
    <row r="306" spans="2:7" x14ac:dyDescent="0.25">
      <c r="B306" s="48"/>
      <c r="C306" s="223"/>
      <c r="D306" s="3"/>
      <c r="E306" s="4"/>
      <c r="F306" s="5"/>
      <c r="G306" s="106"/>
    </row>
    <row r="307" spans="2:7" x14ac:dyDescent="0.25">
      <c r="B307" s="48"/>
      <c r="C307" s="223"/>
      <c r="D307" s="3"/>
      <c r="E307" s="4"/>
      <c r="F307" s="5"/>
      <c r="G307" s="106"/>
    </row>
    <row r="308" spans="2:7" x14ac:dyDescent="0.25">
      <c r="B308" s="48"/>
      <c r="C308" s="223"/>
      <c r="D308" s="3"/>
      <c r="E308" s="4"/>
      <c r="F308" s="5"/>
      <c r="G308" s="106"/>
    </row>
    <row r="309" spans="2:7" x14ac:dyDescent="0.25">
      <c r="B309" s="48"/>
      <c r="C309" s="223"/>
      <c r="D309" s="3"/>
      <c r="E309" s="4"/>
      <c r="F309" s="5"/>
      <c r="G309" s="106"/>
    </row>
    <row r="310" spans="2:7" x14ac:dyDescent="0.25">
      <c r="B310" s="48"/>
      <c r="C310" s="223"/>
      <c r="D310" s="3"/>
      <c r="E310" s="4"/>
      <c r="F310" s="5"/>
      <c r="G310" s="106"/>
    </row>
    <row r="311" spans="2:7" x14ac:dyDescent="0.25">
      <c r="B311" s="48"/>
      <c r="C311" s="223"/>
      <c r="D311" s="3"/>
      <c r="E311" s="4"/>
      <c r="F311" s="5"/>
      <c r="G311" s="106"/>
    </row>
    <row r="312" spans="2:7" x14ac:dyDescent="0.25">
      <c r="B312" s="48"/>
      <c r="C312" s="223"/>
      <c r="D312" s="3"/>
      <c r="E312" s="4"/>
      <c r="F312" s="5"/>
      <c r="G312" s="106"/>
    </row>
    <row r="313" spans="2:7" x14ac:dyDescent="0.25">
      <c r="B313" s="48"/>
      <c r="C313" s="223"/>
      <c r="D313" s="3"/>
      <c r="E313" s="4"/>
      <c r="F313" s="5"/>
      <c r="G313" s="106"/>
    </row>
    <row r="314" spans="2:7" x14ac:dyDescent="0.25">
      <c r="B314" s="48"/>
      <c r="C314" s="223"/>
      <c r="D314" s="3"/>
      <c r="E314" s="4"/>
      <c r="F314" s="5"/>
      <c r="G314" s="106"/>
    </row>
    <row r="315" spans="2:7" x14ac:dyDescent="0.25">
      <c r="B315" s="48"/>
      <c r="C315" s="223"/>
      <c r="D315" s="3"/>
      <c r="E315" s="4"/>
      <c r="F315" s="5"/>
      <c r="G315" s="106"/>
    </row>
    <row r="316" spans="2:7" x14ac:dyDescent="0.25">
      <c r="B316" s="48"/>
      <c r="C316" s="223"/>
      <c r="D316" s="3"/>
      <c r="E316" s="4"/>
      <c r="F316" s="5"/>
      <c r="G316" s="106"/>
    </row>
    <row r="317" spans="2:7" x14ac:dyDescent="0.25">
      <c r="B317" s="48"/>
      <c r="C317" s="223"/>
      <c r="D317" s="3"/>
      <c r="E317" s="4"/>
      <c r="F317" s="5"/>
      <c r="G317" s="106"/>
    </row>
    <row r="318" spans="2:7" x14ac:dyDescent="0.25">
      <c r="B318" s="48"/>
      <c r="C318" s="223"/>
      <c r="D318" s="3"/>
      <c r="E318" s="4"/>
      <c r="F318" s="5"/>
      <c r="G318" s="106"/>
    </row>
    <row r="319" spans="2:7" x14ac:dyDescent="0.25">
      <c r="B319" s="48"/>
      <c r="C319" s="223"/>
      <c r="D319" s="3"/>
      <c r="E319" s="4"/>
      <c r="F319" s="5"/>
      <c r="G319" s="106"/>
    </row>
    <row r="320" spans="2:7" x14ac:dyDescent="0.25">
      <c r="B320" s="48"/>
      <c r="C320" s="223"/>
      <c r="D320" s="3"/>
      <c r="E320" s="4"/>
      <c r="F320" s="5"/>
      <c r="G320" s="106"/>
    </row>
    <row r="321" spans="2:7" x14ac:dyDescent="0.25">
      <c r="B321" s="48"/>
      <c r="C321" s="223"/>
      <c r="D321" s="3"/>
      <c r="E321" s="4"/>
      <c r="F321" s="5"/>
      <c r="G321" s="106"/>
    </row>
    <row r="322" spans="2:7" x14ac:dyDescent="0.25">
      <c r="B322" s="48"/>
      <c r="C322" s="223"/>
      <c r="D322" s="3"/>
      <c r="E322" s="4"/>
      <c r="F322" s="5"/>
      <c r="G322" s="106"/>
    </row>
    <row r="323" spans="2:7" x14ac:dyDescent="0.25">
      <c r="B323" s="48"/>
      <c r="C323" s="223"/>
      <c r="D323" s="3"/>
      <c r="E323" s="4"/>
      <c r="F323" s="5"/>
      <c r="G323" s="106"/>
    </row>
    <row r="324" spans="2:7" x14ac:dyDescent="0.25">
      <c r="B324" s="48"/>
      <c r="C324" s="223"/>
      <c r="D324" s="3"/>
      <c r="E324" s="4"/>
      <c r="F324" s="5"/>
      <c r="G324" s="106"/>
    </row>
    <row r="325" spans="2:7" x14ac:dyDescent="0.25">
      <c r="B325" s="48"/>
      <c r="C325" s="223"/>
      <c r="D325" s="3"/>
      <c r="E325" s="4"/>
      <c r="F325" s="5"/>
      <c r="G325" s="106"/>
    </row>
    <row r="326" spans="2:7" x14ac:dyDescent="0.25">
      <c r="B326" s="48"/>
      <c r="C326" s="223"/>
      <c r="D326" s="3"/>
      <c r="E326" s="4"/>
      <c r="F326" s="5"/>
      <c r="G326" s="106"/>
    </row>
    <row r="327" spans="2:7" x14ac:dyDescent="0.25">
      <c r="B327" s="48"/>
      <c r="C327" s="223"/>
      <c r="D327" s="3"/>
      <c r="E327" s="4"/>
      <c r="F327" s="5"/>
      <c r="G327" s="106"/>
    </row>
    <row r="328" spans="2:7" x14ac:dyDescent="0.25">
      <c r="B328" s="48"/>
      <c r="C328" s="223"/>
      <c r="D328" s="3"/>
      <c r="E328" s="4"/>
      <c r="F328" s="5"/>
      <c r="G328" s="106"/>
    </row>
    <row r="329" spans="2:7" x14ac:dyDescent="0.25">
      <c r="B329" s="48"/>
      <c r="C329" s="223"/>
      <c r="D329" s="3"/>
      <c r="E329" s="4"/>
      <c r="F329" s="5"/>
      <c r="G329" s="106"/>
    </row>
    <row r="330" spans="2:7" x14ac:dyDescent="0.25">
      <c r="B330" s="48"/>
      <c r="C330" s="223"/>
      <c r="D330" s="3"/>
      <c r="E330" s="4"/>
      <c r="F330" s="5"/>
      <c r="G330" s="106"/>
    </row>
    <row r="331" spans="2:7" x14ac:dyDescent="0.25">
      <c r="B331" s="48"/>
      <c r="C331" s="223"/>
      <c r="D331" s="3"/>
      <c r="E331" s="4"/>
      <c r="F331" s="5"/>
      <c r="G331" s="106"/>
    </row>
    <row r="332" spans="2:7" x14ac:dyDescent="0.25">
      <c r="B332" s="48"/>
      <c r="C332" s="223"/>
      <c r="D332" s="3"/>
      <c r="E332" s="4"/>
      <c r="F332" s="5"/>
      <c r="G332" s="106"/>
    </row>
    <row r="333" spans="2:7" x14ac:dyDescent="0.25">
      <c r="B333" s="48"/>
      <c r="C333" s="223"/>
      <c r="D333" s="3"/>
      <c r="E333" s="4"/>
      <c r="F333" s="5"/>
      <c r="G333" s="106"/>
    </row>
    <row r="334" spans="2:7" x14ac:dyDescent="0.25">
      <c r="B334" s="48"/>
      <c r="C334" s="223"/>
      <c r="D334" s="3"/>
      <c r="E334" s="4"/>
      <c r="F334" s="5"/>
      <c r="G334" s="106"/>
    </row>
    <row r="335" spans="2:7" x14ac:dyDescent="0.25">
      <c r="B335" s="48"/>
      <c r="C335" s="223"/>
      <c r="D335" s="3"/>
      <c r="E335" s="4"/>
      <c r="F335" s="5"/>
      <c r="G335" s="106"/>
    </row>
    <row r="336" spans="2:7" x14ac:dyDescent="0.25">
      <c r="B336" s="48"/>
      <c r="C336" s="223"/>
      <c r="D336" s="3"/>
      <c r="E336" s="4"/>
      <c r="F336" s="5"/>
      <c r="G336" s="106"/>
    </row>
    <row r="337" spans="2:7" x14ac:dyDescent="0.25">
      <c r="B337" s="48"/>
      <c r="C337" s="223"/>
      <c r="D337" s="3"/>
      <c r="E337" s="4"/>
      <c r="F337" s="5"/>
      <c r="G337" s="106"/>
    </row>
    <row r="338" spans="2:7" x14ac:dyDescent="0.25">
      <c r="B338" s="48"/>
      <c r="C338" s="223"/>
      <c r="D338" s="3"/>
      <c r="E338" s="4"/>
      <c r="F338" s="5"/>
      <c r="G338" s="106"/>
    </row>
    <row r="339" spans="2:7" x14ac:dyDescent="0.25">
      <c r="B339" s="48"/>
      <c r="C339" s="223"/>
      <c r="D339" s="3"/>
      <c r="E339" s="4"/>
      <c r="F339" s="5"/>
      <c r="G339" s="106"/>
    </row>
    <row r="340" spans="2:7" x14ac:dyDescent="0.25">
      <c r="B340" s="48"/>
      <c r="C340" s="223"/>
      <c r="D340" s="3"/>
      <c r="E340" s="4"/>
      <c r="F340" s="5"/>
      <c r="G340" s="106"/>
    </row>
    <row r="341" spans="2:7" x14ac:dyDescent="0.25">
      <c r="B341" s="48"/>
      <c r="C341" s="223"/>
      <c r="D341" s="3"/>
      <c r="E341" s="4"/>
      <c r="F341" s="5"/>
      <c r="G341" s="106"/>
    </row>
    <row r="342" spans="2:7" x14ac:dyDescent="0.25">
      <c r="B342" s="48"/>
      <c r="C342" s="223"/>
      <c r="D342" s="3"/>
      <c r="E342" s="4"/>
      <c r="F342" s="5"/>
      <c r="G342" s="106"/>
    </row>
    <row r="343" spans="2:7" x14ac:dyDescent="0.25">
      <c r="B343" s="48"/>
      <c r="C343" s="223"/>
      <c r="D343" s="3"/>
      <c r="E343" s="4"/>
      <c r="F343" s="5"/>
      <c r="G343" s="106"/>
    </row>
    <row r="344" spans="2:7" x14ac:dyDescent="0.25">
      <c r="B344" s="48"/>
      <c r="C344" s="223"/>
      <c r="D344" s="3"/>
      <c r="E344" s="4"/>
      <c r="F344" s="5"/>
      <c r="G344" s="106"/>
    </row>
    <row r="345" spans="2:7" x14ac:dyDescent="0.25">
      <c r="B345" s="48"/>
      <c r="C345" s="223"/>
      <c r="D345" s="3"/>
      <c r="E345" s="4"/>
      <c r="F345" s="5"/>
      <c r="G345" s="106"/>
    </row>
    <row r="346" spans="2:7" x14ac:dyDescent="0.25">
      <c r="B346" s="48"/>
      <c r="C346" s="223"/>
      <c r="D346" s="3"/>
      <c r="E346" s="4"/>
      <c r="F346" s="5"/>
      <c r="G346" s="106"/>
    </row>
    <row r="347" spans="2:7" x14ac:dyDescent="0.25">
      <c r="B347" s="48"/>
      <c r="C347" s="223"/>
      <c r="D347" s="3"/>
      <c r="E347" s="4"/>
      <c r="F347" s="5"/>
      <c r="G347" s="106"/>
    </row>
    <row r="348" spans="2:7" x14ac:dyDescent="0.25">
      <c r="B348" s="48"/>
      <c r="C348" s="223"/>
      <c r="D348" s="3"/>
      <c r="E348" s="4"/>
      <c r="F348" s="5"/>
      <c r="G348" s="106"/>
    </row>
    <row r="349" spans="2:7" x14ac:dyDescent="0.25">
      <c r="B349" s="48"/>
      <c r="C349" s="223"/>
      <c r="D349" s="3"/>
      <c r="E349" s="4"/>
      <c r="F349" s="5"/>
      <c r="G349" s="106"/>
    </row>
    <row r="350" spans="2:7" x14ac:dyDescent="0.25">
      <c r="B350" s="48"/>
      <c r="D350" s="3"/>
      <c r="E350" s="4"/>
      <c r="F350" s="5"/>
      <c r="G350" s="106"/>
    </row>
    <row r="351" spans="2:7" x14ac:dyDescent="0.25">
      <c r="B351" s="48"/>
      <c r="D351" s="3"/>
      <c r="E351" s="4"/>
      <c r="F351" s="5"/>
      <c r="G351" s="106"/>
    </row>
    <row r="352" spans="2:7" x14ac:dyDescent="0.25">
      <c r="B352" s="48"/>
      <c r="D352" s="3"/>
      <c r="E352" s="4"/>
      <c r="F352" s="5"/>
      <c r="G352" s="106"/>
    </row>
    <row r="353" spans="2:7" x14ac:dyDescent="0.25">
      <c r="B353" s="48"/>
      <c r="D353" s="3"/>
      <c r="E353" s="4"/>
      <c r="F353" s="5"/>
      <c r="G353" s="106"/>
    </row>
    <row r="354" spans="2:7" x14ac:dyDescent="0.25">
      <c r="B354" s="48"/>
      <c r="D354" s="3"/>
      <c r="E354" s="4"/>
      <c r="F354" s="5"/>
      <c r="G354" s="106"/>
    </row>
    <row r="355" spans="2:7" x14ac:dyDescent="0.25">
      <c r="B355" s="48"/>
      <c r="D355" s="3"/>
      <c r="E355" s="4"/>
      <c r="F355" s="5"/>
      <c r="G355" s="106"/>
    </row>
    <row r="356" spans="2:7" x14ac:dyDescent="0.25">
      <c r="B356" s="48"/>
      <c r="D356" s="3"/>
      <c r="E356" s="4"/>
      <c r="F356" s="5"/>
      <c r="G356" s="106"/>
    </row>
    <row r="357" spans="2:7" x14ac:dyDescent="0.25">
      <c r="B357" s="48"/>
      <c r="D357" s="3"/>
      <c r="E357" s="4"/>
      <c r="F357" s="5"/>
      <c r="G357" s="106"/>
    </row>
    <row r="358" spans="2:7" x14ac:dyDescent="0.25">
      <c r="B358" s="48"/>
      <c r="D358" s="3"/>
      <c r="E358" s="4"/>
      <c r="F358" s="5"/>
      <c r="G358" s="106"/>
    </row>
    <row r="359" spans="2:7" x14ac:dyDescent="0.25">
      <c r="B359" s="48"/>
      <c r="D359" s="3"/>
      <c r="E359" s="4"/>
      <c r="F359" s="5"/>
      <c r="G359" s="106"/>
    </row>
    <row r="360" spans="2:7" x14ac:dyDescent="0.25">
      <c r="B360" s="48"/>
      <c r="D360" s="3"/>
      <c r="E360" s="4"/>
      <c r="F360" s="5"/>
      <c r="G360" s="106"/>
    </row>
    <row r="361" spans="2:7" x14ac:dyDescent="0.25">
      <c r="B361" s="48"/>
      <c r="D361" s="3"/>
      <c r="E361" s="4"/>
      <c r="F361" s="5"/>
      <c r="G361" s="106"/>
    </row>
    <row r="362" spans="2:7" x14ac:dyDescent="0.25">
      <c r="B362" s="48"/>
      <c r="D362" s="3"/>
      <c r="E362" s="4"/>
      <c r="F362" s="5"/>
      <c r="G362" s="106"/>
    </row>
    <row r="363" spans="2:7" x14ac:dyDescent="0.25">
      <c r="B363" s="48"/>
      <c r="D363" s="3"/>
      <c r="E363" s="4"/>
      <c r="F363" s="5"/>
      <c r="G363" s="106"/>
    </row>
    <row r="364" spans="2:7" x14ac:dyDescent="0.25">
      <c r="B364" s="48"/>
      <c r="D364" s="3"/>
      <c r="E364" s="4"/>
      <c r="F364" s="5"/>
      <c r="G364" s="106"/>
    </row>
    <row r="365" spans="2:7" x14ac:dyDescent="0.25">
      <c r="B365" s="48"/>
      <c r="D365" s="3"/>
      <c r="E365" s="4"/>
      <c r="F365" s="5"/>
      <c r="G365" s="106"/>
    </row>
    <row r="366" spans="2:7" x14ac:dyDescent="0.25">
      <c r="B366" s="48"/>
      <c r="D366" s="3"/>
      <c r="E366" s="4"/>
      <c r="F366" s="5"/>
      <c r="G366" s="106"/>
    </row>
    <row r="367" spans="2:7" x14ac:dyDescent="0.25">
      <c r="B367" s="48"/>
      <c r="D367" s="3"/>
      <c r="E367" s="4"/>
      <c r="F367" s="5"/>
      <c r="G367" s="106"/>
    </row>
    <row r="368" spans="2:7" x14ac:dyDescent="0.25">
      <c r="B368" s="48"/>
      <c r="D368" s="3"/>
      <c r="E368" s="4"/>
      <c r="F368" s="5"/>
      <c r="G368" s="106"/>
    </row>
    <row r="369" spans="2:7" x14ac:dyDescent="0.25">
      <c r="B369" s="48"/>
      <c r="D369" s="3"/>
      <c r="E369" s="4"/>
      <c r="F369" s="5"/>
      <c r="G369" s="106"/>
    </row>
    <row r="370" spans="2:7" x14ac:dyDescent="0.25">
      <c r="B370" s="48"/>
      <c r="D370" s="3"/>
      <c r="E370" s="4"/>
      <c r="F370" s="5"/>
      <c r="G370" s="106"/>
    </row>
    <row r="371" spans="2:7" x14ac:dyDescent="0.25">
      <c r="B371" s="48"/>
      <c r="D371" s="3"/>
      <c r="E371" s="4"/>
      <c r="F371" s="5"/>
      <c r="G371" s="106"/>
    </row>
    <row r="372" spans="2:7" x14ac:dyDescent="0.25">
      <c r="B372" s="48"/>
      <c r="D372" s="3"/>
      <c r="E372" s="4"/>
      <c r="F372" s="5"/>
      <c r="G372" s="106"/>
    </row>
    <row r="373" spans="2:7" x14ac:dyDescent="0.25">
      <c r="B373" s="48"/>
      <c r="D373" s="3"/>
      <c r="E373" s="4"/>
      <c r="F373" s="5"/>
      <c r="G373" s="106"/>
    </row>
    <row r="374" spans="2:7" x14ac:dyDescent="0.25">
      <c r="B374" s="48"/>
      <c r="D374" s="3"/>
      <c r="E374" s="4"/>
      <c r="F374" s="5"/>
      <c r="G374" s="106"/>
    </row>
    <row r="375" spans="2:7" x14ac:dyDescent="0.25">
      <c r="B375" s="48"/>
      <c r="D375" s="3"/>
      <c r="E375" s="4"/>
      <c r="F375" s="5"/>
      <c r="G375" s="106"/>
    </row>
    <row r="376" spans="2:7" x14ac:dyDescent="0.25">
      <c r="B376" s="48"/>
      <c r="D376" s="3"/>
      <c r="E376" s="4"/>
      <c r="F376" s="5"/>
      <c r="G376" s="106"/>
    </row>
    <row r="377" spans="2:7" x14ac:dyDescent="0.25">
      <c r="B377" s="48"/>
      <c r="D377" s="3"/>
      <c r="E377" s="4"/>
      <c r="F377" s="5"/>
      <c r="G377" s="106"/>
    </row>
    <row r="378" spans="2:7" x14ac:dyDescent="0.25">
      <c r="B378" s="48"/>
      <c r="D378" s="3"/>
      <c r="E378" s="4"/>
      <c r="F378" s="5"/>
      <c r="G378" s="106"/>
    </row>
    <row r="379" spans="2:7" x14ac:dyDescent="0.25">
      <c r="B379" s="48"/>
      <c r="D379" s="3"/>
      <c r="E379" s="4"/>
      <c r="F379" s="5"/>
      <c r="G379" s="106"/>
    </row>
    <row r="380" spans="2:7" x14ac:dyDescent="0.25">
      <c r="B380" s="48"/>
      <c r="D380" s="3"/>
      <c r="E380" s="4"/>
      <c r="F380" s="5"/>
      <c r="G380" s="106"/>
    </row>
    <row r="381" spans="2:7" x14ac:dyDescent="0.25">
      <c r="B381" s="48"/>
      <c r="D381" s="3"/>
      <c r="E381" s="4"/>
      <c r="F381" s="5"/>
      <c r="G381" s="106"/>
    </row>
    <row r="382" spans="2:7" x14ac:dyDescent="0.25">
      <c r="B382" s="48"/>
      <c r="D382" s="3"/>
      <c r="E382" s="4"/>
      <c r="F382" s="5"/>
      <c r="G382" s="106"/>
    </row>
    <row r="383" spans="2:7" x14ac:dyDescent="0.25">
      <c r="B383" s="48"/>
      <c r="D383" s="3"/>
      <c r="E383" s="4"/>
      <c r="F383" s="5"/>
      <c r="G383" s="106"/>
    </row>
    <row r="384" spans="2:7" x14ac:dyDescent="0.25">
      <c r="B384" s="48"/>
      <c r="D384" s="3"/>
      <c r="E384" s="4"/>
      <c r="F384" s="5"/>
      <c r="G384" s="106"/>
    </row>
    <row r="385" spans="2:7" x14ac:dyDescent="0.25">
      <c r="B385" s="48"/>
      <c r="D385" s="3"/>
      <c r="E385" s="4"/>
      <c r="F385" s="5"/>
      <c r="G385" s="106"/>
    </row>
    <row r="386" spans="2:7" x14ac:dyDescent="0.25">
      <c r="B386" s="48"/>
      <c r="D386" s="3"/>
      <c r="E386" s="4"/>
      <c r="F386" s="5"/>
      <c r="G386" s="106"/>
    </row>
    <row r="387" spans="2:7" x14ac:dyDescent="0.25">
      <c r="B387" s="48"/>
      <c r="D387" s="3"/>
      <c r="E387" s="4"/>
      <c r="F387" s="5"/>
      <c r="G387" s="106"/>
    </row>
    <row r="388" spans="2:7" x14ac:dyDescent="0.25">
      <c r="B388" s="48"/>
      <c r="D388" s="3"/>
      <c r="E388" s="4"/>
      <c r="F388" s="5"/>
      <c r="G388" s="106"/>
    </row>
    <row r="389" spans="2:7" x14ac:dyDescent="0.25">
      <c r="B389" s="48"/>
      <c r="D389" s="3"/>
      <c r="E389" s="4"/>
      <c r="F389" s="5"/>
      <c r="G389" s="106"/>
    </row>
    <row r="390" spans="2:7" x14ac:dyDescent="0.25">
      <c r="B390" s="48"/>
      <c r="D390" s="3"/>
      <c r="E390" s="4"/>
      <c r="F390" s="5"/>
      <c r="G390" s="106"/>
    </row>
    <row r="391" spans="2:7" x14ac:dyDescent="0.25">
      <c r="B391" s="48"/>
      <c r="D391" s="3"/>
      <c r="E391" s="4"/>
      <c r="F391" s="5"/>
      <c r="G391" s="106"/>
    </row>
    <row r="392" spans="2:7" x14ac:dyDescent="0.25">
      <c r="B392" s="48"/>
      <c r="D392" s="3"/>
      <c r="E392" s="4"/>
      <c r="F392" s="5"/>
      <c r="G392" s="106"/>
    </row>
    <row r="393" spans="2:7" x14ac:dyDescent="0.25">
      <c r="B393" s="48"/>
      <c r="D393" s="3"/>
      <c r="E393" s="4"/>
      <c r="F393" s="5"/>
      <c r="G393" s="106"/>
    </row>
    <row r="394" spans="2:7" x14ac:dyDescent="0.25">
      <c r="B394" s="48"/>
      <c r="D394" s="3"/>
      <c r="E394" s="4"/>
      <c r="F394" s="5"/>
      <c r="G394" s="106"/>
    </row>
    <row r="395" spans="2:7" x14ac:dyDescent="0.25">
      <c r="B395" s="48"/>
      <c r="D395" s="3"/>
      <c r="E395" s="4"/>
      <c r="F395" s="5"/>
      <c r="G395" s="106"/>
    </row>
    <row r="396" spans="2:7" x14ac:dyDescent="0.25">
      <c r="B396" s="48"/>
      <c r="D396" s="3"/>
      <c r="E396" s="4"/>
      <c r="F396" s="5"/>
      <c r="G396" s="106"/>
    </row>
    <row r="397" spans="2:7" x14ac:dyDescent="0.25">
      <c r="B397" s="48"/>
      <c r="D397" s="3"/>
      <c r="E397" s="4"/>
      <c r="F397" s="5"/>
      <c r="G397" s="106"/>
    </row>
    <row r="398" spans="2:7" x14ac:dyDescent="0.25">
      <c r="B398" s="48"/>
      <c r="D398" s="3"/>
      <c r="E398" s="4"/>
      <c r="F398" s="5"/>
      <c r="G398" s="106"/>
    </row>
    <row r="399" spans="2:7" x14ac:dyDescent="0.25">
      <c r="B399" s="48"/>
      <c r="D399" s="3"/>
      <c r="E399" s="4"/>
      <c r="F399" s="5"/>
      <c r="G399" s="106"/>
    </row>
    <row r="400" spans="2:7" x14ac:dyDescent="0.25">
      <c r="B400" s="48"/>
      <c r="D400" s="3"/>
      <c r="E400" s="4"/>
      <c r="F400" s="5"/>
      <c r="G400" s="106"/>
    </row>
    <row r="401" spans="2:7" x14ac:dyDescent="0.25">
      <c r="B401" s="48"/>
      <c r="D401" s="3"/>
      <c r="E401" s="4"/>
      <c r="F401" s="5"/>
      <c r="G401" s="106"/>
    </row>
    <row r="402" spans="2:7" x14ac:dyDescent="0.25">
      <c r="B402" s="48"/>
      <c r="D402" s="3"/>
      <c r="E402" s="4"/>
      <c r="F402" s="5"/>
      <c r="G402" s="106"/>
    </row>
    <row r="403" spans="2:7" x14ac:dyDescent="0.25">
      <c r="B403" s="48"/>
      <c r="D403" s="3"/>
      <c r="E403" s="4"/>
      <c r="F403" s="5"/>
      <c r="G403" s="106"/>
    </row>
    <row r="404" spans="2:7" x14ac:dyDescent="0.25">
      <c r="B404" s="48"/>
      <c r="D404" s="3"/>
      <c r="E404" s="4"/>
      <c r="F404" s="5"/>
      <c r="G404" s="106"/>
    </row>
    <row r="405" spans="2:7" x14ac:dyDescent="0.25">
      <c r="B405" s="48"/>
      <c r="D405" s="3"/>
      <c r="E405" s="4"/>
      <c r="F405" s="5"/>
      <c r="G405" s="106"/>
    </row>
    <row r="406" spans="2:7" x14ac:dyDescent="0.25">
      <c r="B406" s="48"/>
      <c r="D406" s="3"/>
      <c r="E406" s="4"/>
      <c r="F406" s="5"/>
      <c r="G406" s="106"/>
    </row>
    <row r="407" spans="2:7" ht="15.75" customHeight="1" thickBot="1" x14ac:dyDescent="0.3">
      <c r="B407" s="107"/>
      <c r="C407" s="101"/>
      <c r="D407" s="108"/>
      <c r="E407" s="4"/>
      <c r="F407" s="5"/>
      <c r="G407" s="109"/>
    </row>
    <row r="408" spans="2:7" x14ac:dyDescent="0.25">
      <c r="D408" s="3"/>
      <c r="E408" s="4"/>
      <c r="F408" s="5"/>
    </row>
    <row r="409" spans="2:7" x14ac:dyDescent="0.25">
      <c r="D409" s="3"/>
      <c r="E409" s="4"/>
      <c r="F409" s="5"/>
    </row>
    <row r="410" spans="2:7" x14ac:dyDescent="0.25">
      <c r="D410" s="3"/>
      <c r="E410" s="4"/>
      <c r="F410" s="5"/>
    </row>
    <row r="411" spans="2:7" x14ac:dyDescent="0.25">
      <c r="E411" s="4"/>
      <c r="F411" s="5"/>
    </row>
    <row r="412" spans="2:7" x14ac:dyDescent="0.25">
      <c r="E412" s="4"/>
      <c r="F4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406"/>
  <sheetViews>
    <sheetView zoomScaleNormal="100" workbookViewId="0">
      <selection activeCell="B12" sqref="B12"/>
    </sheetView>
  </sheetViews>
  <sheetFormatPr defaultColWidth="9.140625" defaultRowHeight="15" x14ac:dyDescent="0.25"/>
  <cols>
    <col min="1" max="1" width="12.5703125" style="10" customWidth="1"/>
    <col min="2" max="2" width="20.42578125" style="2" customWidth="1"/>
    <col min="3" max="3" width="21.140625" style="2" customWidth="1"/>
    <col min="4" max="4" width="19.140625" style="2" customWidth="1"/>
    <col min="5" max="5" width="21.140625" style="110" customWidth="1"/>
    <col min="6" max="6" width="16.85546875" style="2" customWidth="1"/>
    <col min="7" max="7" width="18.7109375" style="2" customWidth="1"/>
    <col min="8" max="8" width="22" style="223" hidden="1" customWidth="1"/>
    <col min="9" max="12" width="22" style="223" customWidth="1"/>
    <col min="13" max="13" width="19.5703125" style="10" customWidth="1"/>
    <col min="14" max="14" width="9.140625" style="2" customWidth="1"/>
    <col min="15" max="15" width="11.5703125" style="114" hidden="1" customWidth="1"/>
    <col min="16" max="16" width="12" style="114" hidden="1" customWidth="1"/>
    <col min="17" max="17" width="11.5703125" style="114" hidden="1" customWidth="1"/>
    <col min="18" max="18" width="22.85546875" style="114" hidden="1" customWidth="1"/>
    <col min="19" max="19" width="12.28515625" style="10" bestFit="1" customWidth="1"/>
    <col min="20" max="24" width="9.140625" style="10" customWidth="1"/>
    <col min="25" max="16384" width="9.140625" style="10"/>
  </cols>
  <sheetData>
    <row r="1" spans="1:19" x14ac:dyDescent="0.25">
      <c r="A1" s="1" t="s">
        <v>88</v>
      </c>
      <c r="C1" s="223"/>
      <c r="D1" s="3"/>
      <c r="E1" s="2"/>
      <c r="M1" s="6"/>
      <c r="N1" s="7"/>
      <c r="O1" s="113"/>
      <c r="S1" s="8"/>
    </row>
    <row r="2" spans="1:19" ht="15.75" customHeight="1" thickBot="1" x14ac:dyDescent="0.3">
      <c r="A2" s="1"/>
      <c r="C2" s="223"/>
      <c r="D2" s="3"/>
      <c r="E2" s="2"/>
      <c r="M2" s="11"/>
      <c r="N2" s="12"/>
      <c r="O2" s="115"/>
      <c r="P2" s="116"/>
      <c r="Q2" s="116"/>
      <c r="R2" s="116"/>
      <c r="S2" s="8"/>
    </row>
    <row r="3" spans="1:19" s="13" customFormat="1" ht="23.25" customHeight="1" x14ac:dyDescent="0.35">
      <c r="B3" s="14" t="s">
        <v>1</v>
      </c>
      <c r="C3" s="15"/>
      <c r="D3" s="117"/>
      <c r="E3" s="118"/>
      <c r="F3" s="14" t="s">
        <v>2</v>
      </c>
      <c r="G3" s="18"/>
      <c r="H3" s="15"/>
      <c r="I3" s="19" t="s">
        <v>3</v>
      </c>
      <c r="J3" s="15"/>
      <c r="K3" s="15"/>
      <c r="L3" s="17"/>
      <c r="M3" s="21" t="s">
        <v>4</v>
      </c>
      <c r="N3" s="22" t="s">
        <v>5</v>
      </c>
      <c r="O3" s="119" t="s">
        <v>89</v>
      </c>
      <c r="P3" s="120"/>
      <c r="Q3" s="120"/>
      <c r="R3" s="121"/>
      <c r="S3" s="23"/>
    </row>
    <row r="4" spans="1:19" s="33" customFormat="1" ht="11.25" customHeight="1" x14ac:dyDescent="0.2">
      <c r="A4" s="25" t="s">
        <v>7</v>
      </c>
      <c r="B4" s="26" t="s">
        <v>8</v>
      </c>
      <c r="C4" s="26" t="s">
        <v>8</v>
      </c>
      <c r="D4" s="26" t="s">
        <v>8</v>
      </c>
      <c r="E4" s="26" t="s">
        <v>8</v>
      </c>
      <c r="F4" s="26" t="s">
        <v>90</v>
      </c>
      <c r="G4" s="25" t="s">
        <v>10</v>
      </c>
      <c r="H4" s="26" t="s">
        <v>8</v>
      </c>
      <c r="I4" s="26" t="s">
        <v>11</v>
      </c>
      <c r="J4" s="26" t="s">
        <v>11</v>
      </c>
      <c r="K4" s="26" t="s">
        <v>11</v>
      </c>
      <c r="L4" s="26" t="s">
        <v>12</v>
      </c>
      <c r="M4" s="30" t="s">
        <v>13</v>
      </c>
      <c r="N4" s="26" t="s">
        <v>14</v>
      </c>
      <c r="O4" s="122"/>
      <c r="P4" s="123"/>
      <c r="Q4" s="123"/>
      <c r="R4" s="124"/>
      <c r="S4" s="30" t="s">
        <v>13</v>
      </c>
    </row>
    <row r="5" spans="1:19" s="33" customFormat="1" ht="11.25" customHeight="1" x14ac:dyDescent="0.2">
      <c r="A5" s="25" t="s">
        <v>16</v>
      </c>
      <c r="B5" s="35"/>
      <c r="C5" s="35"/>
      <c r="D5" s="35"/>
      <c r="E5" s="35"/>
      <c r="F5" s="35"/>
      <c r="G5" s="35"/>
      <c r="H5" s="38"/>
      <c r="I5" s="38"/>
      <c r="J5" s="38"/>
      <c r="K5" s="38"/>
      <c r="L5" s="38"/>
      <c r="M5" s="35"/>
      <c r="N5" s="35"/>
      <c r="O5" s="125"/>
      <c r="P5" s="125"/>
      <c r="Q5" s="125"/>
      <c r="R5" s="125"/>
      <c r="S5" s="35"/>
    </row>
    <row r="6" spans="1:19" s="40" customFormat="1" ht="11.25" customHeight="1" x14ac:dyDescent="0.2">
      <c r="A6" s="32" t="s">
        <v>22</v>
      </c>
      <c r="B6" s="32" t="s">
        <v>91</v>
      </c>
      <c r="C6" s="32" t="s">
        <v>92</v>
      </c>
      <c r="D6" s="31" t="s">
        <v>93</v>
      </c>
      <c r="E6" s="31" t="s">
        <v>93</v>
      </c>
      <c r="F6" s="32" t="s">
        <v>94</v>
      </c>
      <c r="G6" s="32" t="s">
        <v>18</v>
      </c>
      <c r="H6" s="32" t="s">
        <v>95</v>
      </c>
      <c r="I6" s="32" t="s">
        <v>96</v>
      </c>
      <c r="J6" s="32" t="s">
        <v>96</v>
      </c>
      <c r="K6" s="32" t="s">
        <v>97</v>
      </c>
      <c r="L6" s="32" t="s">
        <v>96</v>
      </c>
      <c r="M6" s="32"/>
      <c r="N6" s="32" t="s">
        <v>28</v>
      </c>
      <c r="O6" s="32" t="s">
        <v>98</v>
      </c>
      <c r="P6" s="32" t="s">
        <v>98</v>
      </c>
      <c r="Q6" s="32" t="s">
        <v>98</v>
      </c>
      <c r="R6" s="32" t="s">
        <v>98</v>
      </c>
      <c r="S6" s="32"/>
    </row>
    <row r="7" spans="1:19" s="40" customFormat="1" ht="11.25" customHeight="1" x14ac:dyDescent="0.2">
      <c r="A7" s="32" t="s">
        <v>35</v>
      </c>
      <c r="B7" s="32" t="s">
        <v>36</v>
      </c>
      <c r="C7" s="32" t="s">
        <v>37</v>
      </c>
      <c r="D7" s="31" t="s">
        <v>38</v>
      </c>
      <c r="E7" s="31" t="s">
        <v>40</v>
      </c>
      <c r="F7" s="32" t="s">
        <v>99</v>
      </c>
      <c r="G7" s="32" t="s">
        <v>100</v>
      </c>
      <c r="H7" s="32" t="s">
        <v>101</v>
      </c>
      <c r="I7" s="32" t="s">
        <v>44</v>
      </c>
      <c r="J7" s="32" t="s">
        <v>45</v>
      </c>
      <c r="K7" s="32" t="s">
        <v>46</v>
      </c>
      <c r="L7" s="32" t="s">
        <v>47</v>
      </c>
      <c r="M7" s="30" t="s">
        <v>39</v>
      </c>
      <c r="N7" s="30" t="s">
        <v>102</v>
      </c>
      <c r="O7" s="126" t="s">
        <v>103</v>
      </c>
      <c r="P7" s="126" t="s">
        <v>103</v>
      </c>
      <c r="Q7" s="126" t="s">
        <v>103</v>
      </c>
      <c r="R7" s="126" t="s">
        <v>103</v>
      </c>
      <c r="S7" s="30" t="s">
        <v>39</v>
      </c>
    </row>
    <row r="8" spans="1:19" s="47" customFormat="1" x14ac:dyDescent="0.25">
      <c r="A8" s="41" t="s">
        <v>55</v>
      </c>
      <c r="B8" s="127"/>
      <c r="C8" s="41"/>
      <c r="D8" s="41"/>
      <c r="E8" s="41"/>
      <c r="F8" s="41"/>
      <c r="G8" s="41"/>
      <c r="H8" s="41"/>
      <c r="I8" s="45"/>
      <c r="J8" s="41"/>
      <c r="K8" s="41"/>
      <c r="L8" s="44"/>
      <c r="M8" s="46"/>
      <c r="N8" s="42"/>
      <c r="O8" s="128"/>
      <c r="P8" s="128"/>
      <c r="Q8" s="128"/>
      <c r="R8" s="128"/>
      <c r="S8" s="41"/>
    </row>
    <row r="9" spans="1:19" x14ac:dyDescent="0.25">
      <c r="A9" s="5"/>
      <c r="B9" s="48"/>
      <c r="C9" s="223"/>
      <c r="D9" s="129"/>
      <c r="E9" s="2"/>
      <c r="I9" s="53"/>
      <c r="M9" s="5"/>
      <c r="N9" s="7"/>
      <c r="S9" s="8"/>
    </row>
    <row r="10" spans="1:19" x14ac:dyDescent="0.25">
      <c r="A10" s="5" t="s">
        <v>61</v>
      </c>
      <c r="B10" s="130" t="s">
        <v>50</v>
      </c>
      <c r="C10" s="223"/>
      <c r="E10" s="131" t="s">
        <v>59</v>
      </c>
      <c r="F10" s="48"/>
      <c r="I10" s="53"/>
      <c r="L10" s="54"/>
      <c r="M10" s="5"/>
      <c r="N10" s="132"/>
      <c r="O10" s="113" t="s">
        <v>104</v>
      </c>
      <c r="R10" s="133"/>
      <c r="S10" s="8"/>
    </row>
    <row r="11" spans="1:19" ht="90" customHeight="1" x14ac:dyDescent="0.25">
      <c r="A11" s="5" t="s">
        <v>62</v>
      </c>
      <c r="B11" s="130" t="s">
        <v>50</v>
      </c>
      <c r="C11" s="223" t="s">
        <v>63</v>
      </c>
      <c r="D11" s="129" t="s">
        <v>64</v>
      </c>
      <c r="E11" s="131" t="s">
        <v>50</v>
      </c>
      <c r="F11" s="48" t="s">
        <v>67</v>
      </c>
      <c r="G11" s="2" t="s">
        <v>68</v>
      </c>
      <c r="H11" s="223" t="s">
        <v>69</v>
      </c>
      <c r="I11" s="64" t="s">
        <v>44</v>
      </c>
      <c r="J11" s="60" t="s">
        <v>45</v>
      </c>
      <c r="K11" s="60" t="s">
        <v>70</v>
      </c>
      <c r="L11" s="65" t="s">
        <v>71</v>
      </c>
      <c r="M11" s="66" t="s">
        <v>73</v>
      </c>
      <c r="N11" s="132" t="s">
        <v>50</v>
      </c>
      <c r="O11" s="113" t="s">
        <v>105</v>
      </c>
      <c r="P11" s="114" t="s">
        <v>106</v>
      </c>
      <c r="Q11" s="114" t="s">
        <v>107</v>
      </c>
      <c r="R11" s="133" t="s">
        <v>108</v>
      </c>
      <c r="S11" s="67" t="s">
        <v>109</v>
      </c>
    </row>
    <row r="12" spans="1:19" x14ac:dyDescent="0.25">
      <c r="A12" s="69"/>
      <c r="B12" s="130"/>
      <c r="C12" s="223"/>
      <c r="D12" s="129"/>
      <c r="E12" s="131"/>
      <c r="F12" s="48"/>
      <c r="I12" s="64"/>
      <c r="J12" s="60"/>
      <c r="K12" s="60"/>
      <c r="L12" s="65"/>
      <c r="M12" s="66"/>
      <c r="N12" s="7"/>
      <c r="O12" s="113"/>
      <c r="R12" s="133"/>
      <c r="S12" s="67"/>
    </row>
    <row r="13" spans="1:19" x14ac:dyDescent="0.25">
      <c r="A13" s="74">
        <f t="shared" ref="A13:A31" si="0">A14+7</f>
        <v>44099</v>
      </c>
      <c r="B13" s="130">
        <v>89</v>
      </c>
      <c r="C13" s="223">
        <v>78</v>
      </c>
      <c r="D13" s="129">
        <v>12</v>
      </c>
      <c r="E13" s="131">
        <v>15</v>
      </c>
      <c r="F13" s="48">
        <v>0</v>
      </c>
      <c r="G13" s="2">
        <v>11</v>
      </c>
      <c r="I13" s="60">
        <v>1</v>
      </c>
      <c r="J13" s="60">
        <v>18</v>
      </c>
      <c r="K13" s="60">
        <v>1</v>
      </c>
      <c r="L13" s="60">
        <v>20</v>
      </c>
      <c r="M13" s="71">
        <v>-36</v>
      </c>
      <c r="N13" s="7">
        <v>21</v>
      </c>
      <c r="O13" s="113"/>
      <c r="R13" s="133"/>
      <c r="S13" s="75">
        <v>-22</v>
      </c>
    </row>
    <row r="14" spans="1:19" x14ac:dyDescent="0.25">
      <c r="A14" s="74">
        <f t="shared" si="0"/>
        <v>44092</v>
      </c>
      <c r="B14" s="130">
        <v>75</v>
      </c>
      <c r="C14" s="223">
        <v>68</v>
      </c>
      <c r="D14" s="129">
        <v>13</v>
      </c>
      <c r="E14" s="131">
        <v>13</v>
      </c>
      <c r="F14" s="48">
        <v>0</v>
      </c>
      <c r="G14" s="2">
        <v>9</v>
      </c>
      <c r="I14" s="60">
        <v>0</v>
      </c>
      <c r="J14" s="60">
        <v>4</v>
      </c>
      <c r="K14" s="60">
        <v>0</v>
      </c>
      <c r="L14" s="60">
        <v>3</v>
      </c>
      <c r="M14" s="71">
        <v>-13</v>
      </c>
      <c r="N14" s="7">
        <v>22</v>
      </c>
      <c r="O14" s="113"/>
      <c r="R14" s="133"/>
      <c r="S14" s="75">
        <v>-5</v>
      </c>
    </row>
    <row r="15" spans="1:19" x14ac:dyDescent="0.25">
      <c r="A15" s="74">
        <f t="shared" si="0"/>
        <v>44085</v>
      </c>
      <c r="B15" s="130"/>
      <c r="C15" s="223"/>
      <c r="D15" s="129">
        <v>7</v>
      </c>
      <c r="E15" s="131">
        <v>7</v>
      </c>
      <c r="F15" s="48">
        <v>0</v>
      </c>
      <c r="G15" s="2">
        <v>10</v>
      </c>
      <c r="I15" s="60">
        <v>1</v>
      </c>
      <c r="J15" s="60">
        <v>7</v>
      </c>
      <c r="K15" s="60">
        <v>8</v>
      </c>
      <c r="L15" s="60">
        <v>3</v>
      </c>
      <c r="M15" s="71">
        <v>-20</v>
      </c>
      <c r="N15" s="7">
        <v>20</v>
      </c>
      <c r="O15" s="113"/>
      <c r="R15" s="133"/>
      <c r="S15" s="75">
        <v>7</v>
      </c>
    </row>
    <row r="16" spans="1:19" x14ac:dyDescent="0.25">
      <c r="A16" s="74">
        <f t="shared" si="0"/>
        <v>44078</v>
      </c>
      <c r="B16" s="130">
        <v>73</v>
      </c>
      <c r="C16" s="223">
        <v>66</v>
      </c>
      <c r="D16" s="129">
        <v>8</v>
      </c>
      <c r="E16" s="131">
        <v>8</v>
      </c>
      <c r="F16" s="48">
        <v>10</v>
      </c>
      <c r="G16" s="2">
        <v>14</v>
      </c>
      <c r="I16" s="60">
        <v>1</v>
      </c>
      <c r="J16" s="60">
        <v>4</v>
      </c>
      <c r="K16" s="60">
        <v>0</v>
      </c>
      <c r="L16" s="60">
        <v>8</v>
      </c>
      <c r="M16" s="71">
        <v>-15</v>
      </c>
      <c r="N16" s="7">
        <v>21</v>
      </c>
      <c r="O16" s="113"/>
      <c r="R16" s="133"/>
      <c r="S16" s="75">
        <v>2</v>
      </c>
    </row>
    <row r="17" spans="1:19" x14ac:dyDescent="0.25">
      <c r="A17" s="74">
        <f t="shared" si="0"/>
        <v>44071</v>
      </c>
      <c r="B17" s="130">
        <v>70</v>
      </c>
      <c r="C17" s="223">
        <v>64</v>
      </c>
      <c r="D17" s="129">
        <v>6</v>
      </c>
      <c r="E17" s="131">
        <v>6</v>
      </c>
      <c r="F17" s="48">
        <v>0</v>
      </c>
      <c r="G17" s="2">
        <v>11</v>
      </c>
      <c r="I17" s="60">
        <v>1</v>
      </c>
      <c r="J17" s="60">
        <v>8</v>
      </c>
      <c r="K17" s="60">
        <v>1</v>
      </c>
      <c r="L17" s="60">
        <v>7</v>
      </c>
      <c r="M17" s="71">
        <v>-19</v>
      </c>
      <c r="N17" s="7">
        <v>20</v>
      </c>
      <c r="O17" s="113"/>
      <c r="R17" s="133"/>
      <c r="S17" s="75">
        <v>-11</v>
      </c>
    </row>
    <row r="18" spans="1:19" x14ac:dyDescent="0.25">
      <c r="A18" s="74">
        <f t="shared" si="0"/>
        <v>44064</v>
      </c>
      <c r="B18" s="130">
        <v>63</v>
      </c>
      <c r="C18" s="223">
        <v>57</v>
      </c>
      <c r="D18" s="129">
        <v>6</v>
      </c>
      <c r="E18" s="131">
        <v>6</v>
      </c>
      <c r="F18" s="48">
        <v>5</v>
      </c>
      <c r="G18" s="2">
        <v>12</v>
      </c>
      <c r="I18" s="60">
        <v>0</v>
      </c>
      <c r="J18" s="60">
        <v>8</v>
      </c>
      <c r="K18" s="60">
        <v>5</v>
      </c>
      <c r="L18" s="60">
        <v>8</v>
      </c>
      <c r="M18" s="71">
        <v>-15</v>
      </c>
      <c r="N18" s="7">
        <v>20</v>
      </c>
      <c r="O18" s="113"/>
      <c r="R18" s="133"/>
      <c r="S18" s="75">
        <v>2</v>
      </c>
    </row>
    <row r="19" spans="1:19" x14ac:dyDescent="0.25">
      <c r="A19" s="74">
        <f t="shared" si="0"/>
        <v>44057</v>
      </c>
      <c r="B19" s="130">
        <v>60</v>
      </c>
      <c r="C19" s="223">
        <v>49</v>
      </c>
      <c r="D19" s="129">
        <v>5</v>
      </c>
      <c r="E19" s="131">
        <v>5</v>
      </c>
      <c r="F19" s="48">
        <v>3</v>
      </c>
      <c r="G19" s="2">
        <v>13</v>
      </c>
      <c r="I19" s="60">
        <v>0</v>
      </c>
      <c r="J19" s="60">
        <v>2</v>
      </c>
      <c r="K19" s="60">
        <v>0</v>
      </c>
      <c r="L19" s="60">
        <v>5</v>
      </c>
      <c r="M19" s="71">
        <v>-21</v>
      </c>
      <c r="N19" s="7">
        <v>21</v>
      </c>
      <c r="O19" s="113"/>
      <c r="R19" s="133"/>
      <c r="S19" s="75">
        <v>-8</v>
      </c>
    </row>
    <row r="20" spans="1:19" x14ac:dyDescent="0.25">
      <c r="A20" s="74">
        <f t="shared" si="0"/>
        <v>44050</v>
      </c>
      <c r="B20" s="130">
        <v>58</v>
      </c>
      <c r="C20" s="223">
        <v>51</v>
      </c>
      <c r="D20" s="129">
        <v>5</v>
      </c>
      <c r="E20" s="131">
        <v>5</v>
      </c>
      <c r="F20" s="48">
        <v>2</v>
      </c>
      <c r="G20" s="2">
        <v>10</v>
      </c>
      <c r="I20" s="60">
        <v>0</v>
      </c>
      <c r="J20" s="60">
        <v>1</v>
      </c>
      <c r="K20" s="60">
        <v>0</v>
      </c>
      <c r="L20" s="60">
        <v>1</v>
      </c>
      <c r="M20" s="71">
        <v>-34</v>
      </c>
      <c r="N20" s="7">
        <v>18</v>
      </c>
      <c r="O20" s="113"/>
      <c r="R20" s="133"/>
      <c r="S20" s="75">
        <v>-18</v>
      </c>
    </row>
    <row r="21" spans="1:19" x14ac:dyDescent="0.25">
      <c r="A21" s="74">
        <f t="shared" si="0"/>
        <v>44043</v>
      </c>
      <c r="B21" s="130">
        <v>54</v>
      </c>
      <c r="C21" s="223">
        <v>49</v>
      </c>
      <c r="D21" s="129">
        <v>4</v>
      </c>
      <c r="E21" s="131">
        <v>4</v>
      </c>
      <c r="F21" s="48">
        <v>0</v>
      </c>
      <c r="G21" s="2">
        <v>11</v>
      </c>
      <c r="I21" s="60">
        <v>0</v>
      </c>
      <c r="J21" s="60">
        <v>5</v>
      </c>
      <c r="K21" s="60">
        <v>6</v>
      </c>
      <c r="L21" s="60">
        <v>4</v>
      </c>
      <c r="M21" s="71">
        <v>-14</v>
      </c>
      <c r="N21" s="7">
        <v>17</v>
      </c>
      <c r="O21" s="113"/>
      <c r="R21" s="133"/>
      <c r="S21" s="75">
        <v>11</v>
      </c>
    </row>
    <row r="22" spans="1:19" x14ac:dyDescent="0.25">
      <c r="A22" s="74">
        <f t="shared" si="0"/>
        <v>44036</v>
      </c>
      <c r="B22" s="130">
        <v>57</v>
      </c>
      <c r="C22" s="223">
        <v>45</v>
      </c>
      <c r="D22" s="129">
        <v>2</v>
      </c>
      <c r="E22" s="131">
        <v>3</v>
      </c>
      <c r="F22" s="48">
        <v>10</v>
      </c>
      <c r="G22" s="2">
        <v>12</v>
      </c>
      <c r="I22" s="60">
        <v>0</v>
      </c>
      <c r="J22" s="60">
        <v>5</v>
      </c>
      <c r="K22" s="60">
        <v>0</v>
      </c>
      <c r="L22" s="60">
        <v>5</v>
      </c>
      <c r="M22" s="71">
        <v>-17</v>
      </c>
      <c r="N22" s="7">
        <v>18</v>
      </c>
      <c r="O22" s="113"/>
      <c r="R22" s="133"/>
      <c r="S22" s="75">
        <v>-7</v>
      </c>
    </row>
    <row r="23" spans="1:19" x14ac:dyDescent="0.25">
      <c r="A23" s="74">
        <f t="shared" si="0"/>
        <v>44029</v>
      </c>
      <c r="B23" s="130">
        <v>51</v>
      </c>
      <c r="C23" s="223">
        <v>42</v>
      </c>
      <c r="D23" s="129">
        <v>2</v>
      </c>
      <c r="E23" s="131">
        <v>3</v>
      </c>
      <c r="F23" s="48">
        <v>5</v>
      </c>
      <c r="G23" s="2">
        <v>12</v>
      </c>
      <c r="I23" s="60">
        <v>0</v>
      </c>
      <c r="J23" s="60">
        <v>4</v>
      </c>
      <c r="K23" s="60">
        <v>3</v>
      </c>
      <c r="L23" s="60">
        <v>5</v>
      </c>
      <c r="M23" s="71">
        <v>-25</v>
      </c>
      <c r="N23" s="7">
        <v>22</v>
      </c>
      <c r="O23" s="113"/>
      <c r="R23" s="133"/>
      <c r="S23" s="75">
        <v>-5</v>
      </c>
    </row>
    <row r="24" spans="1:19" x14ac:dyDescent="0.25">
      <c r="A24" s="74">
        <f t="shared" si="0"/>
        <v>44022</v>
      </c>
      <c r="B24" s="130">
        <v>50</v>
      </c>
      <c r="C24" s="223">
        <v>43</v>
      </c>
      <c r="D24" s="129">
        <v>3</v>
      </c>
      <c r="E24" s="131">
        <v>4</v>
      </c>
      <c r="F24" s="48">
        <v>1</v>
      </c>
      <c r="G24" s="2">
        <v>11</v>
      </c>
      <c r="I24" s="60">
        <v>0</v>
      </c>
      <c r="J24" s="60">
        <v>9</v>
      </c>
      <c r="K24" s="60">
        <v>2</v>
      </c>
      <c r="L24" s="60">
        <v>11</v>
      </c>
      <c r="M24" s="71">
        <v>-18</v>
      </c>
      <c r="N24" s="7">
        <v>16</v>
      </c>
      <c r="O24" s="113"/>
      <c r="R24" s="133"/>
      <c r="S24" s="75">
        <v>-5</v>
      </c>
    </row>
    <row r="25" spans="1:19" x14ac:dyDescent="0.25">
      <c r="A25" s="74">
        <f t="shared" si="0"/>
        <v>44015</v>
      </c>
      <c r="B25" s="130">
        <v>43</v>
      </c>
      <c r="C25" s="223">
        <v>37</v>
      </c>
      <c r="D25" s="129">
        <v>2</v>
      </c>
      <c r="E25" s="131">
        <v>3</v>
      </c>
      <c r="F25" s="48">
        <v>3</v>
      </c>
      <c r="G25" s="2">
        <v>9</v>
      </c>
      <c r="I25" s="60">
        <v>0</v>
      </c>
      <c r="J25" s="60">
        <v>8</v>
      </c>
      <c r="K25" s="60">
        <v>4</v>
      </c>
      <c r="L25" s="60">
        <v>4</v>
      </c>
      <c r="M25" s="71">
        <v>-20</v>
      </c>
      <c r="N25" s="7">
        <v>17</v>
      </c>
      <c r="O25" s="113"/>
      <c r="R25" s="133"/>
      <c r="S25" s="75">
        <v>-3</v>
      </c>
    </row>
    <row r="26" spans="1:19" x14ac:dyDescent="0.25">
      <c r="A26" s="74">
        <f t="shared" si="0"/>
        <v>44008</v>
      </c>
      <c r="B26" s="130">
        <v>39</v>
      </c>
      <c r="C26" s="223">
        <v>32</v>
      </c>
      <c r="D26" s="129">
        <v>2</v>
      </c>
      <c r="E26" s="131">
        <v>2</v>
      </c>
      <c r="F26" s="48">
        <v>7</v>
      </c>
      <c r="G26" s="2">
        <v>13</v>
      </c>
      <c r="I26" s="60">
        <v>0</v>
      </c>
      <c r="J26" s="60">
        <v>4</v>
      </c>
      <c r="K26" s="60">
        <v>1</v>
      </c>
      <c r="L26" s="60">
        <v>13</v>
      </c>
      <c r="M26" s="71">
        <v>-10</v>
      </c>
      <c r="N26" s="7">
        <v>18</v>
      </c>
      <c r="O26" s="113"/>
      <c r="R26" s="133"/>
      <c r="S26" s="75">
        <v>2</v>
      </c>
    </row>
    <row r="27" spans="1:19" x14ac:dyDescent="0.25">
      <c r="A27" s="74">
        <f t="shared" si="0"/>
        <v>44001</v>
      </c>
      <c r="B27" s="130">
        <v>36</v>
      </c>
      <c r="C27" s="223">
        <v>32</v>
      </c>
      <c r="D27" s="129">
        <v>2</v>
      </c>
      <c r="E27" s="131">
        <v>2</v>
      </c>
      <c r="F27" s="48">
        <v>5</v>
      </c>
      <c r="G27" s="2">
        <v>4</v>
      </c>
      <c r="I27" s="60">
        <v>0</v>
      </c>
      <c r="J27" s="60">
        <v>5</v>
      </c>
      <c r="K27" s="60">
        <v>1</v>
      </c>
      <c r="L27" s="60">
        <v>3</v>
      </c>
      <c r="M27" s="71">
        <v>-21</v>
      </c>
      <c r="N27" s="7">
        <v>16</v>
      </c>
      <c r="O27" s="113"/>
      <c r="R27" s="133"/>
      <c r="S27" s="75">
        <v>-6</v>
      </c>
    </row>
    <row r="28" spans="1:19" x14ac:dyDescent="0.25">
      <c r="A28" s="74">
        <f t="shared" si="0"/>
        <v>43994</v>
      </c>
      <c r="B28" s="130">
        <v>32</v>
      </c>
      <c r="C28" s="223">
        <v>28</v>
      </c>
      <c r="D28" s="129">
        <v>2</v>
      </c>
      <c r="E28" s="131">
        <v>2</v>
      </c>
      <c r="F28" s="48">
        <v>4</v>
      </c>
      <c r="G28" s="2">
        <v>6</v>
      </c>
      <c r="I28" s="60">
        <v>0</v>
      </c>
      <c r="J28" s="60">
        <v>3</v>
      </c>
      <c r="K28" s="60">
        <v>3</v>
      </c>
      <c r="L28" s="60">
        <v>7</v>
      </c>
      <c r="M28" s="71">
        <v>-15</v>
      </c>
      <c r="N28" s="7">
        <v>16</v>
      </c>
      <c r="O28" s="113"/>
      <c r="R28" s="133"/>
      <c r="S28" s="75">
        <v>35</v>
      </c>
    </row>
    <row r="29" spans="1:19" x14ac:dyDescent="0.25">
      <c r="A29" s="74">
        <f t="shared" si="0"/>
        <v>43987</v>
      </c>
      <c r="B29" s="130">
        <v>32</v>
      </c>
      <c r="C29" s="223">
        <v>26</v>
      </c>
      <c r="D29" s="129">
        <v>2</v>
      </c>
      <c r="E29" s="131">
        <v>2</v>
      </c>
      <c r="F29" s="48">
        <v>3</v>
      </c>
      <c r="G29" s="2">
        <v>3</v>
      </c>
      <c r="I29" s="60">
        <v>0</v>
      </c>
      <c r="J29" s="60">
        <v>10</v>
      </c>
      <c r="K29" s="60">
        <v>1</v>
      </c>
      <c r="L29" s="60">
        <v>2</v>
      </c>
      <c r="M29" s="71">
        <v>-25</v>
      </c>
      <c r="N29" s="7">
        <v>14</v>
      </c>
      <c r="O29" s="113"/>
      <c r="R29" s="133"/>
      <c r="S29" s="75">
        <v>22</v>
      </c>
    </row>
    <row r="30" spans="1:19" x14ac:dyDescent="0.25">
      <c r="A30" s="74">
        <f t="shared" si="0"/>
        <v>43980</v>
      </c>
      <c r="B30" s="130">
        <v>27</v>
      </c>
      <c r="C30" s="223">
        <v>19</v>
      </c>
      <c r="D30" s="129">
        <v>1</v>
      </c>
      <c r="E30" s="131">
        <v>2</v>
      </c>
      <c r="F30" s="48">
        <v>2</v>
      </c>
      <c r="G30" s="2">
        <v>10</v>
      </c>
      <c r="I30" s="60">
        <v>0</v>
      </c>
      <c r="J30" s="60">
        <v>2</v>
      </c>
      <c r="K30" s="60">
        <v>1</v>
      </c>
      <c r="L30" s="60">
        <v>3</v>
      </c>
      <c r="M30" s="71">
        <v>-36</v>
      </c>
      <c r="N30" s="7">
        <v>19</v>
      </c>
      <c r="O30" s="113"/>
      <c r="R30" s="133"/>
      <c r="S30" s="75">
        <v>-19</v>
      </c>
    </row>
    <row r="31" spans="1:19" x14ac:dyDescent="0.25">
      <c r="A31" s="74">
        <f t="shared" si="0"/>
        <v>43973</v>
      </c>
      <c r="B31" s="130">
        <v>26</v>
      </c>
      <c r="C31" s="223">
        <v>17</v>
      </c>
      <c r="D31" s="129">
        <v>1</v>
      </c>
      <c r="E31" s="131">
        <v>2</v>
      </c>
      <c r="F31" s="48">
        <v>2</v>
      </c>
      <c r="G31" s="2">
        <v>10</v>
      </c>
      <c r="I31" s="60">
        <v>0</v>
      </c>
      <c r="J31" s="60">
        <v>0</v>
      </c>
      <c r="K31" s="60">
        <v>4</v>
      </c>
      <c r="L31" s="60">
        <v>9</v>
      </c>
      <c r="M31" s="71">
        <v>-46</v>
      </c>
      <c r="N31" s="7">
        <v>18</v>
      </c>
      <c r="O31" s="113"/>
      <c r="R31" s="133"/>
      <c r="S31" s="75">
        <v>-20</v>
      </c>
    </row>
    <row r="32" spans="1:19" x14ac:dyDescent="0.25">
      <c r="A32" s="74">
        <v>43966</v>
      </c>
      <c r="B32" s="130">
        <v>30</v>
      </c>
      <c r="C32" s="223">
        <v>21</v>
      </c>
      <c r="D32" s="129">
        <v>0</v>
      </c>
      <c r="E32" s="131">
        <v>2</v>
      </c>
      <c r="F32" s="48">
        <v>7</v>
      </c>
      <c r="G32" s="2">
        <v>1</v>
      </c>
      <c r="I32" s="60">
        <v>0</v>
      </c>
      <c r="J32" s="60">
        <v>3</v>
      </c>
      <c r="K32" s="60">
        <v>4</v>
      </c>
      <c r="L32" s="60">
        <v>2</v>
      </c>
      <c r="M32" s="71">
        <v>-28</v>
      </c>
      <c r="N32" s="7">
        <v>19</v>
      </c>
      <c r="O32" s="113"/>
      <c r="R32" s="133"/>
      <c r="S32" s="75">
        <v>13</v>
      </c>
    </row>
    <row r="33" spans="1:19" x14ac:dyDescent="0.25">
      <c r="A33" s="74">
        <f>A34+7</f>
        <v>43952</v>
      </c>
      <c r="B33" s="130">
        <v>37</v>
      </c>
      <c r="C33" s="223">
        <v>24</v>
      </c>
      <c r="D33" s="129">
        <v>1</v>
      </c>
      <c r="E33" s="131">
        <v>2</v>
      </c>
      <c r="F33" s="48">
        <v>3</v>
      </c>
      <c r="G33" s="2">
        <v>1</v>
      </c>
      <c r="I33" s="60">
        <v>0</v>
      </c>
      <c r="J33" s="60">
        <v>5</v>
      </c>
      <c r="K33" s="60">
        <v>3</v>
      </c>
      <c r="L33" s="60">
        <v>3</v>
      </c>
      <c r="M33" s="71">
        <v>-45</v>
      </c>
      <c r="N33" s="7">
        <v>18</v>
      </c>
      <c r="O33" s="113"/>
      <c r="R33" s="133"/>
      <c r="S33" s="75">
        <v>-32</v>
      </c>
    </row>
    <row r="34" spans="1:19" x14ac:dyDescent="0.25">
      <c r="A34" s="74">
        <f>A35+7</f>
        <v>43945</v>
      </c>
      <c r="B34" s="130">
        <v>35</v>
      </c>
      <c r="C34" s="223">
        <v>24</v>
      </c>
      <c r="D34" s="129">
        <v>1</v>
      </c>
      <c r="E34" s="131">
        <v>4</v>
      </c>
      <c r="F34" s="48">
        <v>0</v>
      </c>
      <c r="G34" s="2">
        <v>3</v>
      </c>
      <c r="I34" s="60">
        <v>0</v>
      </c>
      <c r="J34" s="60">
        <v>3</v>
      </c>
      <c r="K34" s="60">
        <v>4</v>
      </c>
      <c r="L34" s="60">
        <v>4</v>
      </c>
      <c r="M34" s="71">
        <v>-58</v>
      </c>
      <c r="N34" s="7">
        <v>19</v>
      </c>
      <c r="O34" s="113"/>
      <c r="R34" s="133"/>
      <c r="S34" s="75">
        <v>-43</v>
      </c>
    </row>
    <row r="35" spans="1:19" x14ac:dyDescent="0.25">
      <c r="A35" s="74">
        <v>43938</v>
      </c>
      <c r="B35" s="130">
        <v>37</v>
      </c>
      <c r="C35" s="223">
        <v>24</v>
      </c>
      <c r="D35" s="129">
        <v>1</v>
      </c>
      <c r="E35" s="131">
        <v>5</v>
      </c>
      <c r="F35" s="48">
        <v>1</v>
      </c>
      <c r="G35" s="2">
        <v>2</v>
      </c>
      <c r="I35" s="60">
        <v>1</v>
      </c>
      <c r="J35" s="60">
        <v>2</v>
      </c>
      <c r="K35" s="60">
        <v>8</v>
      </c>
      <c r="L35" s="60">
        <v>3</v>
      </c>
      <c r="M35" s="71">
        <v>-10</v>
      </c>
      <c r="N35" s="7">
        <v>19</v>
      </c>
      <c r="O35" s="113"/>
      <c r="R35" s="133"/>
      <c r="S35" s="75">
        <v>17</v>
      </c>
    </row>
    <row r="36" spans="1:19" x14ac:dyDescent="0.25">
      <c r="A36" s="74">
        <f>A37+7</f>
        <v>43924</v>
      </c>
      <c r="B36" s="130">
        <v>65</v>
      </c>
      <c r="C36" s="223">
        <v>27</v>
      </c>
      <c r="D36" s="129">
        <v>4</v>
      </c>
      <c r="E36" s="131">
        <v>8</v>
      </c>
      <c r="F36" s="48">
        <v>7</v>
      </c>
      <c r="G36" s="2">
        <v>4</v>
      </c>
      <c r="I36" s="60">
        <v>1</v>
      </c>
      <c r="J36" s="60">
        <v>6</v>
      </c>
      <c r="K36" s="60">
        <v>25</v>
      </c>
      <c r="L36" s="60">
        <v>4</v>
      </c>
      <c r="M36" s="71">
        <v>-18</v>
      </c>
      <c r="N36" s="7">
        <v>22</v>
      </c>
      <c r="O36" s="113"/>
      <c r="R36" s="133"/>
      <c r="S36" s="75">
        <v>36</v>
      </c>
    </row>
    <row r="37" spans="1:19" x14ac:dyDescent="0.25">
      <c r="A37" s="74">
        <f>A38+7</f>
        <v>43917</v>
      </c>
      <c r="B37" s="130">
        <v>86</v>
      </c>
      <c r="C37" s="223">
        <v>46</v>
      </c>
      <c r="D37" s="129">
        <v>4</v>
      </c>
      <c r="E37" s="131">
        <v>7</v>
      </c>
      <c r="F37" s="48">
        <v>12</v>
      </c>
      <c r="G37" s="2">
        <v>6</v>
      </c>
      <c r="I37" s="60">
        <v>3</v>
      </c>
      <c r="J37" s="60">
        <v>10</v>
      </c>
      <c r="K37" s="60">
        <v>12</v>
      </c>
      <c r="L37" s="60">
        <v>11</v>
      </c>
      <c r="M37" s="71">
        <v>-24</v>
      </c>
      <c r="N37" s="7">
        <v>20</v>
      </c>
      <c r="O37" s="113"/>
      <c r="R37" s="133"/>
      <c r="S37" s="75">
        <v>20</v>
      </c>
    </row>
    <row r="38" spans="1:19" x14ac:dyDescent="0.25">
      <c r="A38" s="74">
        <v>43910</v>
      </c>
      <c r="B38" s="130">
        <v>79</v>
      </c>
      <c r="C38" s="223">
        <v>52</v>
      </c>
      <c r="D38" s="129">
        <v>5</v>
      </c>
      <c r="E38" s="131">
        <v>7</v>
      </c>
      <c r="F38" s="48">
        <v>19</v>
      </c>
      <c r="G38" s="2">
        <v>7</v>
      </c>
      <c r="I38" s="60">
        <v>5</v>
      </c>
      <c r="J38" s="60">
        <v>6</v>
      </c>
      <c r="K38" s="60">
        <v>8</v>
      </c>
      <c r="L38" s="60">
        <v>11</v>
      </c>
      <c r="M38" s="71">
        <v>-12</v>
      </c>
      <c r="N38" s="7">
        <v>22</v>
      </c>
      <c r="O38" s="113"/>
      <c r="R38" s="133"/>
      <c r="S38" s="75">
        <v>14</v>
      </c>
    </row>
    <row r="39" spans="1:19" x14ac:dyDescent="0.25">
      <c r="A39" s="74">
        <f t="shared" ref="A39:A46" si="1">A40+7</f>
        <v>43896</v>
      </c>
      <c r="B39" s="130">
        <v>85</v>
      </c>
      <c r="C39" s="223">
        <v>55</v>
      </c>
      <c r="D39" s="129">
        <v>6</v>
      </c>
      <c r="E39" s="131">
        <v>8</v>
      </c>
      <c r="F39" s="48">
        <v>11</v>
      </c>
      <c r="G39" s="2">
        <v>15</v>
      </c>
      <c r="I39" s="60">
        <v>2</v>
      </c>
      <c r="J39" s="60">
        <v>7</v>
      </c>
      <c r="K39" s="60">
        <v>7</v>
      </c>
      <c r="L39" s="60">
        <v>9</v>
      </c>
      <c r="M39" s="71">
        <v>-24</v>
      </c>
      <c r="N39" s="7">
        <v>20</v>
      </c>
      <c r="O39" s="113"/>
      <c r="R39" s="133"/>
      <c r="S39" s="75">
        <v>-8</v>
      </c>
    </row>
    <row r="40" spans="1:19" x14ac:dyDescent="0.25">
      <c r="A40" s="74">
        <f t="shared" si="1"/>
        <v>43889</v>
      </c>
      <c r="B40" s="130">
        <v>85</v>
      </c>
      <c r="C40" s="223">
        <v>63</v>
      </c>
      <c r="D40" s="129">
        <v>4</v>
      </c>
      <c r="E40" s="131">
        <v>7</v>
      </c>
      <c r="F40" s="48">
        <v>3</v>
      </c>
      <c r="G40" s="2">
        <v>15</v>
      </c>
      <c r="I40" s="60">
        <v>1</v>
      </c>
      <c r="J40" s="60">
        <v>11</v>
      </c>
      <c r="K40" s="60">
        <v>3</v>
      </c>
      <c r="L40" s="60">
        <v>13</v>
      </c>
      <c r="M40" s="71">
        <v>-22</v>
      </c>
      <c r="N40" s="7">
        <v>20</v>
      </c>
      <c r="O40" s="113"/>
      <c r="R40" s="133"/>
      <c r="S40" s="75">
        <v>-11</v>
      </c>
    </row>
    <row r="41" spans="1:19" x14ac:dyDescent="0.25">
      <c r="A41" s="74">
        <f t="shared" si="1"/>
        <v>43882</v>
      </c>
      <c r="B41" s="130">
        <v>77</v>
      </c>
      <c r="C41" s="223">
        <v>55</v>
      </c>
      <c r="D41" s="129">
        <v>3</v>
      </c>
      <c r="E41" s="131">
        <v>7</v>
      </c>
      <c r="F41" s="48">
        <v>5</v>
      </c>
      <c r="G41" s="2">
        <v>15</v>
      </c>
      <c r="I41" s="60">
        <v>0</v>
      </c>
      <c r="J41" s="60">
        <v>9</v>
      </c>
      <c r="K41" s="60">
        <v>2</v>
      </c>
      <c r="L41" s="60">
        <v>12</v>
      </c>
      <c r="M41" s="71">
        <v>-14</v>
      </c>
      <c r="N41" s="7">
        <v>20</v>
      </c>
      <c r="O41" s="113"/>
      <c r="R41" s="133"/>
      <c r="S41" s="75">
        <v>-3</v>
      </c>
    </row>
    <row r="42" spans="1:19" x14ac:dyDescent="0.25">
      <c r="A42" s="74">
        <f t="shared" si="1"/>
        <v>43875</v>
      </c>
      <c r="B42" s="130">
        <v>70</v>
      </c>
      <c r="C42" s="223">
        <v>53</v>
      </c>
      <c r="D42" s="129">
        <v>6</v>
      </c>
      <c r="E42" s="131">
        <v>7</v>
      </c>
      <c r="F42" s="48">
        <v>3</v>
      </c>
      <c r="G42" s="2">
        <v>12</v>
      </c>
      <c r="I42" s="60">
        <v>0</v>
      </c>
      <c r="J42" s="60">
        <v>14</v>
      </c>
      <c r="K42" s="60">
        <v>8</v>
      </c>
      <c r="L42" s="60">
        <v>20</v>
      </c>
      <c r="M42" s="71">
        <v>-25</v>
      </c>
      <c r="N42" s="7">
        <v>20</v>
      </c>
      <c r="O42" s="113"/>
      <c r="R42" s="133"/>
      <c r="S42" s="75">
        <v>-8</v>
      </c>
    </row>
    <row r="43" spans="1:19" x14ac:dyDescent="0.25">
      <c r="A43" s="74">
        <f t="shared" si="1"/>
        <v>43868</v>
      </c>
      <c r="B43" s="130">
        <v>64</v>
      </c>
      <c r="C43" s="223">
        <v>43</v>
      </c>
      <c r="D43" s="129">
        <v>6</v>
      </c>
      <c r="E43" s="131">
        <v>8</v>
      </c>
      <c r="F43" s="48">
        <v>9</v>
      </c>
      <c r="G43" s="2">
        <v>6</v>
      </c>
      <c r="I43" s="60">
        <v>0</v>
      </c>
      <c r="J43" s="60">
        <v>7</v>
      </c>
      <c r="K43" s="60">
        <v>2</v>
      </c>
      <c r="L43" s="60">
        <v>8</v>
      </c>
      <c r="M43" s="71">
        <v>-20</v>
      </c>
      <c r="N43" s="7">
        <v>21</v>
      </c>
      <c r="O43" s="113"/>
      <c r="R43" s="133"/>
      <c r="S43" s="75">
        <v>-7</v>
      </c>
    </row>
    <row r="44" spans="1:19" x14ac:dyDescent="0.25">
      <c r="A44" s="74">
        <f t="shared" si="1"/>
        <v>43861</v>
      </c>
      <c r="B44" s="130">
        <v>59</v>
      </c>
      <c r="C44" s="223">
        <v>40</v>
      </c>
      <c r="D44" s="129">
        <v>7</v>
      </c>
      <c r="E44" s="131">
        <v>8</v>
      </c>
      <c r="F44" s="48">
        <v>5</v>
      </c>
      <c r="G44" s="2">
        <v>5</v>
      </c>
      <c r="I44" s="60">
        <v>0</v>
      </c>
      <c r="J44" s="60">
        <v>3</v>
      </c>
      <c r="K44" s="60">
        <v>1</v>
      </c>
      <c r="L44" s="60">
        <v>4</v>
      </c>
      <c r="M44" s="71">
        <v>-16</v>
      </c>
      <c r="N44" s="7">
        <v>22</v>
      </c>
      <c r="O44" s="113"/>
      <c r="R44" s="133"/>
      <c r="S44" s="75">
        <v>-8</v>
      </c>
    </row>
    <row r="45" spans="1:19" x14ac:dyDescent="0.25">
      <c r="A45" s="74">
        <f t="shared" si="1"/>
        <v>43854</v>
      </c>
      <c r="B45" s="130">
        <v>57</v>
      </c>
      <c r="C45" s="223">
        <v>42</v>
      </c>
      <c r="D45" s="129">
        <v>4</v>
      </c>
      <c r="E45" s="131">
        <v>5</v>
      </c>
      <c r="F45" s="48">
        <v>5</v>
      </c>
      <c r="G45" s="2">
        <v>4</v>
      </c>
      <c r="I45" s="223">
        <v>0</v>
      </c>
      <c r="J45" s="223">
        <v>7</v>
      </c>
      <c r="K45" s="223">
        <v>7</v>
      </c>
      <c r="L45" s="223">
        <v>6</v>
      </c>
      <c r="M45" s="71">
        <v>-15</v>
      </c>
      <c r="N45" s="7">
        <v>20</v>
      </c>
      <c r="O45" s="113"/>
      <c r="R45" s="133"/>
      <c r="S45" s="75">
        <v>2</v>
      </c>
    </row>
    <row r="46" spans="1:19" x14ac:dyDescent="0.25">
      <c r="A46" s="74">
        <f t="shared" si="1"/>
        <v>43847</v>
      </c>
      <c r="B46" s="130">
        <v>57</v>
      </c>
      <c r="C46" s="223">
        <v>49</v>
      </c>
      <c r="D46" s="129">
        <v>3</v>
      </c>
      <c r="E46" s="131">
        <v>5</v>
      </c>
      <c r="F46" s="48">
        <v>6</v>
      </c>
      <c r="G46" s="2">
        <v>5</v>
      </c>
      <c r="I46" s="60">
        <v>0</v>
      </c>
      <c r="J46" s="60">
        <v>7</v>
      </c>
      <c r="K46" s="60">
        <v>2</v>
      </c>
      <c r="L46" s="65">
        <v>11</v>
      </c>
      <c r="M46" s="71">
        <v>-15</v>
      </c>
      <c r="N46" s="7">
        <v>21</v>
      </c>
      <c r="O46" s="113"/>
      <c r="R46" s="133"/>
      <c r="S46" s="75">
        <v>-6</v>
      </c>
    </row>
    <row r="47" spans="1:19" x14ac:dyDescent="0.25">
      <c r="A47" s="74">
        <v>43840</v>
      </c>
      <c r="B47" s="130">
        <v>52</v>
      </c>
      <c r="C47" s="223">
        <v>45</v>
      </c>
      <c r="D47" s="129">
        <v>2</v>
      </c>
      <c r="E47" s="131">
        <v>4</v>
      </c>
      <c r="F47" s="48">
        <v>4</v>
      </c>
      <c r="G47" s="2">
        <v>1</v>
      </c>
      <c r="I47" s="60">
        <v>0</v>
      </c>
      <c r="J47" s="60">
        <v>4</v>
      </c>
      <c r="K47" s="60">
        <v>1</v>
      </c>
      <c r="L47" s="65">
        <v>4</v>
      </c>
      <c r="M47" s="71">
        <v>-12</v>
      </c>
      <c r="N47" s="7">
        <v>20</v>
      </c>
      <c r="O47" s="113"/>
      <c r="R47" s="133"/>
      <c r="S47" s="75">
        <v>3</v>
      </c>
    </row>
    <row r="48" spans="1:19" x14ac:dyDescent="0.25">
      <c r="A48" s="134">
        <f t="shared" ref="A48:A63" si="2">A49+7</f>
        <v>43819</v>
      </c>
      <c r="B48" s="130">
        <v>40</v>
      </c>
      <c r="C48" s="223">
        <v>49</v>
      </c>
      <c r="D48" s="129">
        <v>0</v>
      </c>
      <c r="E48" s="131">
        <v>2</v>
      </c>
      <c r="F48" s="48">
        <v>8</v>
      </c>
      <c r="G48" s="2">
        <v>2</v>
      </c>
      <c r="I48" s="60">
        <v>2</v>
      </c>
      <c r="J48" s="60">
        <v>5</v>
      </c>
      <c r="K48" s="60">
        <v>2</v>
      </c>
      <c r="L48" s="65">
        <v>8</v>
      </c>
      <c r="M48" s="71">
        <v>-21</v>
      </c>
      <c r="N48" s="7">
        <v>15</v>
      </c>
      <c r="O48" s="113"/>
      <c r="R48" s="133"/>
      <c r="S48" s="75">
        <v>-11</v>
      </c>
    </row>
    <row r="49" spans="1:19" x14ac:dyDescent="0.25">
      <c r="A49" s="134">
        <f t="shared" si="2"/>
        <v>43812</v>
      </c>
      <c r="B49" s="130">
        <v>44</v>
      </c>
      <c r="C49" s="223">
        <v>36</v>
      </c>
      <c r="D49" s="129">
        <v>0</v>
      </c>
      <c r="E49" s="131">
        <v>3</v>
      </c>
      <c r="F49" s="48">
        <v>2</v>
      </c>
      <c r="G49" s="2">
        <v>1</v>
      </c>
      <c r="I49" s="60">
        <v>2</v>
      </c>
      <c r="J49" s="60">
        <v>6</v>
      </c>
      <c r="K49" s="60">
        <v>7</v>
      </c>
      <c r="L49" s="65">
        <v>9</v>
      </c>
      <c r="M49" s="71">
        <v>-19</v>
      </c>
      <c r="N49" s="7">
        <v>15</v>
      </c>
      <c r="O49" s="113"/>
      <c r="R49" s="133"/>
      <c r="S49" s="75">
        <v>-7</v>
      </c>
    </row>
    <row r="50" spans="1:19" x14ac:dyDescent="0.25">
      <c r="A50" s="134">
        <f t="shared" si="2"/>
        <v>43805</v>
      </c>
      <c r="B50" s="130">
        <v>48</v>
      </c>
      <c r="C50" s="223">
        <v>37</v>
      </c>
      <c r="D50" s="129">
        <v>0</v>
      </c>
      <c r="E50" s="131">
        <v>2</v>
      </c>
      <c r="F50" s="48">
        <v>1</v>
      </c>
      <c r="G50" s="2">
        <v>0</v>
      </c>
      <c r="I50" s="60">
        <v>2</v>
      </c>
      <c r="J50" s="60">
        <v>10</v>
      </c>
      <c r="K50" s="60">
        <v>5</v>
      </c>
      <c r="L50" s="65">
        <v>9</v>
      </c>
      <c r="M50" s="71">
        <v>-29</v>
      </c>
      <c r="N50" s="7">
        <v>14</v>
      </c>
      <c r="O50" s="113"/>
      <c r="R50" s="133"/>
      <c r="S50" s="75">
        <v>-15</v>
      </c>
    </row>
    <row r="51" spans="1:19" x14ac:dyDescent="0.25">
      <c r="A51" s="134">
        <f t="shared" si="2"/>
        <v>43798</v>
      </c>
      <c r="B51" s="130">
        <v>43</v>
      </c>
      <c r="C51" s="223">
        <v>30</v>
      </c>
      <c r="D51" s="129">
        <v>0</v>
      </c>
      <c r="E51" s="131">
        <v>3</v>
      </c>
      <c r="F51" s="48">
        <v>3</v>
      </c>
      <c r="G51" s="2">
        <v>4</v>
      </c>
      <c r="I51" s="65">
        <v>0</v>
      </c>
      <c r="J51" s="65">
        <v>8</v>
      </c>
      <c r="K51" s="65">
        <v>4</v>
      </c>
      <c r="L51" s="65">
        <v>10</v>
      </c>
      <c r="M51" s="71">
        <v>-18</v>
      </c>
      <c r="N51" s="7">
        <v>15</v>
      </c>
      <c r="O51" s="113"/>
      <c r="R51" s="133"/>
      <c r="S51" s="75">
        <v>-8</v>
      </c>
    </row>
    <row r="52" spans="1:19" x14ac:dyDescent="0.25">
      <c r="A52" s="134">
        <f t="shared" si="2"/>
        <v>43791</v>
      </c>
      <c r="B52" s="130">
        <v>39</v>
      </c>
      <c r="C52" s="223">
        <v>28</v>
      </c>
      <c r="D52" s="129">
        <v>1</v>
      </c>
      <c r="E52" s="131">
        <v>3</v>
      </c>
      <c r="F52" s="48">
        <v>4</v>
      </c>
      <c r="G52" s="2">
        <v>1</v>
      </c>
      <c r="I52" s="65">
        <v>0</v>
      </c>
      <c r="J52" s="65">
        <v>3</v>
      </c>
      <c r="K52" s="65">
        <v>5</v>
      </c>
      <c r="L52" s="65">
        <v>4</v>
      </c>
      <c r="M52" s="71">
        <f t="shared" ref="M52:M83" si="3">J52*-1</f>
        <v>-3</v>
      </c>
      <c r="N52" s="7">
        <v>16</v>
      </c>
      <c r="O52" s="113"/>
      <c r="R52" s="133"/>
      <c r="S52" s="75">
        <f t="shared" ref="S52:S83" si="4">K52-J52</f>
        <v>2</v>
      </c>
    </row>
    <row r="53" spans="1:19" x14ac:dyDescent="0.25">
      <c r="A53" s="134">
        <f t="shared" si="2"/>
        <v>43784</v>
      </c>
      <c r="B53" s="130">
        <v>42</v>
      </c>
      <c r="C53" s="223">
        <v>29</v>
      </c>
      <c r="D53" s="129">
        <v>1</v>
      </c>
      <c r="E53" s="131">
        <v>4</v>
      </c>
      <c r="F53" s="48">
        <v>5</v>
      </c>
      <c r="G53" s="2">
        <v>0</v>
      </c>
      <c r="I53" s="64">
        <v>0</v>
      </c>
      <c r="J53" s="60">
        <v>4</v>
      </c>
      <c r="K53" s="60">
        <v>5</v>
      </c>
      <c r="L53" s="65">
        <v>4</v>
      </c>
      <c r="M53" s="71">
        <f t="shared" si="3"/>
        <v>-4</v>
      </c>
      <c r="N53" s="7">
        <v>16</v>
      </c>
      <c r="O53" s="113"/>
      <c r="R53" s="133"/>
      <c r="S53" s="75">
        <f t="shared" si="4"/>
        <v>1</v>
      </c>
    </row>
    <row r="54" spans="1:19" x14ac:dyDescent="0.25">
      <c r="A54" s="134">
        <f t="shared" si="2"/>
        <v>43777</v>
      </c>
      <c r="B54" s="130">
        <v>43</v>
      </c>
      <c r="C54" s="223">
        <v>30</v>
      </c>
      <c r="D54" s="129">
        <v>2</v>
      </c>
      <c r="E54" s="131">
        <v>5</v>
      </c>
      <c r="F54" s="48">
        <v>4</v>
      </c>
      <c r="G54" s="2">
        <v>0</v>
      </c>
      <c r="I54" s="64">
        <v>1</v>
      </c>
      <c r="J54" s="60">
        <v>4</v>
      </c>
      <c r="K54" s="60">
        <v>7</v>
      </c>
      <c r="L54" s="65">
        <v>4</v>
      </c>
      <c r="M54" s="71">
        <f t="shared" si="3"/>
        <v>-4</v>
      </c>
      <c r="N54" s="7">
        <v>18</v>
      </c>
      <c r="O54" s="113"/>
      <c r="R54" s="133"/>
      <c r="S54" s="75">
        <f t="shared" si="4"/>
        <v>3</v>
      </c>
    </row>
    <row r="55" spans="1:19" s="148" customFormat="1" x14ac:dyDescent="0.25">
      <c r="A55" s="134">
        <f t="shared" si="2"/>
        <v>43770</v>
      </c>
      <c r="B55" s="135">
        <v>47</v>
      </c>
      <c r="C55" s="136">
        <v>29</v>
      </c>
      <c r="D55" s="137">
        <v>1</v>
      </c>
      <c r="E55" s="138">
        <v>4</v>
      </c>
      <c r="F55" s="139">
        <v>0</v>
      </c>
      <c r="G55" s="140">
        <v>0</v>
      </c>
      <c r="H55" s="136"/>
      <c r="I55" s="141">
        <v>0</v>
      </c>
      <c r="J55" s="142">
        <v>7</v>
      </c>
      <c r="K55" s="142">
        <v>4</v>
      </c>
      <c r="L55" s="143">
        <v>5</v>
      </c>
      <c r="M55" s="71">
        <f t="shared" si="3"/>
        <v>-7</v>
      </c>
      <c r="N55" s="144">
        <v>17</v>
      </c>
      <c r="O55" s="145"/>
      <c r="P55" s="146"/>
      <c r="Q55" s="146"/>
      <c r="R55" s="147"/>
      <c r="S55" s="75">
        <f t="shared" si="4"/>
        <v>-3</v>
      </c>
    </row>
    <row r="56" spans="1:19" x14ac:dyDescent="0.25">
      <c r="A56" s="74">
        <f t="shared" si="2"/>
        <v>43763</v>
      </c>
      <c r="B56" s="130">
        <v>42</v>
      </c>
      <c r="C56" s="223">
        <v>20</v>
      </c>
      <c r="D56" s="129">
        <v>1</v>
      </c>
      <c r="E56" s="131">
        <v>4</v>
      </c>
      <c r="F56" s="48">
        <v>2</v>
      </c>
      <c r="G56" s="2">
        <v>2</v>
      </c>
      <c r="I56" s="64">
        <v>0</v>
      </c>
      <c r="J56" s="60">
        <v>7</v>
      </c>
      <c r="K56" s="60">
        <v>6</v>
      </c>
      <c r="L56" s="65">
        <v>9</v>
      </c>
      <c r="M56" s="71">
        <f t="shared" si="3"/>
        <v>-7</v>
      </c>
      <c r="N56" s="7">
        <v>19</v>
      </c>
      <c r="O56" s="113"/>
      <c r="R56" s="133"/>
      <c r="S56" s="75">
        <f t="shared" si="4"/>
        <v>-1</v>
      </c>
    </row>
    <row r="57" spans="1:19" x14ac:dyDescent="0.25">
      <c r="A57" s="74">
        <f t="shared" si="2"/>
        <v>43756</v>
      </c>
      <c r="B57" s="130">
        <v>44</v>
      </c>
      <c r="C57" s="223">
        <v>27</v>
      </c>
      <c r="D57" s="129">
        <v>1</v>
      </c>
      <c r="E57" s="131">
        <v>4</v>
      </c>
      <c r="F57" s="48">
        <v>5</v>
      </c>
      <c r="G57" s="2">
        <v>0</v>
      </c>
      <c r="I57" s="64">
        <v>0</v>
      </c>
      <c r="J57" s="60">
        <v>3</v>
      </c>
      <c r="K57" s="60">
        <v>7</v>
      </c>
      <c r="L57" s="65">
        <v>2</v>
      </c>
      <c r="M57" s="71">
        <f t="shared" si="3"/>
        <v>-3</v>
      </c>
      <c r="N57" s="7">
        <v>21</v>
      </c>
      <c r="O57" s="113"/>
      <c r="R57" s="133"/>
      <c r="S57" s="75">
        <f t="shared" si="4"/>
        <v>4</v>
      </c>
    </row>
    <row r="58" spans="1:19" x14ac:dyDescent="0.25">
      <c r="A58" s="74">
        <f t="shared" si="2"/>
        <v>43749</v>
      </c>
      <c r="B58" s="130">
        <v>48</v>
      </c>
      <c r="C58" s="223">
        <v>24</v>
      </c>
      <c r="D58" s="129">
        <v>1</v>
      </c>
      <c r="E58" s="131">
        <v>4</v>
      </c>
      <c r="F58" s="48">
        <v>1</v>
      </c>
      <c r="G58" s="2">
        <v>1</v>
      </c>
      <c r="I58" s="64">
        <v>1</v>
      </c>
      <c r="J58" s="60">
        <v>1</v>
      </c>
      <c r="K58" s="60">
        <v>5</v>
      </c>
      <c r="L58" s="65">
        <v>3</v>
      </c>
      <c r="M58" s="71">
        <f t="shared" si="3"/>
        <v>-1</v>
      </c>
      <c r="N58" s="7">
        <v>21</v>
      </c>
      <c r="O58" s="113"/>
      <c r="R58" s="133"/>
      <c r="S58" s="75">
        <f t="shared" si="4"/>
        <v>4</v>
      </c>
    </row>
    <row r="59" spans="1:19" x14ac:dyDescent="0.25">
      <c r="A59" s="74">
        <f t="shared" si="2"/>
        <v>43742</v>
      </c>
      <c r="B59" s="130">
        <v>55</v>
      </c>
      <c r="C59" s="223">
        <v>28</v>
      </c>
      <c r="D59" s="129">
        <v>1</v>
      </c>
      <c r="E59" s="131">
        <v>5</v>
      </c>
      <c r="F59" s="48">
        <v>3</v>
      </c>
      <c r="G59" s="2">
        <v>0</v>
      </c>
      <c r="I59" s="64">
        <v>0</v>
      </c>
      <c r="J59" s="60">
        <v>2</v>
      </c>
      <c r="K59" s="60">
        <v>10</v>
      </c>
      <c r="L59" s="65">
        <v>3</v>
      </c>
      <c r="M59" s="71">
        <f t="shared" si="3"/>
        <v>-2</v>
      </c>
      <c r="N59" s="7">
        <v>21</v>
      </c>
      <c r="O59" s="113"/>
      <c r="R59" s="133"/>
      <c r="S59" s="75">
        <f t="shared" si="4"/>
        <v>8</v>
      </c>
    </row>
    <row r="60" spans="1:19" x14ac:dyDescent="0.25">
      <c r="A60" s="74">
        <f t="shared" si="2"/>
        <v>43735</v>
      </c>
      <c r="B60" s="130">
        <v>62</v>
      </c>
      <c r="C60" s="223">
        <v>31</v>
      </c>
      <c r="D60" s="129">
        <v>1</v>
      </c>
      <c r="E60" s="131">
        <v>5</v>
      </c>
      <c r="F60" s="48">
        <v>2</v>
      </c>
      <c r="G60" s="2">
        <v>0</v>
      </c>
      <c r="I60" s="64">
        <v>0</v>
      </c>
      <c r="J60" s="60">
        <v>5</v>
      </c>
      <c r="K60" s="60">
        <v>4</v>
      </c>
      <c r="L60" s="65">
        <v>2</v>
      </c>
      <c r="M60" s="71">
        <f t="shared" si="3"/>
        <v>-5</v>
      </c>
      <c r="N60" s="7">
        <v>20</v>
      </c>
      <c r="O60" s="113"/>
      <c r="R60" s="133"/>
      <c r="S60" s="75">
        <f t="shared" si="4"/>
        <v>-1</v>
      </c>
    </row>
    <row r="61" spans="1:19" x14ac:dyDescent="0.25">
      <c r="A61" s="74">
        <f t="shared" si="2"/>
        <v>43728</v>
      </c>
      <c r="B61" s="130">
        <v>62</v>
      </c>
      <c r="C61" s="223">
        <v>29</v>
      </c>
      <c r="D61" s="129">
        <v>1</v>
      </c>
      <c r="E61" s="131">
        <v>5</v>
      </c>
      <c r="F61" s="48">
        <v>2</v>
      </c>
      <c r="G61" s="2">
        <v>3</v>
      </c>
      <c r="I61" s="64">
        <v>1</v>
      </c>
      <c r="J61" s="60">
        <v>2</v>
      </c>
      <c r="K61" s="60">
        <v>6</v>
      </c>
      <c r="L61" s="65">
        <v>5</v>
      </c>
      <c r="M61" s="71">
        <f t="shared" si="3"/>
        <v>-2</v>
      </c>
      <c r="N61" s="7">
        <v>20</v>
      </c>
      <c r="O61" s="113"/>
      <c r="R61" s="133"/>
      <c r="S61" s="75">
        <f t="shared" si="4"/>
        <v>4</v>
      </c>
    </row>
    <row r="62" spans="1:19" x14ac:dyDescent="0.25">
      <c r="A62" s="74">
        <f t="shared" si="2"/>
        <v>43721</v>
      </c>
      <c r="B62" s="130">
        <v>66</v>
      </c>
      <c r="C62" s="223">
        <v>45</v>
      </c>
      <c r="D62" s="129">
        <v>2</v>
      </c>
      <c r="E62" s="131">
        <v>5</v>
      </c>
      <c r="F62" s="48">
        <v>5</v>
      </c>
      <c r="G62" s="2">
        <v>0</v>
      </c>
      <c r="I62" s="64">
        <v>2</v>
      </c>
      <c r="J62" s="60">
        <v>6</v>
      </c>
      <c r="K62" s="60">
        <v>1</v>
      </c>
      <c r="L62" s="65">
        <v>9</v>
      </c>
      <c r="M62" s="71">
        <f t="shared" si="3"/>
        <v>-6</v>
      </c>
      <c r="N62" s="7">
        <v>18</v>
      </c>
      <c r="O62" s="113"/>
      <c r="R62" s="133"/>
      <c r="S62" s="75">
        <f t="shared" si="4"/>
        <v>-5</v>
      </c>
    </row>
    <row r="63" spans="1:19" x14ac:dyDescent="0.25">
      <c r="A63" s="74">
        <f t="shared" si="2"/>
        <v>43714</v>
      </c>
      <c r="B63" s="130">
        <v>61</v>
      </c>
      <c r="C63" s="223">
        <v>40</v>
      </c>
      <c r="D63" s="129">
        <v>1</v>
      </c>
      <c r="E63" s="131">
        <v>4</v>
      </c>
      <c r="F63" s="48">
        <v>7</v>
      </c>
      <c r="G63" s="2">
        <v>0</v>
      </c>
      <c r="I63" s="64">
        <v>0</v>
      </c>
      <c r="J63" s="60">
        <v>5</v>
      </c>
      <c r="K63" s="60">
        <v>7</v>
      </c>
      <c r="L63" s="65">
        <v>6</v>
      </c>
      <c r="M63" s="71">
        <f t="shared" si="3"/>
        <v>-5</v>
      </c>
      <c r="N63" s="7">
        <v>18</v>
      </c>
      <c r="O63" s="113"/>
      <c r="R63" s="133"/>
      <c r="S63" s="75">
        <f t="shared" si="4"/>
        <v>2</v>
      </c>
    </row>
    <row r="64" spans="1:19" x14ac:dyDescent="0.25">
      <c r="A64" s="74">
        <v>43707</v>
      </c>
      <c r="B64" s="130">
        <v>64</v>
      </c>
      <c r="C64" s="223">
        <v>52</v>
      </c>
      <c r="D64" s="129">
        <v>4</v>
      </c>
      <c r="E64" s="131">
        <v>4</v>
      </c>
      <c r="F64" s="48">
        <v>4</v>
      </c>
      <c r="G64" s="2">
        <v>0</v>
      </c>
      <c r="I64" s="64">
        <v>0</v>
      </c>
      <c r="J64" s="60">
        <v>2</v>
      </c>
      <c r="K64" s="60">
        <v>2</v>
      </c>
      <c r="L64" s="65">
        <v>1</v>
      </c>
      <c r="M64" s="71">
        <f t="shared" si="3"/>
        <v>-2</v>
      </c>
      <c r="N64" s="7">
        <v>17</v>
      </c>
      <c r="O64" s="113"/>
      <c r="R64" s="133"/>
      <c r="S64" s="75">
        <f t="shared" si="4"/>
        <v>0</v>
      </c>
    </row>
    <row r="65" spans="1:19" x14ac:dyDescent="0.25">
      <c r="A65" s="74">
        <v>43700</v>
      </c>
      <c r="B65" s="130">
        <v>63</v>
      </c>
      <c r="C65" s="223">
        <v>52</v>
      </c>
      <c r="D65" s="129">
        <v>4</v>
      </c>
      <c r="E65" s="131">
        <v>4</v>
      </c>
      <c r="F65" s="48">
        <v>7</v>
      </c>
      <c r="G65" s="2">
        <v>2</v>
      </c>
      <c r="I65" s="64">
        <v>1</v>
      </c>
      <c r="J65" s="60">
        <v>5</v>
      </c>
      <c r="K65" s="60">
        <v>4</v>
      </c>
      <c r="L65" s="65">
        <v>7</v>
      </c>
      <c r="M65" s="71">
        <f t="shared" si="3"/>
        <v>-5</v>
      </c>
      <c r="N65" s="7">
        <v>15</v>
      </c>
      <c r="O65" s="113"/>
      <c r="R65" s="133"/>
      <c r="S65" s="75">
        <f t="shared" si="4"/>
        <v>-1</v>
      </c>
    </row>
    <row r="66" spans="1:19" x14ac:dyDescent="0.25">
      <c r="A66" s="74">
        <v>43693</v>
      </c>
      <c r="B66" s="130">
        <v>61</v>
      </c>
      <c r="C66" s="223">
        <v>47</v>
      </c>
      <c r="D66" s="129">
        <v>4</v>
      </c>
      <c r="E66" s="131">
        <v>4</v>
      </c>
      <c r="F66" s="48">
        <v>5</v>
      </c>
      <c r="G66" s="2">
        <v>0</v>
      </c>
      <c r="I66" s="64">
        <v>2</v>
      </c>
      <c r="J66" s="60">
        <v>8</v>
      </c>
      <c r="K66" s="60">
        <v>3</v>
      </c>
      <c r="L66" s="65">
        <v>11</v>
      </c>
      <c r="M66" s="71">
        <f t="shared" si="3"/>
        <v>-8</v>
      </c>
      <c r="N66" s="7">
        <v>15</v>
      </c>
      <c r="O66" s="113"/>
      <c r="R66" s="133"/>
      <c r="S66" s="75">
        <f t="shared" si="4"/>
        <v>-5</v>
      </c>
    </row>
    <row r="67" spans="1:19" x14ac:dyDescent="0.25">
      <c r="A67" s="74">
        <v>43686</v>
      </c>
      <c r="B67" s="130">
        <v>56</v>
      </c>
      <c r="C67" s="223">
        <v>48</v>
      </c>
      <c r="D67" s="129">
        <v>4</v>
      </c>
      <c r="E67" s="131">
        <v>4</v>
      </c>
      <c r="F67" s="48">
        <v>5</v>
      </c>
      <c r="G67" s="2">
        <v>0</v>
      </c>
      <c r="I67" s="64">
        <v>0</v>
      </c>
      <c r="J67" s="60">
        <v>8</v>
      </c>
      <c r="K67" s="60">
        <v>6</v>
      </c>
      <c r="L67" s="65">
        <v>3</v>
      </c>
      <c r="M67" s="71">
        <f t="shared" si="3"/>
        <v>-8</v>
      </c>
      <c r="N67" s="7">
        <v>15</v>
      </c>
      <c r="O67" s="113"/>
      <c r="R67" s="133"/>
      <c r="S67" s="75">
        <f t="shared" si="4"/>
        <v>-2</v>
      </c>
    </row>
    <row r="68" spans="1:19" x14ac:dyDescent="0.25">
      <c r="A68" s="74">
        <v>43679</v>
      </c>
      <c r="B68" s="130">
        <v>53</v>
      </c>
      <c r="C68" s="223">
        <v>39</v>
      </c>
      <c r="D68" s="129">
        <v>4</v>
      </c>
      <c r="E68" s="131">
        <v>5</v>
      </c>
      <c r="F68" s="48">
        <v>2</v>
      </c>
      <c r="G68" s="2">
        <v>2</v>
      </c>
      <c r="I68" s="64">
        <v>2</v>
      </c>
      <c r="J68" s="60">
        <v>4</v>
      </c>
      <c r="K68" s="60">
        <v>6</v>
      </c>
      <c r="L68" s="65">
        <v>7</v>
      </c>
      <c r="M68" s="71">
        <f t="shared" si="3"/>
        <v>-4</v>
      </c>
      <c r="N68" s="7">
        <v>17</v>
      </c>
      <c r="O68" s="113"/>
      <c r="R68" s="133"/>
      <c r="S68" s="75">
        <f t="shared" si="4"/>
        <v>2</v>
      </c>
    </row>
    <row r="69" spans="1:19" x14ac:dyDescent="0.25">
      <c r="A69" s="74">
        <v>43672</v>
      </c>
      <c r="B69" s="130">
        <v>57</v>
      </c>
      <c r="C69" s="223">
        <v>42</v>
      </c>
      <c r="D69" s="129">
        <v>4</v>
      </c>
      <c r="E69" s="131">
        <v>7</v>
      </c>
      <c r="F69" s="48">
        <v>11</v>
      </c>
      <c r="G69" s="2">
        <v>0</v>
      </c>
      <c r="I69" s="64">
        <v>1</v>
      </c>
      <c r="J69" s="60">
        <v>12</v>
      </c>
      <c r="K69" s="60">
        <v>11</v>
      </c>
      <c r="L69" s="65">
        <v>8</v>
      </c>
      <c r="M69" s="71">
        <f t="shared" si="3"/>
        <v>-12</v>
      </c>
      <c r="N69" s="7">
        <v>17</v>
      </c>
      <c r="O69" s="113"/>
      <c r="R69" s="133"/>
      <c r="S69" s="75">
        <f t="shared" si="4"/>
        <v>-1</v>
      </c>
    </row>
    <row r="70" spans="1:19" x14ac:dyDescent="0.25">
      <c r="A70" s="74">
        <v>43665</v>
      </c>
      <c r="B70" s="130">
        <v>57</v>
      </c>
      <c r="C70" s="223">
        <v>37</v>
      </c>
      <c r="D70" s="129">
        <v>5</v>
      </c>
      <c r="E70" s="131">
        <v>8</v>
      </c>
      <c r="F70" s="48">
        <v>8</v>
      </c>
      <c r="G70" s="2">
        <v>5</v>
      </c>
      <c r="I70" s="64">
        <v>1</v>
      </c>
      <c r="J70" s="60">
        <v>18</v>
      </c>
      <c r="K70" s="60">
        <v>17</v>
      </c>
      <c r="L70" s="65">
        <v>23</v>
      </c>
      <c r="M70" s="71">
        <f t="shared" si="3"/>
        <v>-18</v>
      </c>
      <c r="N70" s="7">
        <v>19</v>
      </c>
      <c r="O70" s="113"/>
      <c r="R70" s="133"/>
      <c r="S70" s="75">
        <f t="shared" si="4"/>
        <v>-1</v>
      </c>
    </row>
    <row r="71" spans="1:19" x14ac:dyDescent="0.25">
      <c r="A71" s="74">
        <v>43658</v>
      </c>
      <c r="B71" s="130">
        <v>59</v>
      </c>
      <c r="C71" s="223">
        <v>53</v>
      </c>
      <c r="D71" s="129">
        <v>8</v>
      </c>
      <c r="E71" s="131">
        <v>9</v>
      </c>
      <c r="F71" s="48">
        <v>5</v>
      </c>
      <c r="G71" s="2">
        <v>1</v>
      </c>
      <c r="I71" s="64">
        <v>0</v>
      </c>
      <c r="J71" s="60">
        <v>1</v>
      </c>
      <c r="K71" s="60">
        <v>3</v>
      </c>
      <c r="L71" s="65">
        <v>1</v>
      </c>
      <c r="M71" s="71">
        <f t="shared" si="3"/>
        <v>-1</v>
      </c>
      <c r="N71" s="7">
        <v>23</v>
      </c>
      <c r="O71" s="113"/>
      <c r="R71" s="133"/>
      <c r="S71" s="75">
        <f t="shared" si="4"/>
        <v>2</v>
      </c>
    </row>
    <row r="72" spans="1:19" x14ac:dyDescent="0.25">
      <c r="A72" s="74">
        <v>43651</v>
      </c>
      <c r="B72" s="130">
        <v>61</v>
      </c>
      <c r="C72" s="223">
        <v>52</v>
      </c>
      <c r="D72" s="129">
        <v>6</v>
      </c>
      <c r="E72" s="131">
        <v>7</v>
      </c>
      <c r="F72" s="48">
        <v>9</v>
      </c>
      <c r="G72" s="2">
        <v>2</v>
      </c>
      <c r="I72" s="64">
        <v>0</v>
      </c>
      <c r="J72" s="60">
        <v>9</v>
      </c>
      <c r="K72" s="60">
        <v>21</v>
      </c>
      <c r="L72" s="65">
        <v>8</v>
      </c>
      <c r="M72" s="71">
        <f t="shared" si="3"/>
        <v>-9</v>
      </c>
      <c r="N72" s="7">
        <v>18</v>
      </c>
      <c r="O72" s="113"/>
      <c r="R72" s="133"/>
      <c r="S72" s="75">
        <f t="shared" si="4"/>
        <v>12</v>
      </c>
    </row>
    <row r="73" spans="1:19" x14ac:dyDescent="0.25">
      <c r="A73" s="74">
        <v>43644</v>
      </c>
      <c r="B73" s="130">
        <v>73</v>
      </c>
      <c r="C73" s="223">
        <v>58</v>
      </c>
      <c r="D73" s="129">
        <v>4</v>
      </c>
      <c r="E73" s="131">
        <v>7</v>
      </c>
      <c r="F73" s="48">
        <v>1</v>
      </c>
      <c r="G73" s="2">
        <v>3</v>
      </c>
      <c r="I73" s="64">
        <v>1</v>
      </c>
      <c r="J73" s="60">
        <v>15</v>
      </c>
      <c r="K73" s="60">
        <v>10</v>
      </c>
      <c r="L73" s="65">
        <v>18</v>
      </c>
      <c r="M73" s="71">
        <f t="shared" si="3"/>
        <v>-15</v>
      </c>
      <c r="N73" s="7">
        <v>19</v>
      </c>
      <c r="O73" s="113"/>
      <c r="R73" s="133"/>
      <c r="S73" s="75">
        <f t="shared" si="4"/>
        <v>-5</v>
      </c>
    </row>
    <row r="74" spans="1:19" s="73" customFormat="1" x14ac:dyDescent="0.25">
      <c r="A74" s="74">
        <v>43637</v>
      </c>
      <c r="B74" s="130">
        <v>69</v>
      </c>
      <c r="C74" s="223">
        <v>57</v>
      </c>
      <c r="D74" s="129">
        <v>5</v>
      </c>
      <c r="E74" s="131">
        <v>8</v>
      </c>
      <c r="F74" s="48">
        <v>4</v>
      </c>
      <c r="G74" s="2">
        <v>0</v>
      </c>
      <c r="H74" s="223"/>
      <c r="I74" s="53">
        <v>0</v>
      </c>
      <c r="J74" s="223">
        <v>2</v>
      </c>
      <c r="K74" s="223">
        <v>2</v>
      </c>
      <c r="L74" s="70">
        <v>2</v>
      </c>
      <c r="M74" s="71">
        <f t="shared" si="3"/>
        <v>-2</v>
      </c>
      <c r="N74" s="72">
        <v>21</v>
      </c>
      <c r="O74" s="113"/>
      <c r="P74" s="114"/>
      <c r="Q74" s="114"/>
      <c r="R74" s="133"/>
      <c r="S74" s="75">
        <f t="shared" si="4"/>
        <v>0</v>
      </c>
    </row>
    <row r="75" spans="1:19" s="73" customFormat="1" x14ac:dyDescent="0.25">
      <c r="A75" s="74">
        <v>43630</v>
      </c>
      <c r="B75" s="130">
        <v>69</v>
      </c>
      <c r="C75" s="223">
        <v>59</v>
      </c>
      <c r="D75" s="129">
        <v>5</v>
      </c>
      <c r="E75" s="131">
        <v>8</v>
      </c>
      <c r="F75" s="48">
        <v>3</v>
      </c>
      <c r="G75" s="2">
        <v>0</v>
      </c>
      <c r="H75" s="223"/>
      <c r="I75" s="53">
        <v>0</v>
      </c>
      <c r="J75" s="223">
        <v>7</v>
      </c>
      <c r="K75" s="223">
        <v>5</v>
      </c>
      <c r="L75" s="70">
        <v>6</v>
      </c>
      <c r="M75" s="71">
        <f t="shared" si="3"/>
        <v>-7</v>
      </c>
      <c r="N75" s="72">
        <v>19</v>
      </c>
      <c r="O75" s="113"/>
      <c r="P75" s="114"/>
      <c r="Q75" s="114"/>
      <c r="R75" s="133"/>
      <c r="S75" s="75">
        <f t="shared" si="4"/>
        <v>-2</v>
      </c>
    </row>
    <row r="76" spans="1:19" s="73" customFormat="1" x14ac:dyDescent="0.25">
      <c r="A76" s="74">
        <v>43623</v>
      </c>
      <c r="B76" s="130">
        <v>67</v>
      </c>
      <c r="C76" s="223">
        <v>57</v>
      </c>
      <c r="D76" s="129">
        <v>5</v>
      </c>
      <c r="E76" s="131">
        <v>7</v>
      </c>
      <c r="F76" s="48">
        <v>5</v>
      </c>
      <c r="G76" s="2">
        <v>0</v>
      </c>
      <c r="H76" s="223"/>
      <c r="I76" s="53">
        <v>0</v>
      </c>
      <c r="J76" s="223">
        <v>3</v>
      </c>
      <c r="K76" s="223">
        <v>8</v>
      </c>
      <c r="L76" s="70">
        <v>2</v>
      </c>
      <c r="M76" s="71">
        <f t="shared" si="3"/>
        <v>-3</v>
      </c>
      <c r="N76" s="72">
        <v>18</v>
      </c>
      <c r="O76" s="113"/>
      <c r="P76" s="114"/>
      <c r="Q76" s="114"/>
      <c r="R76" s="133"/>
      <c r="S76" s="75">
        <f t="shared" si="4"/>
        <v>5</v>
      </c>
    </row>
    <row r="77" spans="1:19" s="73" customFormat="1" x14ac:dyDescent="0.25">
      <c r="A77" s="74">
        <v>43616</v>
      </c>
      <c r="B77" s="130">
        <v>73</v>
      </c>
      <c r="C77" s="223">
        <v>58</v>
      </c>
      <c r="D77" s="129">
        <v>4</v>
      </c>
      <c r="E77" s="131">
        <v>6</v>
      </c>
      <c r="F77" s="48">
        <v>8</v>
      </c>
      <c r="G77" s="2">
        <v>1</v>
      </c>
      <c r="H77" s="223"/>
      <c r="I77" s="53">
        <v>0</v>
      </c>
      <c r="J77" s="223">
        <v>1</v>
      </c>
      <c r="K77" s="223">
        <v>4</v>
      </c>
      <c r="L77" s="70">
        <v>1</v>
      </c>
      <c r="M77" s="71">
        <f t="shared" si="3"/>
        <v>-1</v>
      </c>
      <c r="N77" s="72">
        <v>15.58</v>
      </c>
      <c r="O77" s="113"/>
      <c r="P77" s="114"/>
      <c r="Q77" s="114"/>
      <c r="R77" s="133"/>
      <c r="S77" s="75">
        <f t="shared" si="4"/>
        <v>3</v>
      </c>
    </row>
    <row r="78" spans="1:19" s="73" customFormat="1" x14ac:dyDescent="0.25">
      <c r="A78" s="74">
        <v>43609</v>
      </c>
      <c r="B78" s="130">
        <v>76</v>
      </c>
      <c r="C78" s="223">
        <v>59</v>
      </c>
      <c r="D78" s="129">
        <v>3</v>
      </c>
      <c r="E78" s="131">
        <v>7</v>
      </c>
      <c r="F78" s="48">
        <v>7</v>
      </c>
      <c r="G78" s="2">
        <v>1</v>
      </c>
      <c r="H78" s="149"/>
      <c r="I78" s="53">
        <v>0</v>
      </c>
      <c r="J78" s="223">
        <v>22</v>
      </c>
      <c r="K78" s="223">
        <v>3</v>
      </c>
      <c r="L78" s="70">
        <v>12</v>
      </c>
      <c r="M78" s="71">
        <f t="shared" si="3"/>
        <v>-22</v>
      </c>
      <c r="N78" s="72">
        <v>14</v>
      </c>
      <c r="O78" s="113"/>
      <c r="P78" s="114"/>
      <c r="Q78" s="114"/>
      <c r="R78" s="133"/>
      <c r="S78" s="75">
        <f t="shared" si="4"/>
        <v>-19</v>
      </c>
    </row>
    <row r="79" spans="1:19" s="73" customFormat="1" x14ac:dyDescent="0.25">
      <c r="A79" s="74">
        <v>43602</v>
      </c>
      <c r="B79" s="130">
        <v>58</v>
      </c>
      <c r="C79" s="223">
        <v>41</v>
      </c>
      <c r="D79" s="129">
        <v>4</v>
      </c>
      <c r="E79" s="131">
        <v>7</v>
      </c>
      <c r="F79" s="48">
        <v>5</v>
      </c>
      <c r="G79" s="2">
        <v>11</v>
      </c>
      <c r="H79" s="149"/>
      <c r="I79" s="53">
        <v>0</v>
      </c>
      <c r="J79" s="223">
        <v>6</v>
      </c>
      <c r="K79" s="223">
        <v>4</v>
      </c>
      <c r="L79" s="70">
        <v>16</v>
      </c>
      <c r="M79" s="71">
        <f t="shared" si="3"/>
        <v>-6</v>
      </c>
      <c r="N79" s="72">
        <v>19</v>
      </c>
      <c r="O79" s="113"/>
      <c r="P79" s="114"/>
      <c r="Q79" s="114"/>
      <c r="R79" s="133"/>
      <c r="S79" s="75">
        <f t="shared" si="4"/>
        <v>-2</v>
      </c>
    </row>
    <row r="80" spans="1:19" s="73" customFormat="1" x14ac:dyDescent="0.25">
      <c r="A80" s="74">
        <v>43595</v>
      </c>
      <c r="B80" s="130">
        <v>54</v>
      </c>
      <c r="C80" s="223">
        <v>42</v>
      </c>
      <c r="D80" s="129">
        <v>4</v>
      </c>
      <c r="E80" s="131">
        <v>7</v>
      </c>
      <c r="F80" s="48">
        <v>10</v>
      </c>
      <c r="G80" s="2">
        <v>0</v>
      </c>
      <c r="H80" s="149"/>
      <c r="I80" s="53">
        <v>0</v>
      </c>
      <c r="J80" s="223">
        <v>1</v>
      </c>
      <c r="K80" s="223">
        <v>3</v>
      </c>
      <c r="L80" s="70">
        <v>1</v>
      </c>
      <c r="M80" s="71">
        <f t="shared" si="3"/>
        <v>-1</v>
      </c>
      <c r="N80" s="72">
        <v>19</v>
      </c>
      <c r="O80" s="113"/>
      <c r="P80" s="114"/>
      <c r="Q80" s="114"/>
      <c r="R80" s="133"/>
      <c r="S80" s="75">
        <f t="shared" si="4"/>
        <v>2</v>
      </c>
    </row>
    <row r="81" spans="1:19" s="73" customFormat="1" x14ac:dyDescent="0.25">
      <c r="A81" s="74">
        <v>43588</v>
      </c>
      <c r="B81" s="130">
        <v>56</v>
      </c>
      <c r="C81" s="223">
        <v>39</v>
      </c>
      <c r="D81" s="129">
        <v>3</v>
      </c>
      <c r="E81" s="131">
        <v>6</v>
      </c>
      <c r="F81" s="48">
        <v>8</v>
      </c>
      <c r="G81" s="2">
        <v>0</v>
      </c>
      <c r="H81" s="149"/>
      <c r="I81" s="53">
        <v>1</v>
      </c>
      <c r="J81" s="223">
        <v>9</v>
      </c>
      <c r="K81" s="223">
        <v>9</v>
      </c>
      <c r="L81" s="70">
        <v>9</v>
      </c>
      <c r="M81" s="71">
        <f t="shared" si="3"/>
        <v>-9</v>
      </c>
      <c r="N81" s="72">
        <v>18</v>
      </c>
      <c r="O81" s="113"/>
      <c r="P81" s="114"/>
      <c r="Q81" s="114"/>
      <c r="R81" s="133"/>
      <c r="S81" s="75">
        <f t="shared" si="4"/>
        <v>0</v>
      </c>
    </row>
    <row r="82" spans="1:19" s="73" customFormat="1" x14ac:dyDescent="0.25">
      <c r="A82" s="74">
        <v>43581</v>
      </c>
      <c r="B82" s="130">
        <v>56</v>
      </c>
      <c r="C82" s="223">
        <v>50</v>
      </c>
      <c r="D82" s="129">
        <v>5</v>
      </c>
      <c r="E82" s="131">
        <v>5</v>
      </c>
      <c r="F82" s="48">
        <v>3</v>
      </c>
      <c r="G82" s="2">
        <v>1</v>
      </c>
      <c r="H82" s="149"/>
      <c r="I82" s="53">
        <v>0</v>
      </c>
      <c r="J82" s="223">
        <v>2</v>
      </c>
      <c r="K82" s="223">
        <v>0</v>
      </c>
      <c r="L82" s="70">
        <v>2</v>
      </c>
      <c r="M82" s="71">
        <f t="shared" si="3"/>
        <v>-2</v>
      </c>
      <c r="N82" s="72">
        <v>20</v>
      </c>
      <c r="O82" s="113"/>
      <c r="P82" s="114"/>
      <c r="Q82" s="114"/>
      <c r="R82" s="133"/>
      <c r="S82" s="75">
        <f t="shared" si="4"/>
        <v>-2</v>
      </c>
    </row>
    <row r="83" spans="1:19" s="73" customFormat="1" x14ac:dyDescent="0.25">
      <c r="A83" s="74">
        <v>43573</v>
      </c>
      <c r="B83" s="130">
        <v>54</v>
      </c>
      <c r="C83" s="223">
        <v>48</v>
      </c>
      <c r="D83" s="129">
        <v>4</v>
      </c>
      <c r="E83" s="131">
        <v>4</v>
      </c>
      <c r="F83" s="48">
        <v>8</v>
      </c>
      <c r="G83" s="2">
        <v>0</v>
      </c>
      <c r="H83" s="149"/>
      <c r="I83" s="53">
        <v>1</v>
      </c>
      <c r="J83" s="223">
        <v>5</v>
      </c>
      <c r="K83" s="223">
        <v>1</v>
      </c>
      <c r="L83" s="70">
        <v>3</v>
      </c>
      <c r="M83" s="71">
        <f t="shared" si="3"/>
        <v>-5</v>
      </c>
      <c r="N83" s="72">
        <v>18</v>
      </c>
      <c r="O83" s="113"/>
      <c r="P83" s="114"/>
      <c r="Q83" s="114"/>
      <c r="R83" s="133"/>
      <c r="S83" s="75">
        <f t="shared" si="4"/>
        <v>-4</v>
      </c>
    </row>
    <row r="84" spans="1:19" s="73" customFormat="1" x14ac:dyDescent="0.25">
      <c r="A84" s="74">
        <v>43567</v>
      </c>
      <c r="B84" s="130">
        <v>53</v>
      </c>
      <c r="C84" s="223">
        <v>50</v>
      </c>
      <c r="D84" s="129">
        <v>3</v>
      </c>
      <c r="E84" s="131">
        <v>3</v>
      </c>
      <c r="F84" s="48">
        <v>8</v>
      </c>
      <c r="G84" s="2">
        <v>3</v>
      </c>
      <c r="H84" s="149"/>
      <c r="I84" s="53">
        <v>2</v>
      </c>
      <c r="J84" s="223">
        <v>4</v>
      </c>
      <c r="K84" s="223">
        <v>3</v>
      </c>
      <c r="L84" s="70">
        <v>8</v>
      </c>
      <c r="M84" s="71">
        <f t="shared" ref="M84:M115" si="5">J84*-1</f>
        <v>-4</v>
      </c>
      <c r="N84" s="72">
        <v>18</v>
      </c>
      <c r="O84" s="113"/>
      <c r="P84" s="114"/>
      <c r="Q84" s="114"/>
      <c r="R84" s="133"/>
      <c r="S84" s="75">
        <f t="shared" ref="S84:S115" si="6">K84-J84</f>
        <v>-1</v>
      </c>
    </row>
    <row r="85" spans="1:19" s="73" customFormat="1" x14ac:dyDescent="0.25">
      <c r="A85" s="74">
        <v>43560</v>
      </c>
      <c r="B85" s="130">
        <v>49</v>
      </c>
      <c r="C85" s="223">
        <v>44</v>
      </c>
      <c r="D85" s="129">
        <v>2</v>
      </c>
      <c r="E85" s="131">
        <v>2</v>
      </c>
      <c r="F85" s="48">
        <v>4</v>
      </c>
      <c r="G85" s="2">
        <v>0</v>
      </c>
      <c r="H85" s="149"/>
      <c r="I85" s="53">
        <v>0</v>
      </c>
      <c r="J85" s="223">
        <v>10</v>
      </c>
      <c r="K85" s="223">
        <v>5</v>
      </c>
      <c r="L85" s="70">
        <v>6</v>
      </c>
      <c r="M85" s="71">
        <f t="shared" si="5"/>
        <v>-10</v>
      </c>
      <c r="N85" s="72">
        <v>16</v>
      </c>
      <c r="O85" s="113"/>
      <c r="P85" s="114"/>
      <c r="Q85" s="114"/>
      <c r="R85" s="133"/>
      <c r="S85" s="75">
        <f t="shared" si="6"/>
        <v>-5</v>
      </c>
    </row>
    <row r="86" spans="1:19" s="73" customFormat="1" x14ac:dyDescent="0.25">
      <c r="A86" s="74">
        <v>43553</v>
      </c>
      <c r="B86" s="130">
        <v>45</v>
      </c>
      <c r="C86" s="223">
        <v>37</v>
      </c>
      <c r="D86" s="129">
        <v>1</v>
      </c>
      <c r="E86" s="131">
        <v>2</v>
      </c>
      <c r="F86" s="48">
        <v>7</v>
      </c>
      <c r="G86" s="2">
        <v>3</v>
      </c>
      <c r="H86" s="149"/>
      <c r="I86" s="53">
        <v>0</v>
      </c>
      <c r="J86" s="223">
        <v>4</v>
      </c>
      <c r="K86" s="223">
        <v>7</v>
      </c>
      <c r="L86" s="70">
        <v>7</v>
      </c>
      <c r="M86" s="71">
        <f t="shared" si="5"/>
        <v>-4</v>
      </c>
      <c r="N86" s="72">
        <v>15</v>
      </c>
      <c r="O86" s="113"/>
      <c r="P86" s="114"/>
      <c r="Q86" s="114"/>
      <c r="R86" s="133"/>
      <c r="S86" s="75">
        <f t="shared" si="6"/>
        <v>3</v>
      </c>
    </row>
    <row r="87" spans="1:19" s="73" customFormat="1" x14ac:dyDescent="0.25">
      <c r="A87" s="74">
        <v>43549</v>
      </c>
      <c r="B87" s="130">
        <v>47</v>
      </c>
      <c r="C87" s="223">
        <v>35</v>
      </c>
      <c r="D87" s="129">
        <v>2</v>
      </c>
      <c r="E87" s="131">
        <v>3</v>
      </c>
      <c r="F87" s="48">
        <v>14</v>
      </c>
      <c r="G87" s="2">
        <v>0</v>
      </c>
      <c r="H87" s="149"/>
      <c r="I87" s="53">
        <v>0</v>
      </c>
      <c r="J87" s="223">
        <v>0</v>
      </c>
      <c r="K87" s="223">
        <v>3</v>
      </c>
      <c r="L87" s="70">
        <v>0</v>
      </c>
      <c r="M87" s="71">
        <f t="shared" si="5"/>
        <v>0</v>
      </c>
      <c r="N87" s="72">
        <v>16</v>
      </c>
      <c r="O87" s="113"/>
      <c r="P87" s="114"/>
      <c r="Q87" s="114"/>
      <c r="R87" s="133"/>
      <c r="S87" s="75">
        <f t="shared" si="6"/>
        <v>3</v>
      </c>
    </row>
    <row r="88" spans="1:19" s="73" customFormat="1" x14ac:dyDescent="0.25">
      <c r="A88" s="74">
        <v>43539</v>
      </c>
      <c r="B88" s="130">
        <v>51</v>
      </c>
      <c r="C88" s="223">
        <v>39</v>
      </c>
      <c r="D88" s="129">
        <v>2</v>
      </c>
      <c r="E88" s="131">
        <v>3</v>
      </c>
      <c r="F88" s="48">
        <v>10</v>
      </c>
      <c r="G88" s="2">
        <v>0</v>
      </c>
      <c r="H88" s="149"/>
      <c r="I88" s="53">
        <v>1</v>
      </c>
      <c r="J88" s="223">
        <v>7</v>
      </c>
      <c r="K88" s="223">
        <v>4</v>
      </c>
      <c r="L88" s="70">
        <v>2</v>
      </c>
      <c r="M88" s="71">
        <f t="shared" si="5"/>
        <v>-7</v>
      </c>
      <c r="N88" s="72">
        <v>13</v>
      </c>
      <c r="O88" s="113"/>
      <c r="P88" s="114"/>
      <c r="Q88" s="114"/>
      <c r="R88" s="133"/>
      <c r="S88" s="75">
        <f t="shared" si="6"/>
        <v>-3</v>
      </c>
    </row>
    <row r="89" spans="1:19" s="73" customFormat="1" x14ac:dyDescent="0.25">
      <c r="A89" s="74">
        <v>43532</v>
      </c>
      <c r="B89" s="130">
        <v>50</v>
      </c>
      <c r="C89" s="223">
        <v>32</v>
      </c>
      <c r="D89" s="129">
        <v>1</v>
      </c>
      <c r="E89" s="131">
        <v>2</v>
      </c>
      <c r="F89" s="48">
        <v>7</v>
      </c>
      <c r="G89" s="2">
        <v>7</v>
      </c>
      <c r="H89" s="149"/>
      <c r="I89" s="53">
        <v>0</v>
      </c>
      <c r="J89" s="223">
        <v>5</v>
      </c>
      <c r="K89" s="223">
        <v>4</v>
      </c>
      <c r="L89" s="70">
        <v>10</v>
      </c>
      <c r="M89" s="71">
        <f t="shared" si="5"/>
        <v>-5</v>
      </c>
      <c r="N89" s="72">
        <v>13</v>
      </c>
      <c r="O89" s="113"/>
      <c r="P89" s="114"/>
      <c r="Q89" s="114"/>
      <c r="R89" s="133"/>
      <c r="S89" s="75">
        <f t="shared" si="6"/>
        <v>-1</v>
      </c>
    </row>
    <row r="90" spans="1:19" s="73" customFormat="1" x14ac:dyDescent="0.25">
      <c r="A90" s="74">
        <v>43525</v>
      </c>
      <c r="B90" s="130">
        <v>50</v>
      </c>
      <c r="C90" s="223">
        <v>36</v>
      </c>
      <c r="D90" s="129">
        <v>2</v>
      </c>
      <c r="E90" s="131">
        <v>2</v>
      </c>
      <c r="F90" s="48">
        <v>5</v>
      </c>
      <c r="G90" s="2">
        <v>1</v>
      </c>
      <c r="H90" s="149"/>
      <c r="I90" s="53">
        <v>1</v>
      </c>
      <c r="J90" s="223">
        <v>5</v>
      </c>
      <c r="K90" s="223">
        <v>4</v>
      </c>
      <c r="L90" s="70">
        <v>7</v>
      </c>
      <c r="M90" s="71">
        <f t="shared" si="5"/>
        <v>-5</v>
      </c>
      <c r="N90" s="72">
        <v>13</v>
      </c>
      <c r="O90" s="113"/>
      <c r="P90" s="114"/>
      <c r="Q90" s="114"/>
      <c r="R90" s="133"/>
      <c r="S90" s="75">
        <f t="shared" si="6"/>
        <v>-1</v>
      </c>
    </row>
    <row r="91" spans="1:19" s="73" customFormat="1" x14ac:dyDescent="0.25">
      <c r="A91" s="74">
        <v>43518</v>
      </c>
      <c r="B91" s="130">
        <v>48</v>
      </c>
      <c r="C91" s="223">
        <v>37</v>
      </c>
      <c r="D91" s="129">
        <v>0</v>
      </c>
      <c r="E91" s="131">
        <v>0</v>
      </c>
      <c r="F91" s="48">
        <v>2</v>
      </c>
      <c r="G91" s="2">
        <v>0</v>
      </c>
      <c r="H91" s="149"/>
      <c r="I91" s="53">
        <v>0</v>
      </c>
      <c r="J91" s="223">
        <v>6</v>
      </c>
      <c r="K91" s="223">
        <v>3</v>
      </c>
      <c r="L91" s="70">
        <v>5</v>
      </c>
      <c r="M91" s="71">
        <f t="shared" si="5"/>
        <v>-6</v>
      </c>
      <c r="N91" s="72">
        <v>13</v>
      </c>
      <c r="O91" s="113"/>
      <c r="P91" s="114"/>
      <c r="Q91" s="114"/>
      <c r="R91" s="133"/>
      <c r="S91" s="75">
        <f t="shared" si="6"/>
        <v>-3</v>
      </c>
    </row>
    <row r="92" spans="1:19" s="73" customFormat="1" x14ac:dyDescent="0.25">
      <c r="A92" s="74">
        <v>43511</v>
      </c>
      <c r="B92" s="130">
        <v>46</v>
      </c>
      <c r="C92" s="223">
        <v>34</v>
      </c>
      <c r="D92" s="129">
        <v>0</v>
      </c>
      <c r="E92" s="131">
        <v>0</v>
      </c>
      <c r="F92" s="48">
        <v>7</v>
      </c>
      <c r="G92" s="2">
        <v>1</v>
      </c>
      <c r="H92" s="149"/>
      <c r="I92" s="53">
        <v>0</v>
      </c>
      <c r="J92" s="223">
        <v>7</v>
      </c>
      <c r="K92" s="223">
        <v>7</v>
      </c>
      <c r="L92" s="70">
        <v>6</v>
      </c>
      <c r="M92" s="71">
        <f t="shared" si="5"/>
        <v>-7</v>
      </c>
      <c r="N92" s="72">
        <v>13.2</v>
      </c>
      <c r="O92" s="113"/>
      <c r="P92" s="114"/>
      <c r="Q92" s="114"/>
      <c r="R92" s="133"/>
      <c r="S92" s="75">
        <f t="shared" si="6"/>
        <v>0</v>
      </c>
    </row>
    <row r="93" spans="1:19" s="73" customFormat="1" x14ac:dyDescent="0.25">
      <c r="A93" s="74">
        <v>43504</v>
      </c>
      <c r="B93" s="130">
        <v>47</v>
      </c>
      <c r="C93" s="223">
        <v>29</v>
      </c>
      <c r="D93" s="129">
        <v>0</v>
      </c>
      <c r="E93" s="131">
        <v>1</v>
      </c>
      <c r="F93" s="48">
        <v>6</v>
      </c>
      <c r="G93" s="2">
        <v>2</v>
      </c>
      <c r="H93" s="149"/>
      <c r="I93" s="53">
        <v>0</v>
      </c>
      <c r="J93" s="223">
        <v>1</v>
      </c>
      <c r="K93" s="223">
        <v>2</v>
      </c>
      <c r="L93" s="70">
        <v>3</v>
      </c>
      <c r="M93" s="71">
        <f t="shared" si="5"/>
        <v>-1</v>
      </c>
      <c r="N93" s="72">
        <v>17</v>
      </c>
      <c r="O93" s="113"/>
      <c r="P93" s="114"/>
      <c r="Q93" s="114"/>
      <c r="R93" s="133"/>
      <c r="S93" s="75">
        <f t="shared" si="6"/>
        <v>1</v>
      </c>
    </row>
    <row r="94" spans="1:19" s="73" customFormat="1" x14ac:dyDescent="0.25">
      <c r="A94" s="74">
        <v>43497</v>
      </c>
      <c r="B94" s="130">
        <v>49</v>
      </c>
      <c r="C94" s="223">
        <v>32</v>
      </c>
      <c r="D94" s="129">
        <v>0</v>
      </c>
      <c r="E94" s="131">
        <v>1</v>
      </c>
      <c r="F94" s="48">
        <v>2</v>
      </c>
      <c r="G94" s="2">
        <v>0</v>
      </c>
      <c r="H94" s="149"/>
      <c r="I94" s="53">
        <v>0</v>
      </c>
      <c r="J94" s="223">
        <v>8</v>
      </c>
      <c r="K94" s="223">
        <v>4</v>
      </c>
      <c r="L94" s="70">
        <v>6</v>
      </c>
      <c r="M94" s="71">
        <f t="shared" si="5"/>
        <v>-8</v>
      </c>
      <c r="N94" s="72">
        <v>15</v>
      </c>
      <c r="O94" s="113"/>
      <c r="P94" s="114"/>
      <c r="Q94" s="114"/>
      <c r="R94" s="133"/>
      <c r="S94" s="75">
        <f t="shared" si="6"/>
        <v>-4</v>
      </c>
    </row>
    <row r="95" spans="1:19" s="73" customFormat="1" x14ac:dyDescent="0.25">
      <c r="A95" s="74">
        <v>43490</v>
      </c>
      <c r="B95" s="130">
        <v>46</v>
      </c>
      <c r="C95" s="223">
        <v>29</v>
      </c>
      <c r="D95" s="129">
        <v>0</v>
      </c>
      <c r="E95" s="131">
        <v>2</v>
      </c>
      <c r="F95" s="48">
        <v>3</v>
      </c>
      <c r="G95" s="2">
        <v>2</v>
      </c>
      <c r="H95" s="149"/>
      <c r="I95" s="53">
        <v>1</v>
      </c>
      <c r="J95" s="223">
        <v>7</v>
      </c>
      <c r="K95" s="223">
        <v>10</v>
      </c>
      <c r="L95" s="70">
        <v>10</v>
      </c>
      <c r="M95" s="71">
        <f t="shared" si="5"/>
        <v>-7</v>
      </c>
      <c r="N95" s="72">
        <v>16</v>
      </c>
      <c r="O95" s="113"/>
      <c r="P95" s="114"/>
      <c r="Q95" s="114"/>
      <c r="R95" s="133"/>
      <c r="S95" s="75">
        <f t="shared" si="6"/>
        <v>3</v>
      </c>
    </row>
    <row r="96" spans="1:19" s="73" customFormat="1" x14ac:dyDescent="0.25">
      <c r="A96" s="74">
        <v>43118</v>
      </c>
      <c r="B96" s="130">
        <v>49</v>
      </c>
      <c r="C96" s="223">
        <v>26</v>
      </c>
      <c r="D96" s="129">
        <v>0</v>
      </c>
      <c r="E96" s="131">
        <v>4</v>
      </c>
      <c r="F96" s="48">
        <v>2</v>
      </c>
      <c r="G96" s="2">
        <v>0</v>
      </c>
      <c r="H96" s="149"/>
      <c r="I96" s="53">
        <v>0</v>
      </c>
      <c r="J96" s="223">
        <v>5</v>
      </c>
      <c r="K96" s="223">
        <v>6</v>
      </c>
      <c r="L96" s="70">
        <v>5</v>
      </c>
      <c r="M96" s="71">
        <f t="shared" si="5"/>
        <v>-5</v>
      </c>
      <c r="N96" s="72">
        <v>19</v>
      </c>
      <c r="O96" s="113"/>
      <c r="P96" s="114"/>
      <c r="Q96" s="114"/>
      <c r="R96" s="133"/>
      <c r="S96" s="75">
        <f t="shared" si="6"/>
        <v>1</v>
      </c>
    </row>
    <row r="97" spans="1:19" s="73" customFormat="1" x14ac:dyDescent="0.25">
      <c r="A97" s="74">
        <v>43476</v>
      </c>
      <c r="B97" s="130">
        <v>50</v>
      </c>
      <c r="C97" s="223">
        <v>36</v>
      </c>
      <c r="D97" s="129">
        <v>0</v>
      </c>
      <c r="E97" s="131">
        <v>4</v>
      </c>
      <c r="F97" s="48">
        <v>3</v>
      </c>
      <c r="G97" s="2">
        <v>0</v>
      </c>
      <c r="H97" s="149"/>
      <c r="I97" s="53">
        <v>0</v>
      </c>
      <c r="J97" s="223">
        <v>3</v>
      </c>
      <c r="K97" s="223">
        <v>7</v>
      </c>
      <c r="L97" s="70">
        <v>2</v>
      </c>
      <c r="M97" s="71">
        <f t="shared" si="5"/>
        <v>-3</v>
      </c>
      <c r="N97" s="72">
        <v>20</v>
      </c>
      <c r="O97" s="113"/>
      <c r="P97" s="114"/>
      <c r="Q97" s="114"/>
      <c r="R97" s="133"/>
      <c r="S97" s="75">
        <f t="shared" si="6"/>
        <v>4</v>
      </c>
    </row>
    <row r="98" spans="1:19" s="73" customFormat="1" x14ac:dyDescent="0.25">
      <c r="A98" s="74">
        <v>43469</v>
      </c>
      <c r="B98" s="130">
        <v>54</v>
      </c>
      <c r="C98" s="223">
        <v>34</v>
      </c>
      <c r="D98" s="129">
        <v>1</v>
      </c>
      <c r="E98" s="131">
        <v>5</v>
      </c>
      <c r="F98" s="48">
        <v>4</v>
      </c>
      <c r="G98" s="2">
        <v>0</v>
      </c>
      <c r="H98" s="149"/>
      <c r="I98" s="53">
        <v>0</v>
      </c>
      <c r="J98" s="223">
        <v>0</v>
      </c>
      <c r="K98" s="223">
        <v>7</v>
      </c>
      <c r="L98" s="70">
        <v>0</v>
      </c>
      <c r="M98" s="71">
        <f t="shared" si="5"/>
        <v>0</v>
      </c>
      <c r="N98" s="72">
        <v>20</v>
      </c>
      <c r="O98" s="113"/>
      <c r="P98" s="114"/>
      <c r="Q98" s="114"/>
      <c r="R98" s="133"/>
      <c r="S98" s="75">
        <f t="shared" si="6"/>
        <v>7</v>
      </c>
    </row>
    <row r="99" spans="1:19" s="73" customFormat="1" x14ac:dyDescent="0.25">
      <c r="A99" s="74">
        <v>43465</v>
      </c>
      <c r="B99" s="130">
        <v>63</v>
      </c>
      <c r="C99" s="223">
        <v>34</v>
      </c>
      <c r="D99" s="129">
        <v>1</v>
      </c>
      <c r="E99" s="131">
        <v>6</v>
      </c>
      <c r="F99" s="48">
        <v>2</v>
      </c>
      <c r="G99" s="2">
        <v>0</v>
      </c>
      <c r="H99" s="149"/>
      <c r="I99" s="53">
        <v>0</v>
      </c>
      <c r="J99" s="223">
        <v>0</v>
      </c>
      <c r="K99" s="223">
        <v>0</v>
      </c>
      <c r="L99" s="70">
        <v>0</v>
      </c>
      <c r="M99" s="71">
        <f t="shared" si="5"/>
        <v>0</v>
      </c>
      <c r="N99" s="72">
        <v>20</v>
      </c>
      <c r="O99" s="113"/>
      <c r="P99" s="114"/>
      <c r="Q99" s="114"/>
      <c r="R99" s="133"/>
      <c r="S99" s="75">
        <f t="shared" si="6"/>
        <v>0</v>
      </c>
    </row>
    <row r="100" spans="1:19" s="73" customFormat="1" x14ac:dyDescent="0.25">
      <c r="A100" s="74">
        <v>43455</v>
      </c>
      <c r="B100" s="130">
        <v>59</v>
      </c>
      <c r="C100" s="223">
        <v>43</v>
      </c>
      <c r="D100" s="129">
        <v>1</v>
      </c>
      <c r="E100" s="131">
        <v>5</v>
      </c>
      <c r="F100" s="48">
        <v>0</v>
      </c>
      <c r="G100" s="2">
        <v>2</v>
      </c>
      <c r="H100" s="149"/>
      <c r="I100" s="53">
        <v>0</v>
      </c>
      <c r="J100" s="223">
        <v>11</v>
      </c>
      <c r="K100" s="223">
        <v>9</v>
      </c>
      <c r="L100" s="70">
        <v>14</v>
      </c>
      <c r="M100" s="71">
        <f t="shared" si="5"/>
        <v>-11</v>
      </c>
      <c r="N100" s="72">
        <v>19</v>
      </c>
      <c r="O100" s="113"/>
      <c r="P100" s="114"/>
      <c r="Q100" s="114"/>
      <c r="R100" s="133"/>
      <c r="S100" s="75">
        <f t="shared" si="6"/>
        <v>-2</v>
      </c>
    </row>
    <row r="101" spans="1:19" s="73" customFormat="1" x14ac:dyDescent="0.25">
      <c r="A101" s="74">
        <v>43448</v>
      </c>
      <c r="B101" s="130">
        <v>57</v>
      </c>
      <c r="C101" s="223">
        <v>33</v>
      </c>
      <c r="D101" s="129">
        <v>1</v>
      </c>
      <c r="E101" s="131">
        <v>8</v>
      </c>
      <c r="F101" s="48">
        <v>2</v>
      </c>
      <c r="G101" s="2">
        <v>0</v>
      </c>
      <c r="H101" s="149"/>
      <c r="I101" s="53">
        <v>0</v>
      </c>
      <c r="J101" s="223">
        <v>6</v>
      </c>
      <c r="K101" s="223">
        <v>6</v>
      </c>
      <c r="L101" s="70">
        <v>6</v>
      </c>
      <c r="M101" s="71">
        <f t="shared" si="5"/>
        <v>-6</v>
      </c>
      <c r="N101" s="72">
        <v>24</v>
      </c>
      <c r="O101" s="113"/>
      <c r="P101" s="114"/>
      <c r="Q101" s="114"/>
      <c r="R101" s="133"/>
      <c r="S101" s="75">
        <f t="shared" si="6"/>
        <v>0</v>
      </c>
    </row>
    <row r="102" spans="1:19" s="73" customFormat="1" x14ac:dyDescent="0.25">
      <c r="A102" s="74">
        <v>43441</v>
      </c>
      <c r="B102" s="130">
        <v>59</v>
      </c>
      <c r="C102" s="223">
        <v>32</v>
      </c>
      <c r="D102" s="129">
        <v>1</v>
      </c>
      <c r="E102" s="131">
        <v>8</v>
      </c>
      <c r="F102" s="48">
        <v>3</v>
      </c>
      <c r="G102" s="2">
        <v>0</v>
      </c>
      <c r="H102" s="149"/>
      <c r="I102" s="53">
        <v>1</v>
      </c>
      <c r="J102" s="223">
        <v>8</v>
      </c>
      <c r="K102" s="223">
        <v>7</v>
      </c>
      <c r="L102" s="70">
        <v>8</v>
      </c>
      <c r="M102" s="71">
        <f t="shared" si="5"/>
        <v>-8</v>
      </c>
      <c r="N102" s="72">
        <v>23</v>
      </c>
      <c r="O102" s="113"/>
      <c r="P102" s="114"/>
      <c r="Q102" s="114"/>
      <c r="R102" s="133"/>
      <c r="S102" s="75">
        <f t="shared" si="6"/>
        <v>-1</v>
      </c>
    </row>
    <row r="103" spans="1:19" s="73" customFormat="1" x14ac:dyDescent="0.25">
      <c r="A103" s="74">
        <v>43434</v>
      </c>
      <c r="B103" s="130">
        <v>60</v>
      </c>
      <c r="C103" s="223">
        <v>32</v>
      </c>
      <c r="D103" s="129">
        <v>3</v>
      </c>
      <c r="E103" s="131">
        <v>7</v>
      </c>
      <c r="F103" s="48">
        <v>3</v>
      </c>
      <c r="G103" s="2">
        <v>0</v>
      </c>
      <c r="H103" s="149"/>
      <c r="I103" s="53">
        <v>0</v>
      </c>
      <c r="J103" s="223">
        <v>6</v>
      </c>
      <c r="K103" s="223">
        <v>16</v>
      </c>
      <c r="L103" s="70">
        <v>4</v>
      </c>
      <c r="M103" s="71">
        <f t="shared" si="5"/>
        <v>-6</v>
      </c>
      <c r="N103" s="72">
        <v>24</v>
      </c>
      <c r="O103" s="113"/>
      <c r="P103" s="114"/>
      <c r="Q103" s="114"/>
      <c r="R103" s="133"/>
      <c r="S103" s="75">
        <f t="shared" si="6"/>
        <v>10</v>
      </c>
    </row>
    <row r="104" spans="1:19" s="73" customFormat="1" x14ac:dyDescent="0.25">
      <c r="A104" s="74">
        <v>43430</v>
      </c>
      <c r="B104" s="130">
        <v>68</v>
      </c>
      <c r="C104" s="223">
        <v>27</v>
      </c>
      <c r="D104" s="129">
        <v>1</v>
      </c>
      <c r="E104" s="131">
        <v>6</v>
      </c>
      <c r="F104" s="48">
        <v>0</v>
      </c>
      <c r="G104" s="2">
        <v>2</v>
      </c>
      <c r="H104" s="149"/>
      <c r="I104" s="53">
        <v>0</v>
      </c>
      <c r="J104" s="223">
        <v>5</v>
      </c>
      <c r="K104" s="223">
        <v>8</v>
      </c>
      <c r="L104" s="70">
        <v>7</v>
      </c>
      <c r="M104" s="71">
        <f t="shared" si="5"/>
        <v>-5</v>
      </c>
      <c r="N104" s="72">
        <v>25</v>
      </c>
      <c r="O104" s="113"/>
      <c r="P104" s="114"/>
      <c r="Q104" s="114"/>
      <c r="R104" s="133"/>
      <c r="S104" s="75">
        <f t="shared" si="6"/>
        <v>3</v>
      </c>
    </row>
    <row r="105" spans="1:19" s="73" customFormat="1" x14ac:dyDescent="0.25">
      <c r="A105" s="74">
        <v>43420</v>
      </c>
      <c r="B105" s="130">
        <v>74</v>
      </c>
      <c r="C105" s="223">
        <v>55</v>
      </c>
      <c r="D105" s="129">
        <v>4</v>
      </c>
      <c r="E105" s="131">
        <v>8</v>
      </c>
      <c r="F105" s="48">
        <v>1</v>
      </c>
      <c r="G105" s="2">
        <v>1</v>
      </c>
      <c r="H105" s="149"/>
      <c r="I105" s="53">
        <v>0</v>
      </c>
      <c r="J105" s="223">
        <v>8</v>
      </c>
      <c r="K105" s="223">
        <v>8</v>
      </c>
      <c r="L105" s="70">
        <v>8</v>
      </c>
      <c r="M105" s="71">
        <f t="shared" si="5"/>
        <v>-8</v>
      </c>
      <c r="N105" s="72">
        <v>26</v>
      </c>
      <c r="O105" s="113"/>
      <c r="P105" s="114"/>
      <c r="Q105" s="114"/>
      <c r="R105" s="133"/>
      <c r="S105" s="75">
        <f t="shared" si="6"/>
        <v>0</v>
      </c>
    </row>
    <row r="106" spans="1:19" s="73" customFormat="1" x14ac:dyDescent="0.25">
      <c r="A106" s="74">
        <v>43413</v>
      </c>
      <c r="B106" s="130">
        <v>75</v>
      </c>
      <c r="C106" s="223">
        <v>46</v>
      </c>
      <c r="D106" s="129">
        <v>1</v>
      </c>
      <c r="E106" s="131">
        <v>5</v>
      </c>
      <c r="F106" s="48">
        <v>0</v>
      </c>
      <c r="G106" s="2">
        <v>1</v>
      </c>
      <c r="H106" s="149"/>
      <c r="I106" s="53">
        <v>1</v>
      </c>
      <c r="J106" s="223">
        <v>1</v>
      </c>
      <c r="K106" s="223">
        <v>12</v>
      </c>
      <c r="L106" s="70">
        <v>3</v>
      </c>
      <c r="M106" s="71">
        <f t="shared" si="5"/>
        <v>-1</v>
      </c>
      <c r="N106" s="72">
        <v>27</v>
      </c>
      <c r="O106" s="113"/>
      <c r="P106" s="114"/>
      <c r="Q106" s="114"/>
      <c r="R106" s="133"/>
      <c r="S106" s="75">
        <f t="shared" si="6"/>
        <v>11</v>
      </c>
    </row>
    <row r="107" spans="1:19" s="73" customFormat="1" x14ac:dyDescent="0.25">
      <c r="A107" s="74">
        <v>43406</v>
      </c>
      <c r="B107" s="130">
        <v>86</v>
      </c>
      <c r="C107" s="223">
        <v>49</v>
      </c>
      <c r="D107" s="129">
        <v>3</v>
      </c>
      <c r="E107" s="131">
        <v>6</v>
      </c>
      <c r="F107" s="48">
        <v>2</v>
      </c>
      <c r="G107" s="2">
        <v>0</v>
      </c>
      <c r="H107" s="149"/>
      <c r="I107" s="53">
        <v>1</v>
      </c>
      <c r="J107" s="223">
        <v>4</v>
      </c>
      <c r="K107" s="223">
        <v>17</v>
      </c>
      <c r="L107" s="70">
        <v>6</v>
      </c>
      <c r="M107" s="71">
        <f t="shared" si="5"/>
        <v>-4</v>
      </c>
      <c r="N107" s="72">
        <v>24</v>
      </c>
      <c r="O107" s="113"/>
      <c r="P107" s="114"/>
      <c r="Q107" s="114"/>
      <c r="R107" s="133"/>
      <c r="S107" s="75">
        <f t="shared" si="6"/>
        <v>13</v>
      </c>
    </row>
    <row r="108" spans="1:19" s="73" customFormat="1" x14ac:dyDescent="0.25">
      <c r="A108" s="74">
        <v>43399</v>
      </c>
      <c r="B108" s="130">
        <v>99</v>
      </c>
      <c r="C108" s="223">
        <v>64</v>
      </c>
      <c r="D108" s="129">
        <v>4</v>
      </c>
      <c r="E108" s="131">
        <v>8</v>
      </c>
      <c r="F108" s="48">
        <v>3</v>
      </c>
      <c r="G108" s="2">
        <v>0</v>
      </c>
      <c r="H108" s="149"/>
      <c r="I108" s="53">
        <v>3</v>
      </c>
      <c r="J108" s="223">
        <v>16</v>
      </c>
      <c r="K108" s="223">
        <v>29</v>
      </c>
      <c r="L108" s="70">
        <v>14</v>
      </c>
      <c r="M108" s="71">
        <f t="shared" si="5"/>
        <v>-16</v>
      </c>
      <c r="N108" s="72">
        <v>25</v>
      </c>
      <c r="O108" s="113"/>
      <c r="P108" s="114"/>
      <c r="Q108" s="114"/>
      <c r="R108" s="133"/>
      <c r="S108" s="75">
        <f t="shared" si="6"/>
        <v>13</v>
      </c>
    </row>
    <row r="109" spans="1:19" s="73" customFormat="1" x14ac:dyDescent="0.25">
      <c r="A109" s="74">
        <v>43392</v>
      </c>
      <c r="B109" s="130">
        <v>113</v>
      </c>
      <c r="C109" s="223">
        <v>43</v>
      </c>
      <c r="D109" s="129">
        <v>2</v>
      </c>
      <c r="E109" s="131">
        <v>11</v>
      </c>
      <c r="F109" s="48">
        <v>10</v>
      </c>
      <c r="G109" s="2">
        <v>3</v>
      </c>
      <c r="H109" s="149"/>
      <c r="I109" s="53">
        <v>0</v>
      </c>
      <c r="J109" s="223">
        <v>11</v>
      </c>
      <c r="K109" s="223">
        <v>14</v>
      </c>
      <c r="L109" s="70">
        <v>7</v>
      </c>
      <c r="M109" s="71">
        <f t="shared" si="5"/>
        <v>-11</v>
      </c>
      <c r="N109" s="72">
        <v>28</v>
      </c>
      <c r="O109" s="113"/>
      <c r="P109" s="114"/>
      <c r="Q109" s="114"/>
      <c r="R109" s="133"/>
      <c r="S109" s="75">
        <f t="shared" si="6"/>
        <v>3</v>
      </c>
    </row>
    <row r="110" spans="1:19" s="73" customFormat="1" x14ac:dyDescent="0.25">
      <c r="A110" s="74">
        <v>43385</v>
      </c>
      <c r="B110" s="130">
        <v>119</v>
      </c>
      <c r="C110" s="223">
        <v>50</v>
      </c>
      <c r="D110" s="129">
        <v>4</v>
      </c>
      <c r="E110" s="131">
        <v>13</v>
      </c>
      <c r="F110" s="48">
        <v>1</v>
      </c>
      <c r="G110" s="2">
        <v>7</v>
      </c>
      <c r="H110" s="149"/>
      <c r="I110" s="53">
        <v>0</v>
      </c>
      <c r="J110" s="223">
        <v>5</v>
      </c>
      <c r="K110" s="223">
        <v>20</v>
      </c>
      <c r="L110" s="70">
        <v>10</v>
      </c>
      <c r="M110" s="71">
        <f t="shared" si="5"/>
        <v>-5</v>
      </c>
      <c r="N110" s="72">
        <v>30</v>
      </c>
      <c r="O110" s="113"/>
      <c r="P110" s="114"/>
      <c r="Q110" s="114"/>
      <c r="R110" s="133"/>
      <c r="S110" s="75">
        <f t="shared" si="6"/>
        <v>15</v>
      </c>
    </row>
    <row r="111" spans="1:19" s="73" customFormat="1" x14ac:dyDescent="0.25">
      <c r="A111" s="74">
        <v>43378</v>
      </c>
      <c r="B111" s="130">
        <v>134</v>
      </c>
      <c r="C111" s="223">
        <v>105</v>
      </c>
      <c r="D111" s="129">
        <v>9</v>
      </c>
      <c r="E111" s="131">
        <v>13</v>
      </c>
      <c r="F111" s="48">
        <v>11</v>
      </c>
      <c r="G111" s="2">
        <v>1</v>
      </c>
      <c r="H111" s="149"/>
      <c r="I111" s="53">
        <v>0</v>
      </c>
      <c r="J111" s="223">
        <v>3</v>
      </c>
      <c r="K111" s="223">
        <v>17</v>
      </c>
      <c r="L111" s="70">
        <v>4</v>
      </c>
      <c r="M111" s="71">
        <f t="shared" si="5"/>
        <v>-3</v>
      </c>
      <c r="N111" s="72">
        <v>29</v>
      </c>
      <c r="O111" s="113"/>
      <c r="P111" s="114"/>
      <c r="Q111" s="114"/>
      <c r="R111" s="133"/>
      <c r="S111" s="75">
        <f t="shared" si="6"/>
        <v>14</v>
      </c>
    </row>
    <row r="112" spans="1:19" s="73" customFormat="1" x14ac:dyDescent="0.25">
      <c r="A112" s="74">
        <v>43371</v>
      </c>
      <c r="B112" s="130">
        <v>165</v>
      </c>
      <c r="C112" s="223">
        <v>123</v>
      </c>
      <c r="D112" s="129">
        <v>9</v>
      </c>
      <c r="E112" s="131">
        <v>13</v>
      </c>
      <c r="F112" s="48">
        <v>14</v>
      </c>
      <c r="G112" s="2">
        <v>1</v>
      </c>
      <c r="H112" s="149"/>
      <c r="I112" s="53">
        <v>0</v>
      </c>
      <c r="J112" s="223">
        <v>11</v>
      </c>
      <c r="K112" s="223">
        <v>22</v>
      </c>
      <c r="L112" s="70">
        <v>12</v>
      </c>
      <c r="M112" s="71">
        <f t="shared" si="5"/>
        <v>-11</v>
      </c>
      <c r="N112" s="72">
        <v>26</v>
      </c>
      <c r="O112" s="113"/>
      <c r="P112" s="114"/>
      <c r="Q112" s="114"/>
      <c r="R112" s="133"/>
      <c r="S112" s="75">
        <f t="shared" si="6"/>
        <v>11</v>
      </c>
    </row>
    <row r="113" spans="1:19" s="73" customFormat="1" x14ac:dyDescent="0.25">
      <c r="A113" s="74">
        <v>43364</v>
      </c>
      <c r="B113" s="130">
        <v>187</v>
      </c>
      <c r="C113" s="223">
        <v>139</v>
      </c>
      <c r="D113" s="129">
        <v>6</v>
      </c>
      <c r="E113" s="131">
        <v>14</v>
      </c>
      <c r="F113" s="48">
        <v>2</v>
      </c>
      <c r="G113" s="2">
        <v>0</v>
      </c>
      <c r="H113" s="149"/>
      <c r="I113" s="53">
        <v>0</v>
      </c>
      <c r="J113" s="223">
        <v>6</v>
      </c>
      <c r="K113" s="223">
        <v>8</v>
      </c>
      <c r="L113" s="70">
        <v>6</v>
      </c>
      <c r="M113" s="71">
        <f t="shared" si="5"/>
        <v>-6</v>
      </c>
      <c r="N113" s="72">
        <v>25</v>
      </c>
      <c r="O113" s="113"/>
      <c r="P113" s="114"/>
      <c r="Q113" s="114"/>
      <c r="R113" s="133"/>
      <c r="S113" s="75">
        <f t="shared" si="6"/>
        <v>2</v>
      </c>
    </row>
    <row r="114" spans="1:19" s="73" customFormat="1" x14ac:dyDescent="0.25">
      <c r="A114" s="74">
        <v>43357</v>
      </c>
      <c r="B114" s="130">
        <v>187</v>
      </c>
      <c r="C114" s="223">
        <v>141</v>
      </c>
      <c r="D114" s="129">
        <v>6</v>
      </c>
      <c r="E114" s="131">
        <v>14</v>
      </c>
      <c r="F114" s="48">
        <v>1</v>
      </c>
      <c r="G114" s="2">
        <v>0</v>
      </c>
      <c r="H114" s="149"/>
      <c r="I114" s="53">
        <v>2</v>
      </c>
      <c r="J114" s="223">
        <v>12</v>
      </c>
      <c r="K114" s="223">
        <v>5</v>
      </c>
      <c r="L114" s="70">
        <v>14</v>
      </c>
      <c r="M114" s="71">
        <f t="shared" si="5"/>
        <v>-12</v>
      </c>
      <c r="N114" s="72">
        <v>22</v>
      </c>
      <c r="O114" s="113"/>
      <c r="P114" s="114"/>
      <c r="Q114" s="114"/>
      <c r="R114" s="133"/>
      <c r="S114" s="75">
        <f t="shared" si="6"/>
        <v>-7</v>
      </c>
    </row>
    <row r="115" spans="1:19" s="73" customFormat="1" x14ac:dyDescent="0.25">
      <c r="A115" s="74">
        <v>43350</v>
      </c>
      <c r="B115" s="130">
        <v>180</v>
      </c>
      <c r="C115" s="223">
        <v>140</v>
      </c>
      <c r="D115" s="129">
        <v>9</v>
      </c>
      <c r="E115" s="131">
        <v>9</v>
      </c>
      <c r="F115" s="48">
        <v>9</v>
      </c>
      <c r="G115" s="2">
        <v>0</v>
      </c>
      <c r="H115" s="149"/>
      <c r="I115" s="53">
        <v>0</v>
      </c>
      <c r="J115" s="223">
        <v>20</v>
      </c>
      <c r="K115" s="223">
        <v>5</v>
      </c>
      <c r="L115" s="70">
        <v>16</v>
      </c>
      <c r="M115" s="71">
        <f t="shared" si="5"/>
        <v>-20</v>
      </c>
      <c r="N115" s="72">
        <v>21</v>
      </c>
      <c r="O115" s="113"/>
      <c r="P115" s="114"/>
      <c r="Q115" s="114"/>
      <c r="R115" s="133"/>
      <c r="S115" s="75">
        <f t="shared" si="6"/>
        <v>-15</v>
      </c>
    </row>
    <row r="116" spans="1:19" s="73" customFormat="1" x14ac:dyDescent="0.25">
      <c r="A116" s="74">
        <v>43343</v>
      </c>
      <c r="B116" s="130">
        <v>167</v>
      </c>
      <c r="C116" s="223">
        <v>119</v>
      </c>
      <c r="D116" s="129">
        <v>5</v>
      </c>
      <c r="E116" s="131">
        <v>5</v>
      </c>
      <c r="F116" s="48">
        <v>9</v>
      </c>
      <c r="G116" s="2">
        <v>4</v>
      </c>
      <c r="H116" s="149"/>
      <c r="I116" s="53">
        <v>1</v>
      </c>
      <c r="J116" s="223">
        <v>2</v>
      </c>
      <c r="K116" s="223">
        <v>6</v>
      </c>
      <c r="L116" s="70">
        <v>4</v>
      </c>
      <c r="M116" s="71">
        <f t="shared" ref="M116:M147" si="7">J116*-1</f>
        <v>-2</v>
      </c>
      <c r="N116" s="72">
        <v>21</v>
      </c>
      <c r="O116" s="113"/>
      <c r="P116" s="114"/>
      <c r="Q116" s="114"/>
      <c r="R116" s="133"/>
      <c r="S116" s="75">
        <f t="shared" ref="S116:S147" si="8">K116-J116</f>
        <v>4</v>
      </c>
    </row>
    <row r="117" spans="1:19" s="73" customFormat="1" x14ac:dyDescent="0.25">
      <c r="A117" s="74">
        <v>43336</v>
      </c>
      <c r="B117" s="130">
        <v>172</v>
      </c>
      <c r="C117" s="223">
        <v>118</v>
      </c>
      <c r="D117" s="129">
        <v>4</v>
      </c>
      <c r="E117" s="131">
        <v>4</v>
      </c>
      <c r="F117" s="48">
        <v>4</v>
      </c>
      <c r="G117" s="2">
        <v>3</v>
      </c>
      <c r="H117" s="149"/>
      <c r="I117" s="53">
        <v>0</v>
      </c>
      <c r="J117" s="223">
        <v>6</v>
      </c>
      <c r="K117" s="223">
        <v>22</v>
      </c>
      <c r="L117" s="70">
        <v>7</v>
      </c>
      <c r="M117" s="71">
        <f t="shared" si="7"/>
        <v>-6</v>
      </c>
      <c r="N117" s="72">
        <v>19</v>
      </c>
      <c r="O117" s="113"/>
      <c r="P117" s="114"/>
      <c r="Q117" s="114"/>
      <c r="R117" s="133"/>
      <c r="S117" s="75">
        <f t="shared" si="8"/>
        <v>16</v>
      </c>
    </row>
    <row r="118" spans="1:19" s="73" customFormat="1" x14ac:dyDescent="0.25">
      <c r="A118" s="74">
        <v>42964</v>
      </c>
      <c r="B118" s="130">
        <v>203</v>
      </c>
      <c r="C118" s="223">
        <v>168</v>
      </c>
      <c r="D118" s="129">
        <v>2</v>
      </c>
      <c r="E118" s="131">
        <v>4</v>
      </c>
      <c r="F118" s="48">
        <v>0</v>
      </c>
      <c r="G118" s="2">
        <v>1</v>
      </c>
      <c r="H118" s="149"/>
      <c r="I118" s="53">
        <v>0</v>
      </c>
      <c r="J118" s="223">
        <v>5</v>
      </c>
      <c r="K118" s="223">
        <v>5</v>
      </c>
      <c r="L118" s="70">
        <v>5</v>
      </c>
      <c r="M118" s="71">
        <f t="shared" si="7"/>
        <v>-5</v>
      </c>
      <c r="N118" s="72">
        <v>17.5</v>
      </c>
      <c r="O118" s="113"/>
      <c r="P118" s="114"/>
      <c r="Q118" s="114"/>
      <c r="R118" s="133"/>
      <c r="S118" s="75">
        <f t="shared" si="8"/>
        <v>0</v>
      </c>
    </row>
    <row r="119" spans="1:19" s="73" customFormat="1" x14ac:dyDescent="0.25">
      <c r="A119" s="74">
        <v>43322</v>
      </c>
      <c r="B119" s="130">
        <v>207</v>
      </c>
      <c r="C119" s="223">
        <v>181</v>
      </c>
      <c r="D119" s="129">
        <v>4</v>
      </c>
      <c r="E119" s="131">
        <v>4</v>
      </c>
      <c r="F119" s="48">
        <v>12</v>
      </c>
      <c r="G119" s="2">
        <v>1</v>
      </c>
      <c r="H119" s="149"/>
      <c r="I119" s="53">
        <v>0</v>
      </c>
      <c r="J119" s="223">
        <v>19</v>
      </c>
      <c r="K119" s="223">
        <v>25</v>
      </c>
      <c r="L119" s="70">
        <v>24</v>
      </c>
      <c r="M119" s="71">
        <f t="shared" si="7"/>
        <v>-19</v>
      </c>
      <c r="N119" s="72">
        <v>16</v>
      </c>
      <c r="O119" s="113"/>
      <c r="P119" s="114"/>
      <c r="Q119" s="114"/>
      <c r="R119" s="133"/>
      <c r="S119" s="75">
        <f t="shared" si="8"/>
        <v>6</v>
      </c>
    </row>
    <row r="120" spans="1:19" s="73" customFormat="1" x14ac:dyDescent="0.25">
      <c r="A120" s="74">
        <v>43315</v>
      </c>
      <c r="B120" s="130">
        <v>210</v>
      </c>
      <c r="C120" s="223">
        <v>171</v>
      </c>
      <c r="D120" s="129">
        <v>2</v>
      </c>
      <c r="E120" s="131">
        <v>2</v>
      </c>
      <c r="F120" s="48">
        <v>1</v>
      </c>
      <c r="G120" s="2">
        <v>2</v>
      </c>
      <c r="H120" s="149"/>
      <c r="I120" s="53">
        <v>0</v>
      </c>
      <c r="J120" s="223">
        <v>26</v>
      </c>
      <c r="K120" s="223">
        <v>7</v>
      </c>
      <c r="L120" s="70">
        <v>24</v>
      </c>
      <c r="M120" s="71">
        <f t="shared" si="7"/>
        <v>-26</v>
      </c>
      <c r="N120" s="72">
        <v>11</v>
      </c>
      <c r="O120" s="113"/>
      <c r="P120" s="114"/>
      <c r="Q120" s="114"/>
      <c r="R120" s="133"/>
      <c r="S120" s="75">
        <f t="shared" si="8"/>
        <v>-19</v>
      </c>
    </row>
    <row r="121" spans="1:19" s="73" customFormat="1" x14ac:dyDescent="0.25">
      <c r="A121" s="74">
        <v>43308</v>
      </c>
      <c r="B121" s="130"/>
      <c r="C121" s="223"/>
      <c r="D121" s="129"/>
      <c r="E121" s="131"/>
      <c r="F121" s="48"/>
      <c r="G121" s="2"/>
      <c r="H121" s="223"/>
      <c r="I121" s="150">
        <v>1</v>
      </c>
      <c r="J121" s="151">
        <v>20</v>
      </c>
      <c r="K121" s="151">
        <v>2</v>
      </c>
      <c r="L121" s="152">
        <v>21</v>
      </c>
      <c r="M121" s="153">
        <f t="shared" si="7"/>
        <v>-20</v>
      </c>
      <c r="N121" s="72"/>
      <c r="O121" s="113"/>
      <c r="P121" s="114"/>
      <c r="Q121" s="114"/>
      <c r="R121" s="133"/>
      <c r="S121" s="75">
        <f t="shared" si="8"/>
        <v>-18</v>
      </c>
    </row>
    <row r="122" spans="1:19" s="73" customFormat="1" x14ac:dyDescent="0.25">
      <c r="A122" s="74">
        <v>43301</v>
      </c>
      <c r="B122" s="130"/>
      <c r="C122" s="223"/>
      <c r="D122" s="129"/>
      <c r="E122" s="131"/>
      <c r="F122" s="48"/>
      <c r="G122" s="2"/>
      <c r="H122" s="223"/>
      <c r="I122" s="150">
        <v>1</v>
      </c>
      <c r="J122" s="151">
        <v>14</v>
      </c>
      <c r="K122" s="151">
        <v>4</v>
      </c>
      <c r="L122" s="152">
        <v>13</v>
      </c>
      <c r="M122" s="153">
        <f t="shared" si="7"/>
        <v>-14</v>
      </c>
      <c r="N122" s="72"/>
      <c r="O122" s="113"/>
      <c r="P122" s="114"/>
      <c r="Q122" s="114"/>
      <c r="R122" s="133"/>
      <c r="S122" s="75">
        <f t="shared" si="8"/>
        <v>-10</v>
      </c>
    </row>
    <row r="123" spans="1:19" s="73" customFormat="1" x14ac:dyDescent="0.25">
      <c r="A123" s="74">
        <v>43294</v>
      </c>
      <c r="B123" s="130"/>
      <c r="C123" s="223"/>
      <c r="D123" s="129"/>
      <c r="E123" s="131"/>
      <c r="F123" s="48"/>
      <c r="G123" s="2"/>
      <c r="H123" s="223"/>
      <c r="I123" s="150">
        <v>0</v>
      </c>
      <c r="J123" s="151">
        <v>11</v>
      </c>
      <c r="K123" s="151">
        <v>0</v>
      </c>
      <c r="L123" s="152">
        <v>17</v>
      </c>
      <c r="M123" s="153">
        <f t="shared" si="7"/>
        <v>-11</v>
      </c>
      <c r="N123" s="72"/>
      <c r="O123" s="113"/>
      <c r="P123" s="114"/>
      <c r="Q123" s="114"/>
      <c r="R123" s="133"/>
      <c r="S123" s="75">
        <f t="shared" si="8"/>
        <v>-11</v>
      </c>
    </row>
    <row r="124" spans="1:19" s="73" customFormat="1" x14ac:dyDescent="0.25">
      <c r="A124" s="74">
        <v>43287</v>
      </c>
      <c r="B124" s="130"/>
      <c r="C124" s="223"/>
      <c r="D124" s="129"/>
      <c r="E124" s="131"/>
      <c r="F124" s="48"/>
      <c r="G124" s="2"/>
      <c r="H124" s="223"/>
      <c r="I124" s="150">
        <v>3</v>
      </c>
      <c r="J124" s="151">
        <v>32</v>
      </c>
      <c r="K124" s="151">
        <v>0</v>
      </c>
      <c r="L124" s="152">
        <v>33</v>
      </c>
      <c r="M124" s="153">
        <f t="shared" si="7"/>
        <v>-32</v>
      </c>
      <c r="N124" s="72"/>
      <c r="O124" s="113"/>
      <c r="P124" s="114"/>
      <c r="Q124" s="114"/>
      <c r="R124" s="133"/>
      <c r="S124" s="75">
        <f t="shared" si="8"/>
        <v>-32</v>
      </c>
    </row>
    <row r="125" spans="1:19" s="73" customFormat="1" x14ac:dyDescent="0.25">
      <c r="A125" s="74">
        <v>43280</v>
      </c>
      <c r="B125" s="130"/>
      <c r="C125" s="223"/>
      <c r="D125" s="129"/>
      <c r="E125" s="131"/>
      <c r="F125" s="48"/>
      <c r="G125" s="2"/>
      <c r="H125" s="223"/>
      <c r="I125" s="150">
        <v>1</v>
      </c>
      <c r="J125" s="151">
        <v>15</v>
      </c>
      <c r="K125" s="151">
        <v>5</v>
      </c>
      <c r="L125" s="152">
        <v>21</v>
      </c>
      <c r="M125" s="153">
        <f t="shared" si="7"/>
        <v>-15</v>
      </c>
      <c r="N125" s="72"/>
      <c r="O125" s="113"/>
      <c r="P125" s="114"/>
      <c r="Q125" s="114"/>
      <c r="R125" s="133"/>
      <c r="S125" s="75">
        <f t="shared" si="8"/>
        <v>-10</v>
      </c>
    </row>
    <row r="126" spans="1:19" s="73" customFormat="1" x14ac:dyDescent="0.25">
      <c r="A126" s="74">
        <v>43273</v>
      </c>
      <c r="B126" s="130"/>
      <c r="C126" s="223"/>
      <c r="D126" s="129"/>
      <c r="E126" s="131"/>
      <c r="F126" s="48"/>
      <c r="G126" s="2"/>
      <c r="H126" s="223"/>
      <c r="I126" s="53"/>
      <c r="J126" s="223"/>
      <c r="K126" s="223"/>
      <c r="L126" s="70"/>
      <c r="M126" s="71">
        <f t="shared" si="7"/>
        <v>0</v>
      </c>
      <c r="N126" s="72"/>
      <c r="O126" s="113"/>
      <c r="P126" s="114"/>
      <c r="Q126" s="114"/>
      <c r="R126" s="133"/>
      <c r="S126" s="75">
        <f t="shared" si="8"/>
        <v>0</v>
      </c>
    </row>
    <row r="127" spans="1:19" s="73" customFormat="1" x14ac:dyDescent="0.25">
      <c r="A127" s="74">
        <v>43266</v>
      </c>
      <c r="B127" s="130"/>
      <c r="C127" s="223"/>
      <c r="D127" s="129"/>
      <c r="E127" s="131"/>
      <c r="F127" s="48"/>
      <c r="G127" s="2"/>
      <c r="H127" s="223"/>
      <c r="I127" s="53"/>
      <c r="J127" s="223"/>
      <c r="K127" s="223"/>
      <c r="L127" s="70"/>
      <c r="M127" s="71">
        <f t="shared" si="7"/>
        <v>0</v>
      </c>
      <c r="N127" s="72"/>
      <c r="O127" s="113"/>
      <c r="P127" s="114"/>
      <c r="Q127" s="114"/>
      <c r="R127" s="133"/>
      <c r="S127" s="75">
        <f t="shared" si="8"/>
        <v>0</v>
      </c>
    </row>
    <row r="128" spans="1:19" s="73" customFormat="1" x14ac:dyDescent="0.25">
      <c r="A128" s="74">
        <v>43259</v>
      </c>
      <c r="B128" s="130"/>
      <c r="C128" s="223"/>
      <c r="D128" s="129"/>
      <c r="E128" s="131"/>
      <c r="F128" s="48"/>
      <c r="G128" s="2"/>
      <c r="H128" s="223"/>
      <c r="I128" s="53"/>
      <c r="J128" s="223"/>
      <c r="K128" s="223"/>
      <c r="L128" s="70"/>
      <c r="M128" s="71">
        <f t="shared" si="7"/>
        <v>0</v>
      </c>
      <c r="N128" s="72"/>
      <c r="O128" s="113"/>
      <c r="P128" s="114"/>
      <c r="Q128" s="114"/>
      <c r="R128" s="133"/>
      <c r="S128" s="75">
        <f t="shared" si="8"/>
        <v>0</v>
      </c>
    </row>
    <row r="129" spans="1:19" s="73" customFormat="1" x14ac:dyDescent="0.25">
      <c r="A129" s="74">
        <v>43252</v>
      </c>
      <c r="B129" s="130"/>
      <c r="C129" s="223"/>
      <c r="D129" s="129"/>
      <c r="E129" s="131"/>
      <c r="F129" s="48"/>
      <c r="G129" s="2"/>
      <c r="H129" s="223"/>
      <c r="I129" s="53"/>
      <c r="J129" s="223"/>
      <c r="K129" s="223"/>
      <c r="L129" s="70"/>
      <c r="M129" s="71">
        <f t="shared" si="7"/>
        <v>0</v>
      </c>
      <c r="N129" s="72"/>
      <c r="O129" s="113"/>
      <c r="P129" s="114"/>
      <c r="Q129" s="114"/>
      <c r="R129" s="133"/>
      <c r="S129" s="75">
        <f t="shared" si="8"/>
        <v>0</v>
      </c>
    </row>
    <row r="130" spans="1:19" s="73" customFormat="1" x14ac:dyDescent="0.25">
      <c r="A130" s="74">
        <v>43245</v>
      </c>
      <c r="B130" s="130"/>
      <c r="C130" s="223"/>
      <c r="D130" s="129"/>
      <c r="E130" s="131"/>
      <c r="F130" s="48"/>
      <c r="G130" s="2"/>
      <c r="H130" s="223"/>
      <c r="I130" s="53"/>
      <c r="J130" s="223"/>
      <c r="K130" s="223"/>
      <c r="L130" s="70"/>
      <c r="M130" s="71">
        <f t="shared" si="7"/>
        <v>0</v>
      </c>
      <c r="N130" s="72"/>
      <c r="O130" s="113"/>
      <c r="P130" s="114"/>
      <c r="Q130" s="114"/>
      <c r="R130" s="133"/>
      <c r="S130" s="75">
        <f t="shared" si="8"/>
        <v>0</v>
      </c>
    </row>
    <row r="131" spans="1:19" s="73" customFormat="1" x14ac:dyDescent="0.25">
      <c r="A131" s="74">
        <v>43238</v>
      </c>
      <c r="B131" s="130"/>
      <c r="C131" s="223"/>
      <c r="D131" s="129"/>
      <c r="E131" s="131"/>
      <c r="F131" s="48"/>
      <c r="G131" s="2"/>
      <c r="H131" s="223"/>
      <c r="I131" s="53"/>
      <c r="J131" s="223"/>
      <c r="K131" s="223"/>
      <c r="L131" s="70"/>
      <c r="M131" s="71">
        <f t="shared" si="7"/>
        <v>0</v>
      </c>
      <c r="N131" s="72"/>
      <c r="O131" s="113"/>
      <c r="P131" s="114"/>
      <c r="Q131" s="114"/>
      <c r="R131" s="133"/>
      <c r="S131" s="75">
        <f t="shared" si="8"/>
        <v>0</v>
      </c>
    </row>
    <row r="132" spans="1:19" s="73" customFormat="1" x14ac:dyDescent="0.25">
      <c r="A132" s="74">
        <v>43231</v>
      </c>
      <c r="B132" s="130"/>
      <c r="C132" s="223"/>
      <c r="D132" s="129"/>
      <c r="E132" s="131"/>
      <c r="F132" s="48"/>
      <c r="G132" s="2"/>
      <c r="H132" s="223"/>
      <c r="I132" s="53"/>
      <c r="J132" s="223"/>
      <c r="K132" s="223"/>
      <c r="L132" s="70"/>
      <c r="M132" s="71">
        <f t="shared" si="7"/>
        <v>0</v>
      </c>
      <c r="N132" s="72"/>
      <c r="O132" s="113"/>
      <c r="P132" s="114"/>
      <c r="Q132" s="114"/>
      <c r="R132" s="133"/>
      <c r="S132" s="75">
        <f t="shared" si="8"/>
        <v>0</v>
      </c>
    </row>
    <row r="133" spans="1:19" s="73" customFormat="1" x14ac:dyDescent="0.25">
      <c r="A133" s="74">
        <v>43224</v>
      </c>
      <c r="B133" s="130"/>
      <c r="C133" s="223"/>
      <c r="D133" s="129"/>
      <c r="E133" s="131"/>
      <c r="F133" s="48"/>
      <c r="G133" s="2"/>
      <c r="H133" s="223"/>
      <c r="I133" s="53"/>
      <c r="J133" s="223"/>
      <c r="K133" s="223"/>
      <c r="L133" s="70"/>
      <c r="M133" s="71">
        <f t="shared" si="7"/>
        <v>0</v>
      </c>
      <c r="N133" s="72"/>
      <c r="O133" s="113"/>
      <c r="P133" s="114"/>
      <c r="Q133" s="114"/>
      <c r="R133" s="133"/>
      <c r="S133" s="75">
        <f t="shared" si="8"/>
        <v>0</v>
      </c>
    </row>
    <row r="134" spans="1:19" s="73" customFormat="1" x14ac:dyDescent="0.25">
      <c r="A134" s="74">
        <v>43217</v>
      </c>
      <c r="B134" s="130"/>
      <c r="C134" s="223"/>
      <c r="D134" s="129"/>
      <c r="E134" s="131"/>
      <c r="F134" s="48"/>
      <c r="G134" s="2"/>
      <c r="H134" s="223"/>
      <c r="I134" s="53"/>
      <c r="J134" s="223"/>
      <c r="K134" s="223"/>
      <c r="L134" s="70"/>
      <c r="M134" s="71">
        <f t="shared" si="7"/>
        <v>0</v>
      </c>
      <c r="N134" s="72"/>
      <c r="O134" s="113"/>
      <c r="P134" s="114"/>
      <c r="Q134" s="114"/>
      <c r="R134" s="133"/>
      <c r="S134" s="75">
        <f t="shared" si="8"/>
        <v>0</v>
      </c>
    </row>
    <row r="135" spans="1:19" s="73" customFormat="1" x14ac:dyDescent="0.25">
      <c r="A135" s="74">
        <v>43210</v>
      </c>
      <c r="B135" s="130"/>
      <c r="C135" s="223"/>
      <c r="D135" s="129"/>
      <c r="E135" s="131"/>
      <c r="F135" s="48"/>
      <c r="G135" s="2"/>
      <c r="H135" s="223"/>
      <c r="I135" s="53"/>
      <c r="J135" s="223"/>
      <c r="K135" s="223"/>
      <c r="L135" s="70"/>
      <c r="M135" s="71">
        <f t="shared" si="7"/>
        <v>0</v>
      </c>
      <c r="N135" s="72"/>
      <c r="O135" s="113"/>
      <c r="P135" s="114"/>
      <c r="Q135" s="114"/>
      <c r="R135" s="133"/>
      <c r="S135" s="75">
        <f t="shared" si="8"/>
        <v>0</v>
      </c>
    </row>
    <row r="136" spans="1:19" s="73" customFormat="1" x14ac:dyDescent="0.25">
      <c r="A136" s="74">
        <v>43203</v>
      </c>
      <c r="B136" s="130"/>
      <c r="C136" s="223"/>
      <c r="D136" s="129"/>
      <c r="E136" s="131"/>
      <c r="F136" s="48"/>
      <c r="G136" s="2"/>
      <c r="H136" s="90"/>
      <c r="I136" s="53"/>
      <c r="J136" s="223"/>
      <c r="K136" s="223"/>
      <c r="L136" s="70"/>
      <c r="M136" s="71">
        <f t="shared" si="7"/>
        <v>0</v>
      </c>
      <c r="N136" s="72"/>
      <c r="O136" s="113"/>
      <c r="P136" s="114"/>
      <c r="Q136" s="114"/>
      <c r="R136" s="133"/>
      <c r="S136" s="75">
        <f t="shared" si="8"/>
        <v>0</v>
      </c>
    </row>
    <row r="137" spans="1:19" s="73" customFormat="1" x14ac:dyDescent="0.25">
      <c r="A137" s="74">
        <v>43196</v>
      </c>
      <c r="B137" s="130"/>
      <c r="C137" s="223"/>
      <c r="D137" s="129"/>
      <c r="E137" s="131"/>
      <c r="F137" s="48"/>
      <c r="G137" s="2"/>
      <c r="H137" s="223"/>
      <c r="I137" s="53"/>
      <c r="J137" s="223"/>
      <c r="K137" s="223"/>
      <c r="L137" s="70"/>
      <c r="M137" s="71">
        <f t="shared" si="7"/>
        <v>0</v>
      </c>
      <c r="N137" s="72"/>
      <c r="O137" s="113"/>
      <c r="P137" s="114"/>
      <c r="Q137" s="114"/>
      <c r="R137" s="133"/>
      <c r="S137" s="75">
        <f t="shared" si="8"/>
        <v>0</v>
      </c>
    </row>
    <row r="138" spans="1:19" s="73" customFormat="1" x14ac:dyDescent="0.25">
      <c r="A138" s="74">
        <v>43189</v>
      </c>
      <c r="B138" s="130"/>
      <c r="C138" s="223"/>
      <c r="D138" s="129"/>
      <c r="E138" s="131"/>
      <c r="F138" s="48"/>
      <c r="G138" s="2"/>
      <c r="H138" s="223"/>
      <c r="I138" s="53"/>
      <c r="J138" s="223"/>
      <c r="K138" s="223"/>
      <c r="L138" s="70"/>
      <c r="M138" s="71">
        <f t="shared" si="7"/>
        <v>0</v>
      </c>
      <c r="N138" s="72"/>
      <c r="O138" s="113"/>
      <c r="P138" s="114"/>
      <c r="Q138" s="114"/>
      <c r="R138" s="133"/>
      <c r="S138" s="75">
        <f t="shared" si="8"/>
        <v>0</v>
      </c>
    </row>
    <row r="139" spans="1:19" s="73" customFormat="1" x14ac:dyDescent="0.25">
      <c r="A139" s="74">
        <v>43182</v>
      </c>
      <c r="B139" s="130"/>
      <c r="C139" s="223"/>
      <c r="D139" s="129"/>
      <c r="E139" s="131"/>
      <c r="F139" s="48"/>
      <c r="G139" s="2"/>
      <c r="H139" s="223"/>
      <c r="I139" s="53"/>
      <c r="J139" s="223"/>
      <c r="K139" s="223"/>
      <c r="L139" s="54"/>
      <c r="M139" s="71">
        <f t="shared" si="7"/>
        <v>0</v>
      </c>
      <c r="N139" s="72"/>
      <c r="O139" s="113"/>
      <c r="P139" s="114"/>
      <c r="Q139" s="114"/>
      <c r="R139" s="133"/>
      <c r="S139" s="75">
        <f t="shared" si="8"/>
        <v>0</v>
      </c>
    </row>
    <row r="140" spans="1:19" s="73" customFormat="1" x14ac:dyDescent="0.25">
      <c r="A140" s="74">
        <v>43175</v>
      </c>
      <c r="B140" s="130"/>
      <c r="C140" s="223"/>
      <c r="D140" s="129"/>
      <c r="E140" s="131"/>
      <c r="F140" s="48"/>
      <c r="G140" s="2"/>
      <c r="H140" s="223"/>
      <c r="I140" s="53"/>
      <c r="J140" s="223"/>
      <c r="K140" s="223"/>
      <c r="L140" s="54"/>
      <c r="M140" s="71">
        <f t="shared" si="7"/>
        <v>0</v>
      </c>
      <c r="N140" s="92"/>
      <c r="O140" s="113"/>
      <c r="P140" s="114"/>
      <c r="Q140" s="114"/>
      <c r="R140" s="133"/>
      <c r="S140" s="75">
        <f t="shared" si="8"/>
        <v>0</v>
      </c>
    </row>
    <row r="141" spans="1:19" s="73" customFormat="1" x14ac:dyDescent="0.25">
      <c r="A141" s="74">
        <v>43168</v>
      </c>
      <c r="B141" s="130"/>
      <c r="C141" s="223"/>
      <c r="D141" s="129"/>
      <c r="E141" s="131"/>
      <c r="F141" s="48"/>
      <c r="G141" s="2"/>
      <c r="H141" s="223"/>
      <c r="I141" s="53"/>
      <c r="J141" s="223"/>
      <c r="K141" s="223"/>
      <c r="L141" s="54"/>
      <c r="M141" s="71">
        <f t="shared" si="7"/>
        <v>0</v>
      </c>
      <c r="N141" s="72"/>
      <c r="O141" s="113"/>
      <c r="P141" s="114"/>
      <c r="Q141" s="114"/>
      <c r="R141" s="133"/>
      <c r="S141" s="75">
        <f t="shared" si="8"/>
        <v>0</v>
      </c>
    </row>
    <row r="142" spans="1:19" s="73" customFormat="1" x14ac:dyDescent="0.25">
      <c r="A142" s="74">
        <v>43161</v>
      </c>
      <c r="B142" s="130"/>
      <c r="C142" s="223"/>
      <c r="D142" s="129"/>
      <c r="E142" s="131"/>
      <c r="F142" s="48"/>
      <c r="G142" s="2"/>
      <c r="H142" s="223"/>
      <c r="I142" s="53"/>
      <c r="J142" s="223"/>
      <c r="K142" s="223"/>
      <c r="L142" s="54"/>
      <c r="M142" s="71">
        <f t="shared" si="7"/>
        <v>0</v>
      </c>
      <c r="N142" s="72"/>
      <c r="O142" s="113"/>
      <c r="P142" s="114"/>
      <c r="Q142" s="114"/>
      <c r="R142" s="133"/>
      <c r="S142" s="75">
        <f t="shared" si="8"/>
        <v>0</v>
      </c>
    </row>
    <row r="143" spans="1:19" s="73" customFormat="1" x14ac:dyDescent="0.25">
      <c r="A143" s="74">
        <v>43154</v>
      </c>
      <c r="B143" s="130"/>
      <c r="C143" s="223"/>
      <c r="D143" s="129"/>
      <c r="E143" s="131"/>
      <c r="F143" s="48"/>
      <c r="G143" s="2"/>
      <c r="H143" s="223"/>
      <c r="I143" s="53"/>
      <c r="J143" s="223"/>
      <c r="K143" s="223"/>
      <c r="L143" s="54"/>
      <c r="M143" s="71">
        <f t="shared" si="7"/>
        <v>0</v>
      </c>
      <c r="N143" s="72"/>
      <c r="O143" s="113"/>
      <c r="P143" s="114"/>
      <c r="Q143" s="114"/>
      <c r="R143" s="133"/>
      <c r="S143" s="75">
        <f t="shared" si="8"/>
        <v>0</v>
      </c>
    </row>
    <row r="144" spans="1:19" s="73" customFormat="1" x14ac:dyDescent="0.25">
      <c r="A144" s="74">
        <v>43147</v>
      </c>
      <c r="B144" s="130"/>
      <c r="C144" s="223"/>
      <c r="D144" s="129"/>
      <c r="E144" s="131"/>
      <c r="F144" s="48"/>
      <c r="G144" s="2"/>
      <c r="H144" s="223"/>
      <c r="I144" s="53"/>
      <c r="J144" s="223"/>
      <c r="K144" s="223"/>
      <c r="L144" s="54"/>
      <c r="M144" s="71">
        <f t="shared" si="7"/>
        <v>0</v>
      </c>
      <c r="N144" s="72"/>
      <c r="O144" s="113"/>
      <c r="P144" s="114"/>
      <c r="Q144" s="114"/>
      <c r="R144" s="133"/>
      <c r="S144" s="75">
        <f t="shared" si="8"/>
        <v>0</v>
      </c>
    </row>
    <row r="145" spans="1:19" s="73" customFormat="1" x14ac:dyDescent="0.25">
      <c r="A145" s="74">
        <v>43140</v>
      </c>
      <c r="B145" s="130"/>
      <c r="C145" s="223"/>
      <c r="D145" s="129"/>
      <c r="E145" s="131"/>
      <c r="F145" s="48"/>
      <c r="G145" s="2"/>
      <c r="H145" s="223"/>
      <c r="I145" s="53"/>
      <c r="J145" s="223"/>
      <c r="K145" s="223"/>
      <c r="L145" s="54"/>
      <c r="M145" s="71">
        <f t="shared" si="7"/>
        <v>0</v>
      </c>
      <c r="N145" s="72"/>
      <c r="O145" s="113"/>
      <c r="P145" s="114"/>
      <c r="Q145" s="114"/>
      <c r="R145" s="133"/>
      <c r="S145" s="75">
        <f t="shared" si="8"/>
        <v>0</v>
      </c>
    </row>
    <row r="146" spans="1:19" s="73" customFormat="1" x14ac:dyDescent="0.25">
      <c r="A146" s="74">
        <v>43133</v>
      </c>
      <c r="B146" s="130"/>
      <c r="C146" s="223"/>
      <c r="D146" s="129"/>
      <c r="E146" s="131"/>
      <c r="F146" s="48"/>
      <c r="G146" s="2"/>
      <c r="H146" s="223"/>
      <c r="I146" s="53"/>
      <c r="J146" s="223"/>
      <c r="K146" s="223"/>
      <c r="L146" s="54"/>
      <c r="M146" s="71">
        <f t="shared" si="7"/>
        <v>0</v>
      </c>
      <c r="N146" s="72"/>
      <c r="O146" s="113"/>
      <c r="P146" s="114"/>
      <c r="Q146" s="114"/>
      <c r="R146" s="133"/>
      <c r="S146" s="75">
        <f t="shared" si="8"/>
        <v>0</v>
      </c>
    </row>
    <row r="147" spans="1:19" s="73" customFormat="1" x14ac:dyDescent="0.25">
      <c r="A147" s="74">
        <v>43126</v>
      </c>
      <c r="B147" s="130"/>
      <c r="C147" s="223"/>
      <c r="D147" s="129"/>
      <c r="E147" s="131"/>
      <c r="F147" s="48"/>
      <c r="G147" s="2"/>
      <c r="H147" s="223"/>
      <c r="I147" s="53"/>
      <c r="J147" s="223"/>
      <c r="K147" s="223"/>
      <c r="L147" s="54"/>
      <c r="M147" s="71">
        <f t="shared" si="7"/>
        <v>0</v>
      </c>
      <c r="N147" s="72"/>
      <c r="O147" s="113"/>
      <c r="P147" s="114"/>
      <c r="Q147" s="114"/>
      <c r="R147" s="133"/>
      <c r="S147" s="75">
        <f t="shared" si="8"/>
        <v>0</v>
      </c>
    </row>
    <row r="148" spans="1:19" s="73" customFormat="1" x14ac:dyDescent="0.25">
      <c r="A148" s="74">
        <v>43119</v>
      </c>
      <c r="B148" s="130"/>
      <c r="C148" s="223"/>
      <c r="D148" s="129"/>
      <c r="E148" s="131"/>
      <c r="F148" s="48"/>
      <c r="G148" s="2"/>
      <c r="H148" s="223"/>
      <c r="I148" s="53"/>
      <c r="J148" s="223"/>
      <c r="K148" s="223"/>
      <c r="L148" s="54"/>
      <c r="M148" s="71">
        <f t="shared" ref="M148:M179" si="9">J148*-1</f>
        <v>0</v>
      </c>
      <c r="N148" s="72"/>
      <c r="O148" s="113"/>
      <c r="P148" s="114"/>
      <c r="Q148" s="114"/>
      <c r="R148" s="133"/>
      <c r="S148" s="75">
        <f t="shared" ref="S148:S179" si="10">K148-J148</f>
        <v>0</v>
      </c>
    </row>
    <row r="149" spans="1:19" s="73" customFormat="1" x14ac:dyDescent="0.25">
      <c r="A149" s="74">
        <v>43112</v>
      </c>
      <c r="B149" s="130"/>
      <c r="C149" s="223"/>
      <c r="D149" s="129"/>
      <c r="E149" s="131"/>
      <c r="F149" s="48"/>
      <c r="G149" s="2"/>
      <c r="H149" s="223"/>
      <c r="I149" s="53"/>
      <c r="J149" s="223"/>
      <c r="K149" s="223"/>
      <c r="L149" s="54"/>
      <c r="M149" s="71">
        <f t="shared" si="9"/>
        <v>0</v>
      </c>
      <c r="N149" s="72"/>
      <c r="O149" s="113"/>
      <c r="P149" s="114"/>
      <c r="Q149" s="114"/>
      <c r="R149" s="133"/>
      <c r="S149" s="75">
        <f t="shared" si="10"/>
        <v>0</v>
      </c>
    </row>
    <row r="150" spans="1:19" s="73" customFormat="1" x14ac:dyDescent="0.25">
      <c r="A150" s="74">
        <v>43105</v>
      </c>
      <c r="B150" s="130"/>
      <c r="C150" s="223"/>
      <c r="D150" s="129"/>
      <c r="E150" s="131"/>
      <c r="F150" s="48"/>
      <c r="G150" s="2"/>
      <c r="H150" s="223"/>
      <c r="I150" s="53"/>
      <c r="J150" s="223"/>
      <c r="K150" s="223"/>
      <c r="L150" s="54"/>
      <c r="M150" s="71">
        <f t="shared" si="9"/>
        <v>0</v>
      </c>
      <c r="N150" s="72"/>
      <c r="O150" s="113"/>
      <c r="P150" s="114"/>
      <c r="Q150" s="114"/>
      <c r="R150" s="133"/>
      <c r="S150" s="75">
        <f t="shared" si="10"/>
        <v>0</v>
      </c>
    </row>
    <row r="151" spans="1:19" s="73" customFormat="1" x14ac:dyDescent="0.25">
      <c r="A151" s="74">
        <v>43098</v>
      </c>
      <c r="B151" s="130"/>
      <c r="C151" s="223"/>
      <c r="D151" s="129"/>
      <c r="E151" s="131"/>
      <c r="F151" s="48"/>
      <c r="G151" s="2"/>
      <c r="H151" s="223"/>
      <c r="I151" s="53"/>
      <c r="J151" s="223"/>
      <c r="K151" s="223"/>
      <c r="L151" s="54"/>
      <c r="M151" s="71">
        <f t="shared" si="9"/>
        <v>0</v>
      </c>
      <c r="N151" s="72"/>
      <c r="O151" s="113"/>
      <c r="P151" s="114"/>
      <c r="Q151" s="114"/>
      <c r="R151" s="133"/>
      <c r="S151" s="75">
        <f t="shared" si="10"/>
        <v>0</v>
      </c>
    </row>
    <row r="152" spans="1:19" s="73" customFormat="1" x14ac:dyDescent="0.25">
      <c r="A152" s="74">
        <v>43091</v>
      </c>
      <c r="B152" s="130"/>
      <c r="C152" s="223"/>
      <c r="D152" s="129"/>
      <c r="E152" s="131"/>
      <c r="F152" s="48"/>
      <c r="G152" s="2"/>
      <c r="H152" s="223"/>
      <c r="I152" s="53"/>
      <c r="J152" s="223"/>
      <c r="K152" s="223"/>
      <c r="L152" s="54"/>
      <c r="M152" s="71">
        <f t="shared" si="9"/>
        <v>0</v>
      </c>
      <c r="N152" s="72"/>
      <c r="O152" s="113"/>
      <c r="P152" s="114"/>
      <c r="Q152" s="114"/>
      <c r="R152" s="133"/>
      <c r="S152" s="75">
        <f t="shared" si="10"/>
        <v>0</v>
      </c>
    </row>
    <row r="153" spans="1:19" s="73" customFormat="1" x14ac:dyDescent="0.25">
      <c r="A153" s="74">
        <v>43084</v>
      </c>
      <c r="B153" s="130"/>
      <c r="C153" s="223"/>
      <c r="D153" s="129"/>
      <c r="E153" s="131"/>
      <c r="F153" s="48"/>
      <c r="G153" s="2"/>
      <c r="H153" s="223"/>
      <c r="I153" s="53"/>
      <c r="J153" s="223"/>
      <c r="K153" s="223"/>
      <c r="L153" s="54"/>
      <c r="M153" s="71">
        <f t="shared" si="9"/>
        <v>0</v>
      </c>
      <c r="N153" s="72"/>
      <c r="O153" s="113"/>
      <c r="P153" s="114"/>
      <c r="Q153" s="114"/>
      <c r="R153" s="133"/>
      <c r="S153" s="75">
        <f t="shared" si="10"/>
        <v>0</v>
      </c>
    </row>
    <row r="154" spans="1:19" s="73" customFormat="1" x14ac:dyDescent="0.25">
      <c r="A154" s="74">
        <v>43077</v>
      </c>
      <c r="B154" s="130"/>
      <c r="C154" s="223"/>
      <c r="D154" s="129"/>
      <c r="E154" s="131"/>
      <c r="F154" s="48"/>
      <c r="G154" s="2"/>
      <c r="H154" s="223"/>
      <c r="I154" s="53"/>
      <c r="J154" s="223"/>
      <c r="K154" s="223"/>
      <c r="L154" s="54"/>
      <c r="M154" s="71">
        <f t="shared" si="9"/>
        <v>0</v>
      </c>
      <c r="N154" s="72"/>
      <c r="O154" s="113"/>
      <c r="P154" s="114"/>
      <c r="Q154" s="114"/>
      <c r="R154" s="133"/>
      <c r="S154" s="75">
        <f t="shared" si="10"/>
        <v>0</v>
      </c>
    </row>
    <row r="155" spans="1:19" s="73" customFormat="1" x14ac:dyDescent="0.25">
      <c r="A155" s="74">
        <v>43070</v>
      </c>
      <c r="B155" s="130"/>
      <c r="C155" s="223"/>
      <c r="D155" s="129"/>
      <c r="E155" s="131"/>
      <c r="F155" s="48"/>
      <c r="G155" s="2"/>
      <c r="H155" s="223"/>
      <c r="I155" s="53"/>
      <c r="J155" s="223"/>
      <c r="K155" s="223"/>
      <c r="L155" s="54"/>
      <c r="M155" s="71">
        <f t="shared" si="9"/>
        <v>0</v>
      </c>
      <c r="N155" s="72"/>
      <c r="O155" s="113"/>
      <c r="P155" s="114"/>
      <c r="Q155" s="114"/>
      <c r="R155" s="133"/>
      <c r="S155" s="75">
        <f t="shared" si="10"/>
        <v>0</v>
      </c>
    </row>
    <row r="156" spans="1:19" s="73" customFormat="1" x14ac:dyDescent="0.25">
      <c r="A156" s="74">
        <v>43063</v>
      </c>
      <c r="B156" s="130"/>
      <c r="C156" s="223"/>
      <c r="D156" s="129"/>
      <c r="E156" s="131"/>
      <c r="F156" s="48"/>
      <c r="G156" s="2"/>
      <c r="H156" s="223"/>
      <c r="I156" s="53"/>
      <c r="J156" s="223"/>
      <c r="K156" s="223"/>
      <c r="L156" s="54"/>
      <c r="M156" s="71">
        <f t="shared" si="9"/>
        <v>0</v>
      </c>
      <c r="N156" s="72"/>
      <c r="O156" s="113"/>
      <c r="P156" s="114"/>
      <c r="Q156" s="114"/>
      <c r="R156" s="133"/>
      <c r="S156" s="75">
        <f t="shared" si="10"/>
        <v>0</v>
      </c>
    </row>
    <row r="157" spans="1:19" s="73" customFormat="1" x14ac:dyDescent="0.25">
      <c r="A157" s="74">
        <v>43056</v>
      </c>
      <c r="B157" s="130"/>
      <c r="C157" s="223"/>
      <c r="D157" s="129"/>
      <c r="E157" s="131"/>
      <c r="F157" s="48"/>
      <c r="G157" s="2"/>
      <c r="H157" s="223"/>
      <c r="I157" s="53"/>
      <c r="J157" s="223"/>
      <c r="K157" s="223"/>
      <c r="L157" s="54"/>
      <c r="M157" s="71">
        <f t="shared" si="9"/>
        <v>0</v>
      </c>
      <c r="N157" s="72"/>
      <c r="O157" s="113"/>
      <c r="P157" s="114"/>
      <c r="Q157" s="114"/>
      <c r="R157" s="133"/>
      <c r="S157" s="75">
        <f t="shared" si="10"/>
        <v>0</v>
      </c>
    </row>
    <row r="158" spans="1:19" s="73" customFormat="1" x14ac:dyDescent="0.25">
      <c r="A158" s="74">
        <v>43049</v>
      </c>
      <c r="B158" s="130"/>
      <c r="C158" s="223"/>
      <c r="D158" s="129"/>
      <c r="E158" s="131"/>
      <c r="F158" s="48"/>
      <c r="G158" s="2"/>
      <c r="H158" s="223"/>
      <c r="I158" s="53"/>
      <c r="J158" s="223"/>
      <c r="K158" s="223"/>
      <c r="L158" s="54"/>
      <c r="M158" s="71">
        <f t="shared" si="9"/>
        <v>0</v>
      </c>
      <c r="N158" s="72"/>
      <c r="O158" s="113"/>
      <c r="P158" s="114"/>
      <c r="Q158" s="114"/>
      <c r="R158" s="133"/>
      <c r="S158" s="75">
        <f t="shared" si="10"/>
        <v>0</v>
      </c>
    </row>
    <row r="159" spans="1:19" s="73" customFormat="1" x14ac:dyDescent="0.25">
      <c r="A159" s="74">
        <v>43042</v>
      </c>
      <c r="B159" s="130"/>
      <c r="C159" s="223"/>
      <c r="D159" s="129"/>
      <c r="E159" s="131"/>
      <c r="F159" s="48"/>
      <c r="G159" s="2"/>
      <c r="H159" s="223"/>
      <c r="I159" s="53"/>
      <c r="J159" s="223"/>
      <c r="K159" s="223"/>
      <c r="L159" s="54"/>
      <c r="M159" s="71">
        <f t="shared" si="9"/>
        <v>0</v>
      </c>
      <c r="N159" s="72"/>
      <c r="O159" s="113"/>
      <c r="P159" s="114"/>
      <c r="Q159" s="114"/>
      <c r="R159" s="133"/>
      <c r="S159" s="75">
        <f t="shared" si="10"/>
        <v>0</v>
      </c>
    </row>
    <row r="160" spans="1:19" s="73" customFormat="1" x14ac:dyDescent="0.25">
      <c r="A160" s="74">
        <v>43035</v>
      </c>
      <c r="B160" s="130"/>
      <c r="C160" s="223"/>
      <c r="D160" s="129"/>
      <c r="E160" s="131"/>
      <c r="F160" s="48"/>
      <c r="G160" s="2"/>
      <c r="H160" s="223"/>
      <c r="I160" s="53"/>
      <c r="J160" s="223"/>
      <c r="K160" s="223"/>
      <c r="L160" s="54"/>
      <c r="M160" s="71">
        <f t="shared" si="9"/>
        <v>0</v>
      </c>
      <c r="N160" s="72"/>
      <c r="O160" s="113"/>
      <c r="P160" s="114"/>
      <c r="Q160" s="114"/>
      <c r="R160" s="133"/>
      <c r="S160" s="75">
        <f t="shared" si="10"/>
        <v>0</v>
      </c>
    </row>
    <row r="161" spans="1:19" s="73" customFormat="1" x14ac:dyDescent="0.25">
      <c r="A161" s="74">
        <v>43028</v>
      </c>
      <c r="B161" s="130"/>
      <c r="C161" s="223"/>
      <c r="D161" s="129"/>
      <c r="E161" s="131"/>
      <c r="F161" s="48"/>
      <c r="G161" s="2"/>
      <c r="H161" s="223"/>
      <c r="I161" s="53"/>
      <c r="J161" s="223"/>
      <c r="K161" s="223"/>
      <c r="L161" s="54"/>
      <c r="M161" s="71">
        <f t="shared" si="9"/>
        <v>0</v>
      </c>
      <c r="N161" s="72"/>
      <c r="O161" s="113"/>
      <c r="P161" s="114"/>
      <c r="Q161" s="114"/>
      <c r="R161" s="133"/>
      <c r="S161" s="75">
        <f t="shared" si="10"/>
        <v>0</v>
      </c>
    </row>
    <row r="162" spans="1:19" s="73" customFormat="1" x14ac:dyDescent="0.25">
      <c r="A162" s="74">
        <v>43021</v>
      </c>
      <c r="B162" s="130"/>
      <c r="C162" s="223"/>
      <c r="D162" s="129"/>
      <c r="E162" s="131"/>
      <c r="F162" s="48"/>
      <c r="G162" s="2"/>
      <c r="H162" s="223"/>
      <c r="I162" s="53"/>
      <c r="J162" s="223"/>
      <c r="K162" s="223"/>
      <c r="L162" s="54"/>
      <c r="M162" s="71">
        <f t="shared" si="9"/>
        <v>0</v>
      </c>
      <c r="N162" s="72"/>
      <c r="O162" s="113"/>
      <c r="P162" s="114"/>
      <c r="Q162" s="114"/>
      <c r="R162" s="133"/>
      <c r="S162" s="75">
        <f t="shared" si="10"/>
        <v>0</v>
      </c>
    </row>
    <row r="163" spans="1:19" s="73" customFormat="1" x14ac:dyDescent="0.25">
      <c r="A163" s="74">
        <v>43014</v>
      </c>
      <c r="B163" s="130"/>
      <c r="C163" s="223"/>
      <c r="D163" s="129"/>
      <c r="E163" s="131"/>
      <c r="F163" s="48"/>
      <c r="G163" s="2"/>
      <c r="H163" s="223"/>
      <c r="I163" s="53"/>
      <c r="J163" s="223"/>
      <c r="K163" s="223"/>
      <c r="L163" s="54"/>
      <c r="M163" s="71">
        <f t="shared" si="9"/>
        <v>0</v>
      </c>
      <c r="N163" s="7"/>
      <c r="O163" s="113"/>
      <c r="P163" s="114"/>
      <c r="Q163" s="114"/>
      <c r="R163" s="133"/>
      <c r="S163" s="75">
        <f t="shared" si="10"/>
        <v>0</v>
      </c>
    </row>
    <row r="164" spans="1:19" s="73" customFormat="1" x14ac:dyDescent="0.25">
      <c r="A164" s="74">
        <v>43007</v>
      </c>
      <c r="B164" s="130"/>
      <c r="C164" s="223"/>
      <c r="D164" s="129"/>
      <c r="E164" s="131"/>
      <c r="F164" s="48"/>
      <c r="G164" s="2"/>
      <c r="H164" s="223"/>
      <c r="I164" s="53"/>
      <c r="J164" s="223"/>
      <c r="K164" s="223"/>
      <c r="L164" s="54"/>
      <c r="M164" s="71">
        <f t="shared" si="9"/>
        <v>0</v>
      </c>
      <c r="N164" s="72"/>
      <c r="O164" s="113"/>
      <c r="P164" s="114"/>
      <c r="Q164" s="114"/>
      <c r="R164" s="133"/>
      <c r="S164" s="75">
        <f t="shared" si="10"/>
        <v>0</v>
      </c>
    </row>
    <row r="165" spans="1:19" s="73" customFormat="1" x14ac:dyDescent="0.25">
      <c r="A165" s="74">
        <v>43000</v>
      </c>
      <c r="B165" s="130"/>
      <c r="C165" s="223"/>
      <c r="D165" s="129"/>
      <c r="E165" s="131"/>
      <c r="F165" s="48"/>
      <c r="G165" s="2"/>
      <c r="H165" s="223"/>
      <c r="I165" s="53"/>
      <c r="J165" s="223"/>
      <c r="K165" s="223"/>
      <c r="L165" s="54"/>
      <c r="M165" s="71">
        <f t="shared" si="9"/>
        <v>0</v>
      </c>
      <c r="N165" s="72"/>
      <c r="O165" s="113"/>
      <c r="P165" s="114"/>
      <c r="Q165" s="114"/>
      <c r="R165" s="133"/>
      <c r="S165" s="75">
        <f t="shared" si="10"/>
        <v>0</v>
      </c>
    </row>
    <row r="166" spans="1:19" s="73" customFormat="1" x14ac:dyDescent="0.25">
      <c r="A166" s="74">
        <v>42993</v>
      </c>
      <c r="B166" s="130"/>
      <c r="C166" s="223"/>
      <c r="D166" s="129"/>
      <c r="E166" s="131"/>
      <c r="F166" s="48"/>
      <c r="G166" s="2"/>
      <c r="H166" s="223"/>
      <c r="I166" s="53"/>
      <c r="J166" s="223"/>
      <c r="K166" s="223"/>
      <c r="L166" s="54"/>
      <c r="M166" s="71">
        <f t="shared" si="9"/>
        <v>0</v>
      </c>
      <c r="N166" s="72"/>
      <c r="O166" s="113"/>
      <c r="P166" s="114"/>
      <c r="Q166" s="114"/>
      <c r="R166" s="133"/>
      <c r="S166" s="75">
        <f t="shared" si="10"/>
        <v>0</v>
      </c>
    </row>
    <row r="167" spans="1:19" s="73" customFormat="1" x14ac:dyDescent="0.25">
      <c r="A167" s="74">
        <v>42986</v>
      </c>
      <c r="B167" s="130"/>
      <c r="C167" s="223"/>
      <c r="D167" s="129"/>
      <c r="E167" s="131"/>
      <c r="F167" s="48"/>
      <c r="G167" s="2"/>
      <c r="H167" s="223"/>
      <c r="I167" s="53"/>
      <c r="J167" s="223"/>
      <c r="K167" s="223"/>
      <c r="L167" s="54"/>
      <c r="M167" s="71">
        <f t="shared" si="9"/>
        <v>0</v>
      </c>
      <c r="N167" s="72"/>
      <c r="O167" s="113"/>
      <c r="P167" s="114"/>
      <c r="Q167" s="114"/>
      <c r="R167" s="133"/>
      <c r="S167" s="75">
        <f t="shared" si="10"/>
        <v>0</v>
      </c>
    </row>
    <row r="168" spans="1:19" s="73" customFormat="1" x14ac:dyDescent="0.25">
      <c r="A168" s="74">
        <v>42979</v>
      </c>
      <c r="B168" s="130"/>
      <c r="C168" s="223"/>
      <c r="D168" s="129"/>
      <c r="E168" s="131"/>
      <c r="F168" s="48"/>
      <c r="G168" s="2"/>
      <c r="H168" s="223"/>
      <c r="I168" s="53"/>
      <c r="J168" s="223"/>
      <c r="K168" s="223"/>
      <c r="L168" s="54"/>
      <c r="M168" s="71">
        <f t="shared" si="9"/>
        <v>0</v>
      </c>
      <c r="N168" s="72"/>
      <c r="O168" s="113"/>
      <c r="P168" s="114"/>
      <c r="Q168" s="114"/>
      <c r="R168" s="133"/>
      <c r="S168" s="75">
        <f t="shared" si="10"/>
        <v>0</v>
      </c>
    </row>
    <row r="169" spans="1:19" s="73" customFormat="1" x14ac:dyDescent="0.25">
      <c r="A169" s="74">
        <v>42972</v>
      </c>
      <c r="B169" s="130"/>
      <c r="C169" s="223"/>
      <c r="D169" s="129"/>
      <c r="E169" s="131"/>
      <c r="F169" s="48"/>
      <c r="G169" s="2"/>
      <c r="H169" s="223"/>
      <c r="I169" s="93"/>
      <c r="J169" s="223"/>
      <c r="K169" s="223"/>
      <c r="L169" s="94"/>
      <c r="M169" s="71">
        <f t="shared" si="9"/>
        <v>0</v>
      </c>
      <c r="N169" s="72"/>
      <c r="O169" s="113"/>
      <c r="P169" s="114"/>
      <c r="Q169" s="114"/>
      <c r="R169" s="133"/>
      <c r="S169" s="75">
        <f t="shared" si="10"/>
        <v>0</v>
      </c>
    </row>
    <row r="170" spans="1:19" s="73" customFormat="1" x14ac:dyDescent="0.25">
      <c r="A170" s="74">
        <v>42965</v>
      </c>
      <c r="B170" s="130"/>
      <c r="C170" s="223"/>
      <c r="D170" s="129"/>
      <c r="E170" s="131"/>
      <c r="F170" s="48"/>
      <c r="G170" s="2"/>
      <c r="H170" s="223"/>
      <c r="I170" s="53"/>
      <c r="J170" s="223"/>
      <c r="K170" s="223"/>
      <c r="L170" s="54"/>
      <c r="M170" s="71">
        <f t="shared" si="9"/>
        <v>0</v>
      </c>
      <c r="N170" s="72"/>
      <c r="O170" s="113"/>
      <c r="P170" s="114"/>
      <c r="Q170" s="114"/>
      <c r="R170" s="133"/>
      <c r="S170" s="75">
        <f t="shared" si="10"/>
        <v>0</v>
      </c>
    </row>
    <row r="171" spans="1:19" s="73" customFormat="1" x14ac:dyDescent="0.25">
      <c r="A171" s="74">
        <v>42958</v>
      </c>
      <c r="B171" s="130"/>
      <c r="C171" s="223"/>
      <c r="D171" s="129"/>
      <c r="E171" s="131"/>
      <c r="F171" s="48"/>
      <c r="G171" s="2"/>
      <c r="H171" s="223"/>
      <c r="I171" s="53"/>
      <c r="J171" s="223"/>
      <c r="K171" s="223"/>
      <c r="L171" s="54"/>
      <c r="M171" s="154">
        <f t="shared" si="9"/>
        <v>0</v>
      </c>
      <c r="N171" s="72"/>
      <c r="O171" s="113"/>
      <c r="P171" s="114"/>
      <c r="Q171" s="114"/>
      <c r="R171" s="133"/>
      <c r="S171">
        <f t="shared" si="10"/>
        <v>0</v>
      </c>
    </row>
    <row r="172" spans="1:19" s="73" customFormat="1" x14ac:dyDescent="0.25">
      <c r="A172" s="74">
        <v>42951</v>
      </c>
      <c r="B172" s="130"/>
      <c r="C172" s="223"/>
      <c r="D172" s="129"/>
      <c r="E172" s="131"/>
      <c r="F172" s="48"/>
      <c r="G172" s="2"/>
      <c r="H172" s="223"/>
      <c r="I172" s="53"/>
      <c r="J172" s="223"/>
      <c r="K172" s="223"/>
      <c r="L172" s="54"/>
      <c r="M172" s="154">
        <f t="shared" si="9"/>
        <v>0</v>
      </c>
      <c r="N172" s="72"/>
      <c r="O172" s="113"/>
      <c r="P172" s="114"/>
      <c r="Q172" s="114"/>
      <c r="R172" s="133"/>
      <c r="S172">
        <f t="shared" si="10"/>
        <v>0</v>
      </c>
    </row>
    <row r="173" spans="1:19" s="73" customFormat="1" x14ac:dyDescent="0.25">
      <c r="A173" s="74">
        <v>42944</v>
      </c>
      <c r="B173" s="130"/>
      <c r="C173" s="223"/>
      <c r="D173" s="129"/>
      <c r="E173" s="131"/>
      <c r="F173" s="48"/>
      <c r="G173" s="2"/>
      <c r="H173" s="223"/>
      <c r="I173" s="53"/>
      <c r="J173" s="223"/>
      <c r="K173" s="223"/>
      <c r="L173" s="54"/>
      <c r="M173" s="154">
        <f t="shared" si="9"/>
        <v>0</v>
      </c>
      <c r="N173" s="72"/>
      <c r="O173" s="113"/>
      <c r="P173" s="114"/>
      <c r="Q173" s="114"/>
      <c r="R173" s="133"/>
      <c r="S173">
        <f t="shared" si="10"/>
        <v>0</v>
      </c>
    </row>
    <row r="174" spans="1:19" s="73" customFormat="1" x14ac:dyDescent="0.25">
      <c r="A174" s="74">
        <v>42937</v>
      </c>
      <c r="B174" s="130"/>
      <c r="C174" s="223"/>
      <c r="D174" s="129"/>
      <c r="E174" s="131"/>
      <c r="F174" s="48"/>
      <c r="G174" s="2"/>
      <c r="H174" s="223"/>
      <c r="I174" s="53"/>
      <c r="J174" s="223"/>
      <c r="K174" s="223"/>
      <c r="L174" s="54"/>
      <c r="M174" s="154">
        <f t="shared" si="9"/>
        <v>0</v>
      </c>
      <c r="N174" s="72"/>
      <c r="O174" s="113"/>
      <c r="P174" s="114"/>
      <c r="Q174" s="114"/>
      <c r="R174" s="133"/>
      <c r="S174">
        <f t="shared" si="10"/>
        <v>0</v>
      </c>
    </row>
    <row r="175" spans="1:19" s="73" customFormat="1" x14ac:dyDescent="0.25">
      <c r="A175" s="74">
        <v>42930</v>
      </c>
      <c r="B175" s="130"/>
      <c r="C175" s="223"/>
      <c r="D175" s="129"/>
      <c r="E175" s="131"/>
      <c r="F175" s="48"/>
      <c r="G175" s="2"/>
      <c r="H175" s="223"/>
      <c r="I175" s="53"/>
      <c r="J175" s="223"/>
      <c r="K175" s="223"/>
      <c r="L175" s="54"/>
      <c r="M175" s="154">
        <f t="shared" si="9"/>
        <v>0</v>
      </c>
      <c r="N175" s="72"/>
      <c r="O175" s="113"/>
      <c r="P175" s="114"/>
      <c r="Q175" s="114"/>
      <c r="R175" s="133"/>
      <c r="S175">
        <f t="shared" si="10"/>
        <v>0</v>
      </c>
    </row>
    <row r="176" spans="1:19" s="73" customFormat="1" x14ac:dyDescent="0.25">
      <c r="A176" s="74">
        <v>42923</v>
      </c>
      <c r="B176" s="130"/>
      <c r="C176" s="223"/>
      <c r="D176" s="129"/>
      <c r="E176" s="131"/>
      <c r="F176" s="48"/>
      <c r="G176" s="2"/>
      <c r="H176" s="223"/>
      <c r="I176" s="53"/>
      <c r="J176" s="223"/>
      <c r="K176" s="223"/>
      <c r="L176" s="54"/>
      <c r="M176" s="154">
        <f t="shared" si="9"/>
        <v>0</v>
      </c>
      <c r="N176" s="72"/>
      <c r="O176" s="113"/>
      <c r="P176" s="114"/>
      <c r="Q176" s="114"/>
      <c r="R176" s="133"/>
      <c r="S176">
        <f t="shared" si="10"/>
        <v>0</v>
      </c>
    </row>
    <row r="177" spans="1:19" s="73" customFormat="1" x14ac:dyDescent="0.25">
      <c r="A177" s="74">
        <v>42916</v>
      </c>
      <c r="B177" s="130"/>
      <c r="C177" s="223"/>
      <c r="D177" s="129"/>
      <c r="E177" s="131"/>
      <c r="F177" s="48"/>
      <c r="G177" s="2"/>
      <c r="H177" s="223"/>
      <c r="I177" s="53"/>
      <c r="J177" s="223"/>
      <c r="K177" s="223"/>
      <c r="L177" s="54"/>
      <c r="M177" s="154">
        <f t="shared" si="9"/>
        <v>0</v>
      </c>
      <c r="N177" s="72"/>
      <c r="O177" s="113"/>
      <c r="P177" s="114"/>
      <c r="Q177" s="114"/>
      <c r="R177" s="133"/>
      <c r="S177">
        <f t="shared" si="10"/>
        <v>0</v>
      </c>
    </row>
    <row r="178" spans="1:19" s="73" customFormat="1" x14ac:dyDescent="0.25">
      <c r="A178" s="74">
        <v>42909</v>
      </c>
      <c r="B178" s="130"/>
      <c r="C178" s="223"/>
      <c r="D178" s="129"/>
      <c r="E178" s="131"/>
      <c r="F178" s="48"/>
      <c r="G178" s="2"/>
      <c r="H178" s="223"/>
      <c r="I178" s="53"/>
      <c r="J178" s="223"/>
      <c r="K178" s="223"/>
      <c r="L178" s="54"/>
      <c r="M178" s="154">
        <f t="shared" si="9"/>
        <v>0</v>
      </c>
      <c r="N178" s="72"/>
      <c r="O178" s="113"/>
      <c r="P178" s="114"/>
      <c r="Q178" s="114"/>
      <c r="R178" s="133"/>
      <c r="S178">
        <f t="shared" si="10"/>
        <v>0</v>
      </c>
    </row>
    <row r="179" spans="1:19" s="73" customFormat="1" x14ac:dyDescent="0.25">
      <c r="A179" s="74">
        <v>42902</v>
      </c>
      <c r="B179" s="130"/>
      <c r="C179" s="223"/>
      <c r="D179" s="129"/>
      <c r="E179" s="131"/>
      <c r="F179" s="48"/>
      <c r="G179" s="2"/>
      <c r="H179" s="223"/>
      <c r="I179" s="53"/>
      <c r="J179" s="223"/>
      <c r="K179" s="223"/>
      <c r="L179" s="54"/>
      <c r="M179" s="154">
        <f t="shared" si="9"/>
        <v>0</v>
      </c>
      <c r="N179" s="72"/>
      <c r="O179" s="113"/>
      <c r="P179" s="114"/>
      <c r="Q179" s="114"/>
      <c r="R179" s="133"/>
      <c r="S179">
        <f t="shared" si="10"/>
        <v>0</v>
      </c>
    </row>
    <row r="180" spans="1:19" s="73" customFormat="1" x14ac:dyDescent="0.25">
      <c r="A180" s="74">
        <v>42895</v>
      </c>
      <c r="B180" s="130"/>
      <c r="C180" s="223"/>
      <c r="D180" s="129"/>
      <c r="E180" s="131"/>
      <c r="F180" s="48"/>
      <c r="G180" s="2"/>
      <c r="H180" s="223"/>
      <c r="I180" s="53"/>
      <c r="J180" s="223"/>
      <c r="K180" s="223"/>
      <c r="L180" s="54"/>
      <c r="M180" s="154">
        <f t="shared" ref="M180:M211" si="11">J180*-1</f>
        <v>0</v>
      </c>
      <c r="N180" s="72"/>
      <c r="O180" s="113"/>
      <c r="P180" s="114"/>
      <c r="Q180" s="114"/>
      <c r="R180" s="155"/>
      <c r="S180">
        <f t="shared" ref="S180:S211" si="12">K180-J180</f>
        <v>0</v>
      </c>
    </row>
    <row r="181" spans="1:19" s="73" customFormat="1" x14ac:dyDescent="0.25">
      <c r="A181" s="74">
        <v>42888</v>
      </c>
      <c r="B181" s="130"/>
      <c r="C181" s="223"/>
      <c r="D181" s="129"/>
      <c r="E181" s="131"/>
      <c r="F181" s="48"/>
      <c r="G181" s="2"/>
      <c r="H181" s="223"/>
      <c r="I181" s="53"/>
      <c r="J181" s="223"/>
      <c r="K181" s="223"/>
      <c r="L181" s="54"/>
      <c r="M181" s="154">
        <f t="shared" si="11"/>
        <v>0</v>
      </c>
      <c r="N181" s="72"/>
      <c r="O181" s="113"/>
      <c r="P181" s="114"/>
      <c r="Q181" s="114"/>
      <c r="R181" s="133"/>
      <c r="S181">
        <f t="shared" si="12"/>
        <v>0</v>
      </c>
    </row>
    <row r="182" spans="1:19" s="73" customFormat="1" x14ac:dyDescent="0.25">
      <c r="A182" s="74">
        <v>42881</v>
      </c>
      <c r="B182" s="130"/>
      <c r="C182" s="223"/>
      <c r="D182" s="129"/>
      <c r="E182" s="131"/>
      <c r="F182" s="48"/>
      <c r="G182" s="2"/>
      <c r="H182" s="223"/>
      <c r="I182" s="53"/>
      <c r="J182" s="223"/>
      <c r="K182" s="223"/>
      <c r="L182" s="54"/>
      <c r="M182" s="154">
        <f t="shared" si="11"/>
        <v>0</v>
      </c>
      <c r="N182" s="72"/>
      <c r="O182" s="113"/>
      <c r="P182" s="156"/>
      <c r="Q182" s="156"/>
      <c r="R182" s="157"/>
      <c r="S182">
        <f t="shared" si="12"/>
        <v>0</v>
      </c>
    </row>
    <row r="183" spans="1:19" s="73" customFormat="1" x14ac:dyDescent="0.25">
      <c r="A183" s="74">
        <v>42874</v>
      </c>
      <c r="B183" s="130"/>
      <c r="C183" s="223"/>
      <c r="D183" s="129"/>
      <c r="E183" s="131"/>
      <c r="F183" s="48"/>
      <c r="G183" s="2"/>
      <c r="H183" s="223"/>
      <c r="I183" s="53"/>
      <c r="J183" s="223"/>
      <c r="K183" s="223"/>
      <c r="L183" s="54"/>
      <c r="M183" s="154">
        <f t="shared" si="11"/>
        <v>0</v>
      </c>
      <c r="N183" s="72"/>
      <c r="O183" s="113"/>
      <c r="P183" s="156"/>
      <c r="Q183" s="156"/>
      <c r="R183" s="157"/>
      <c r="S183">
        <f t="shared" si="12"/>
        <v>0</v>
      </c>
    </row>
    <row r="184" spans="1:19" s="73" customFormat="1" x14ac:dyDescent="0.25">
      <c r="A184" s="74">
        <v>42867</v>
      </c>
      <c r="B184" s="130"/>
      <c r="C184" s="223"/>
      <c r="D184" s="129"/>
      <c r="E184" s="131"/>
      <c r="F184" s="48"/>
      <c r="G184" s="2"/>
      <c r="H184" s="223"/>
      <c r="I184" s="53"/>
      <c r="J184" s="223"/>
      <c r="K184" s="223"/>
      <c r="L184" s="54"/>
      <c r="M184" s="154">
        <f t="shared" si="11"/>
        <v>0</v>
      </c>
      <c r="N184" s="72"/>
      <c r="O184" s="113"/>
      <c r="P184" s="156"/>
      <c r="Q184" s="156"/>
      <c r="R184" s="157"/>
      <c r="S184">
        <f t="shared" si="12"/>
        <v>0</v>
      </c>
    </row>
    <row r="185" spans="1:19" s="73" customFormat="1" x14ac:dyDescent="0.25">
      <c r="A185" s="74">
        <v>42860</v>
      </c>
      <c r="B185" s="130"/>
      <c r="C185" s="223"/>
      <c r="D185" s="129"/>
      <c r="E185" s="131"/>
      <c r="F185" s="48"/>
      <c r="G185" s="2"/>
      <c r="H185" s="223"/>
      <c r="I185" s="53"/>
      <c r="J185" s="223"/>
      <c r="K185" s="223"/>
      <c r="L185" s="54"/>
      <c r="M185" s="154">
        <f t="shared" si="11"/>
        <v>0</v>
      </c>
      <c r="N185" s="72"/>
      <c r="O185" s="113"/>
      <c r="P185" s="156"/>
      <c r="Q185" s="156"/>
      <c r="R185" s="157"/>
      <c r="S185">
        <f t="shared" si="12"/>
        <v>0</v>
      </c>
    </row>
    <row r="186" spans="1:19" s="73" customFormat="1" x14ac:dyDescent="0.25">
      <c r="A186" s="74">
        <v>42853</v>
      </c>
      <c r="B186" s="130"/>
      <c r="C186" s="223"/>
      <c r="D186" s="129"/>
      <c r="E186" s="131"/>
      <c r="F186" s="48"/>
      <c r="G186" s="2"/>
      <c r="H186" s="223"/>
      <c r="I186" s="53"/>
      <c r="J186" s="223"/>
      <c r="K186" s="223"/>
      <c r="L186" s="54"/>
      <c r="M186" s="154">
        <f t="shared" si="11"/>
        <v>0</v>
      </c>
      <c r="N186" s="72"/>
      <c r="O186" s="113"/>
      <c r="P186" s="156"/>
      <c r="Q186" s="156"/>
      <c r="R186" s="157"/>
      <c r="S186">
        <f t="shared" si="12"/>
        <v>0</v>
      </c>
    </row>
    <row r="187" spans="1:19" s="73" customFormat="1" x14ac:dyDescent="0.25">
      <c r="A187" s="74">
        <v>42846</v>
      </c>
      <c r="B187" s="130"/>
      <c r="C187" s="223"/>
      <c r="D187" s="129"/>
      <c r="E187" s="131"/>
      <c r="F187" s="48"/>
      <c r="G187" s="2"/>
      <c r="H187" s="223"/>
      <c r="I187" s="53"/>
      <c r="J187" s="223"/>
      <c r="K187" s="223"/>
      <c r="L187" s="54"/>
      <c r="M187" s="154">
        <f t="shared" si="11"/>
        <v>0</v>
      </c>
      <c r="N187" s="72"/>
      <c r="O187" s="113"/>
      <c r="P187" s="156"/>
      <c r="Q187" s="156"/>
      <c r="R187" s="157"/>
      <c r="S187">
        <f t="shared" si="12"/>
        <v>0</v>
      </c>
    </row>
    <row r="188" spans="1:19" s="73" customFormat="1" x14ac:dyDescent="0.25">
      <c r="A188" s="74">
        <v>42839</v>
      </c>
      <c r="B188" s="130"/>
      <c r="C188" s="223"/>
      <c r="D188" s="129"/>
      <c r="E188" s="131"/>
      <c r="F188" s="48"/>
      <c r="G188" s="2"/>
      <c r="H188" s="223"/>
      <c r="I188" s="53"/>
      <c r="J188" s="223"/>
      <c r="K188" s="223"/>
      <c r="L188" s="54"/>
      <c r="M188" s="154">
        <f t="shared" si="11"/>
        <v>0</v>
      </c>
      <c r="N188" s="72"/>
      <c r="O188" s="113"/>
      <c r="P188" s="156"/>
      <c r="Q188" s="156"/>
      <c r="R188" s="157"/>
      <c r="S188">
        <f t="shared" si="12"/>
        <v>0</v>
      </c>
    </row>
    <row r="189" spans="1:19" s="73" customFormat="1" x14ac:dyDescent="0.25">
      <c r="A189" s="74">
        <v>42832</v>
      </c>
      <c r="B189" s="130"/>
      <c r="C189" s="223"/>
      <c r="D189" s="129"/>
      <c r="E189" s="131"/>
      <c r="F189" s="48"/>
      <c r="G189" s="2"/>
      <c r="H189" s="223"/>
      <c r="I189" s="53"/>
      <c r="J189" s="223"/>
      <c r="K189" s="223"/>
      <c r="L189" s="54"/>
      <c r="M189" s="154">
        <f t="shared" si="11"/>
        <v>0</v>
      </c>
      <c r="N189" s="7"/>
      <c r="O189" s="113"/>
      <c r="P189" s="156"/>
      <c r="Q189" s="156"/>
      <c r="R189" s="157"/>
      <c r="S189">
        <f t="shared" si="12"/>
        <v>0</v>
      </c>
    </row>
    <row r="190" spans="1:19" s="73" customFormat="1" x14ac:dyDescent="0.25">
      <c r="A190" s="74">
        <v>42825</v>
      </c>
      <c r="B190" s="130"/>
      <c r="C190" s="223"/>
      <c r="D190" s="129"/>
      <c r="E190" s="131"/>
      <c r="F190" s="48"/>
      <c r="G190" s="2"/>
      <c r="H190" s="223"/>
      <c r="I190" s="53"/>
      <c r="J190" s="223"/>
      <c r="K190" s="223"/>
      <c r="L190" s="54"/>
      <c r="M190" s="154">
        <f t="shared" si="11"/>
        <v>0</v>
      </c>
      <c r="N190" s="7"/>
      <c r="O190" s="113"/>
      <c r="P190" s="156"/>
      <c r="Q190" s="156"/>
      <c r="R190" s="157"/>
      <c r="S190">
        <f t="shared" si="12"/>
        <v>0</v>
      </c>
    </row>
    <row r="191" spans="1:19" s="73" customFormat="1" x14ac:dyDescent="0.25">
      <c r="A191" s="74">
        <v>42818</v>
      </c>
      <c r="B191" s="130"/>
      <c r="C191" s="223"/>
      <c r="D191" s="129"/>
      <c r="E191" s="131"/>
      <c r="F191" s="48"/>
      <c r="G191" s="2"/>
      <c r="H191" s="223"/>
      <c r="I191" s="53"/>
      <c r="J191" s="223"/>
      <c r="K191" s="223"/>
      <c r="L191" s="54"/>
      <c r="M191" s="154">
        <f t="shared" si="11"/>
        <v>0</v>
      </c>
      <c r="N191" s="72"/>
      <c r="O191" s="113"/>
      <c r="P191" s="156"/>
      <c r="Q191" s="156"/>
      <c r="R191" s="157"/>
      <c r="S191">
        <f t="shared" si="12"/>
        <v>0</v>
      </c>
    </row>
    <row r="192" spans="1:19" s="73" customFormat="1" x14ac:dyDescent="0.25">
      <c r="A192" s="74">
        <v>42811</v>
      </c>
      <c r="B192" s="130"/>
      <c r="C192" s="223"/>
      <c r="D192" s="129"/>
      <c r="E192" s="131"/>
      <c r="F192" s="48"/>
      <c r="G192" s="2"/>
      <c r="H192" s="223"/>
      <c r="I192" s="53"/>
      <c r="J192" s="223"/>
      <c r="K192" s="223"/>
      <c r="L192" s="54"/>
      <c r="M192" s="154">
        <f t="shared" si="11"/>
        <v>0</v>
      </c>
      <c r="N192" s="72"/>
      <c r="O192" s="113"/>
      <c r="P192" s="156"/>
      <c r="Q192" s="156"/>
      <c r="R192" s="157"/>
      <c r="S192">
        <f t="shared" si="12"/>
        <v>0</v>
      </c>
    </row>
    <row r="193" spans="1:19" s="73" customFormat="1" x14ac:dyDescent="0.25">
      <c r="A193" s="74">
        <v>42804</v>
      </c>
      <c r="B193" s="130"/>
      <c r="C193" s="223"/>
      <c r="D193" s="129"/>
      <c r="E193" s="131"/>
      <c r="F193" s="48"/>
      <c r="G193" s="2"/>
      <c r="H193" s="223"/>
      <c r="I193" s="53"/>
      <c r="J193" s="223"/>
      <c r="K193" s="223"/>
      <c r="L193" s="54"/>
      <c r="M193" s="154">
        <f t="shared" si="11"/>
        <v>0</v>
      </c>
      <c r="N193" s="72"/>
      <c r="O193" s="113"/>
      <c r="P193" s="156"/>
      <c r="Q193" s="156"/>
      <c r="R193" s="157"/>
      <c r="S193">
        <f t="shared" si="12"/>
        <v>0</v>
      </c>
    </row>
    <row r="194" spans="1:19" s="73" customFormat="1" x14ac:dyDescent="0.25">
      <c r="A194" s="74">
        <v>42797</v>
      </c>
      <c r="B194" s="130"/>
      <c r="C194" s="223"/>
      <c r="D194" s="129"/>
      <c r="E194" s="131"/>
      <c r="F194" s="48"/>
      <c r="G194" s="2"/>
      <c r="H194" s="223"/>
      <c r="I194" s="53"/>
      <c r="J194" s="223"/>
      <c r="K194" s="223"/>
      <c r="L194" s="54"/>
      <c r="M194" s="154">
        <f t="shared" si="11"/>
        <v>0</v>
      </c>
      <c r="N194" s="72"/>
      <c r="O194" s="113"/>
      <c r="P194" s="156"/>
      <c r="Q194" s="156"/>
      <c r="R194" s="157"/>
      <c r="S194">
        <f t="shared" si="12"/>
        <v>0</v>
      </c>
    </row>
    <row r="195" spans="1:19" s="73" customFormat="1" x14ac:dyDescent="0.25">
      <c r="A195" s="74">
        <v>42790</v>
      </c>
      <c r="B195" s="130"/>
      <c r="C195" s="223"/>
      <c r="D195" s="129"/>
      <c r="E195" s="131"/>
      <c r="F195" s="48"/>
      <c r="G195" s="2"/>
      <c r="H195" s="223"/>
      <c r="I195" s="53"/>
      <c r="J195" s="223"/>
      <c r="K195" s="223"/>
      <c r="L195" s="54"/>
      <c r="M195" s="154">
        <f t="shared" si="11"/>
        <v>0</v>
      </c>
      <c r="N195" s="72"/>
      <c r="O195" s="113"/>
      <c r="P195" s="156"/>
      <c r="Q195" s="156"/>
      <c r="R195" s="157"/>
      <c r="S195">
        <f t="shared" si="12"/>
        <v>0</v>
      </c>
    </row>
    <row r="196" spans="1:19" s="73" customFormat="1" x14ac:dyDescent="0.25">
      <c r="A196" s="74">
        <v>42783</v>
      </c>
      <c r="B196" s="130"/>
      <c r="C196" s="223"/>
      <c r="D196" s="129"/>
      <c r="E196" s="131"/>
      <c r="F196" s="48"/>
      <c r="G196" s="2"/>
      <c r="H196" s="223"/>
      <c r="I196" s="53"/>
      <c r="J196" s="223"/>
      <c r="K196" s="223"/>
      <c r="L196" s="54"/>
      <c r="M196" s="154">
        <f t="shared" si="11"/>
        <v>0</v>
      </c>
      <c r="N196" s="72"/>
      <c r="O196" s="113"/>
      <c r="P196" s="156"/>
      <c r="Q196" s="156"/>
      <c r="R196" s="157"/>
      <c r="S196">
        <f t="shared" si="12"/>
        <v>0</v>
      </c>
    </row>
    <row r="197" spans="1:19" s="73" customFormat="1" x14ac:dyDescent="0.25">
      <c r="A197" s="74">
        <v>42776</v>
      </c>
      <c r="B197" s="130"/>
      <c r="C197" s="223"/>
      <c r="D197" s="129"/>
      <c r="E197" s="131"/>
      <c r="F197" s="48"/>
      <c r="G197" s="2"/>
      <c r="H197" s="223"/>
      <c r="I197" s="53"/>
      <c r="J197" s="223"/>
      <c r="K197" s="223"/>
      <c r="L197" s="54"/>
      <c r="M197" s="154">
        <f t="shared" si="11"/>
        <v>0</v>
      </c>
      <c r="N197" s="7"/>
      <c r="O197" s="113"/>
      <c r="P197" s="114"/>
      <c r="Q197" s="114"/>
      <c r="R197" s="133"/>
      <c r="S197">
        <f t="shared" si="12"/>
        <v>0</v>
      </c>
    </row>
    <row r="198" spans="1:19" s="73" customFormat="1" x14ac:dyDescent="0.25">
      <c r="A198" s="74">
        <v>42769</v>
      </c>
      <c r="B198" s="130"/>
      <c r="C198" s="223"/>
      <c r="D198" s="129"/>
      <c r="E198" s="131"/>
      <c r="F198" s="48"/>
      <c r="G198" s="2"/>
      <c r="H198" s="223"/>
      <c r="I198" s="53"/>
      <c r="J198" s="223"/>
      <c r="K198" s="223"/>
      <c r="L198" s="54"/>
      <c r="M198" s="154">
        <f t="shared" si="11"/>
        <v>0</v>
      </c>
      <c r="N198" s="72"/>
      <c r="O198" s="113"/>
      <c r="P198" s="114"/>
      <c r="Q198" s="114"/>
      <c r="R198" s="133"/>
      <c r="S198">
        <f t="shared" si="12"/>
        <v>0</v>
      </c>
    </row>
    <row r="199" spans="1:19" s="73" customFormat="1" x14ac:dyDescent="0.25">
      <c r="A199" s="74">
        <v>42762</v>
      </c>
      <c r="B199" s="130"/>
      <c r="C199" s="223"/>
      <c r="D199" s="129"/>
      <c r="E199" s="131"/>
      <c r="F199" s="48"/>
      <c r="G199" s="2"/>
      <c r="H199" s="223"/>
      <c r="I199" s="53"/>
      <c r="J199" s="223"/>
      <c r="K199" s="223"/>
      <c r="L199" s="54"/>
      <c r="M199" s="154">
        <f t="shared" si="11"/>
        <v>0</v>
      </c>
      <c r="N199" s="72"/>
      <c r="O199" s="113"/>
      <c r="P199" s="114"/>
      <c r="Q199" s="114"/>
      <c r="R199" s="133"/>
      <c r="S199">
        <f t="shared" si="12"/>
        <v>0</v>
      </c>
    </row>
    <row r="200" spans="1:19" s="73" customFormat="1" x14ac:dyDescent="0.25">
      <c r="A200" s="74">
        <v>42755</v>
      </c>
      <c r="B200" s="130"/>
      <c r="C200" s="96"/>
      <c r="D200" s="129"/>
      <c r="E200" s="131"/>
      <c r="F200" s="158"/>
      <c r="G200" s="97"/>
      <c r="H200" s="223"/>
      <c r="I200" s="53"/>
      <c r="J200" s="223"/>
      <c r="K200" s="223"/>
      <c r="L200" s="54"/>
      <c r="M200" s="154">
        <f t="shared" si="11"/>
        <v>0</v>
      </c>
      <c r="N200" s="7"/>
      <c r="O200" s="159"/>
      <c r="P200" s="160"/>
      <c r="Q200" s="160"/>
      <c r="R200" s="161"/>
      <c r="S200">
        <f t="shared" si="12"/>
        <v>0</v>
      </c>
    </row>
    <row r="201" spans="1:19" s="73" customFormat="1" x14ac:dyDescent="0.25">
      <c r="A201" s="74">
        <v>42748</v>
      </c>
      <c r="B201" s="130"/>
      <c r="C201" s="223"/>
      <c r="D201" s="129"/>
      <c r="E201" s="131"/>
      <c r="F201" s="48"/>
      <c r="G201" s="2"/>
      <c r="H201" s="223"/>
      <c r="I201" s="53"/>
      <c r="J201" s="223"/>
      <c r="K201" s="223"/>
      <c r="L201" s="54"/>
      <c r="M201" s="154">
        <f t="shared" si="11"/>
        <v>0</v>
      </c>
      <c r="N201" s="72"/>
      <c r="O201" s="113"/>
      <c r="P201" s="114"/>
      <c r="Q201" s="114"/>
      <c r="R201" s="133"/>
      <c r="S201">
        <f t="shared" si="12"/>
        <v>0</v>
      </c>
    </row>
    <row r="202" spans="1:19" s="73" customFormat="1" x14ac:dyDescent="0.25">
      <c r="A202" s="74">
        <v>42741</v>
      </c>
      <c r="B202" s="130"/>
      <c r="C202" s="223"/>
      <c r="D202" s="129"/>
      <c r="E202" s="131"/>
      <c r="F202" s="48"/>
      <c r="G202" s="2"/>
      <c r="H202" s="223"/>
      <c r="I202" s="53"/>
      <c r="J202" s="223"/>
      <c r="K202" s="223"/>
      <c r="L202" s="54"/>
      <c r="M202" s="154">
        <f t="shared" si="11"/>
        <v>0</v>
      </c>
      <c r="N202" s="72"/>
      <c r="O202" s="113"/>
      <c r="P202" s="114"/>
      <c r="Q202" s="114"/>
      <c r="R202" s="133"/>
      <c r="S202">
        <f t="shared" si="12"/>
        <v>0</v>
      </c>
    </row>
    <row r="203" spans="1:19" s="73" customFormat="1" x14ac:dyDescent="0.25">
      <c r="A203" s="74">
        <v>42734</v>
      </c>
      <c r="B203" s="130"/>
      <c r="C203" s="223"/>
      <c r="D203" s="129"/>
      <c r="E203" s="131"/>
      <c r="F203" s="48"/>
      <c r="G203" s="2"/>
      <c r="H203" s="223"/>
      <c r="I203" s="53"/>
      <c r="J203" s="223"/>
      <c r="K203" s="223"/>
      <c r="L203" s="54"/>
      <c r="M203" s="154">
        <f t="shared" si="11"/>
        <v>0</v>
      </c>
      <c r="N203" s="72"/>
      <c r="O203" s="113"/>
      <c r="P203" s="114"/>
      <c r="Q203" s="114"/>
      <c r="R203" s="133"/>
      <c r="S203">
        <f t="shared" si="12"/>
        <v>0</v>
      </c>
    </row>
    <row r="204" spans="1:19" s="73" customFormat="1" x14ac:dyDescent="0.25">
      <c r="A204" s="74">
        <v>42727</v>
      </c>
      <c r="B204" s="130"/>
      <c r="C204" s="223"/>
      <c r="D204" s="129"/>
      <c r="E204" s="131"/>
      <c r="F204" s="48"/>
      <c r="G204" s="2"/>
      <c r="H204" s="223"/>
      <c r="I204" s="53"/>
      <c r="J204" s="223"/>
      <c r="K204" s="223"/>
      <c r="L204" s="54"/>
      <c r="M204" s="154">
        <f t="shared" si="11"/>
        <v>0</v>
      </c>
      <c r="N204" s="72"/>
      <c r="O204" s="113"/>
      <c r="P204" s="114"/>
      <c r="Q204" s="114"/>
      <c r="R204" s="133"/>
      <c r="S204">
        <f t="shared" si="12"/>
        <v>0</v>
      </c>
    </row>
    <row r="205" spans="1:19" s="73" customFormat="1" x14ac:dyDescent="0.25">
      <c r="A205" s="74">
        <v>42720</v>
      </c>
      <c r="B205" s="130"/>
      <c r="C205" s="223"/>
      <c r="D205" s="129"/>
      <c r="E205" s="131"/>
      <c r="F205" s="48"/>
      <c r="G205" s="2"/>
      <c r="H205" s="223"/>
      <c r="I205" s="53"/>
      <c r="J205" s="223"/>
      <c r="K205" s="223"/>
      <c r="L205" s="54"/>
      <c r="M205" s="154">
        <f t="shared" si="11"/>
        <v>0</v>
      </c>
      <c r="N205" s="72"/>
      <c r="O205" s="113"/>
      <c r="P205" s="114"/>
      <c r="Q205" s="114"/>
      <c r="R205" s="133"/>
      <c r="S205">
        <f t="shared" si="12"/>
        <v>0</v>
      </c>
    </row>
    <row r="206" spans="1:19" s="73" customFormat="1" x14ac:dyDescent="0.25">
      <c r="A206" s="74">
        <v>42713</v>
      </c>
      <c r="B206" s="130"/>
      <c r="C206" s="223"/>
      <c r="D206" s="129"/>
      <c r="E206" s="131"/>
      <c r="F206" s="48"/>
      <c r="G206" s="2"/>
      <c r="H206" s="223"/>
      <c r="I206" s="53"/>
      <c r="J206" s="223"/>
      <c r="K206" s="223"/>
      <c r="L206" s="54"/>
      <c r="M206" s="154">
        <f t="shared" si="11"/>
        <v>0</v>
      </c>
      <c r="N206" s="72"/>
      <c r="O206" s="113"/>
      <c r="P206" s="114"/>
      <c r="Q206" s="114"/>
      <c r="R206" s="133"/>
      <c r="S206">
        <f t="shared" si="12"/>
        <v>0</v>
      </c>
    </row>
    <row r="207" spans="1:19" s="73" customFormat="1" x14ac:dyDescent="0.25">
      <c r="A207" s="74">
        <v>42706</v>
      </c>
      <c r="B207" s="130"/>
      <c r="C207" s="223"/>
      <c r="D207" s="129"/>
      <c r="E207" s="131"/>
      <c r="F207" s="48"/>
      <c r="G207" s="2"/>
      <c r="H207" s="223"/>
      <c r="I207" s="53"/>
      <c r="J207" s="223"/>
      <c r="K207" s="223"/>
      <c r="L207" s="54"/>
      <c r="M207" s="154">
        <f t="shared" si="11"/>
        <v>0</v>
      </c>
      <c r="N207" s="72"/>
      <c r="O207" s="113"/>
      <c r="P207" s="114"/>
      <c r="Q207" s="114"/>
      <c r="R207" s="133"/>
      <c r="S207">
        <f t="shared" si="12"/>
        <v>0</v>
      </c>
    </row>
    <row r="208" spans="1:19" s="73" customFormat="1" x14ac:dyDescent="0.25">
      <c r="A208" s="74">
        <v>42699</v>
      </c>
      <c r="B208" s="130"/>
      <c r="C208" s="223"/>
      <c r="D208" s="129"/>
      <c r="E208" s="131"/>
      <c r="F208" s="48"/>
      <c r="G208" s="2"/>
      <c r="H208" s="223"/>
      <c r="I208" s="53"/>
      <c r="J208" s="223"/>
      <c r="K208" s="223"/>
      <c r="L208" s="54"/>
      <c r="M208" s="154">
        <f t="shared" si="11"/>
        <v>0</v>
      </c>
      <c r="N208" s="72"/>
      <c r="O208" s="113"/>
      <c r="P208" s="114"/>
      <c r="Q208" s="114"/>
      <c r="R208" s="133"/>
      <c r="S208">
        <f t="shared" si="12"/>
        <v>0</v>
      </c>
    </row>
    <row r="209" spans="1:19" s="73" customFormat="1" x14ac:dyDescent="0.25">
      <c r="A209" s="74">
        <v>42692</v>
      </c>
      <c r="B209" s="130"/>
      <c r="C209" s="223"/>
      <c r="D209" s="129"/>
      <c r="E209" s="131"/>
      <c r="F209" s="48"/>
      <c r="G209" s="2"/>
      <c r="H209" s="223"/>
      <c r="I209" s="53"/>
      <c r="J209" s="223"/>
      <c r="K209" s="223"/>
      <c r="L209" s="54"/>
      <c r="M209" s="154">
        <f t="shared" si="11"/>
        <v>0</v>
      </c>
      <c r="N209" s="72"/>
      <c r="O209" s="113"/>
      <c r="P209" s="114"/>
      <c r="Q209" s="114"/>
      <c r="R209" s="133"/>
      <c r="S209">
        <f t="shared" si="12"/>
        <v>0</v>
      </c>
    </row>
    <row r="210" spans="1:19" s="73" customFormat="1" x14ac:dyDescent="0.25">
      <c r="A210" s="74">
        <v>42685</v>
      </c>
      <c r="B210" s="130"/>
      <c r="C210" s="223"/>
      <c r="D210" s="129"/>
      <c r="E210" s="131"/>
      <c r="F210" s="48"/>
      <c r="G210" s="2"/>
      <c r="H210" s="223"/>
      <c r="I210" s="53"/>
      <c r="J210" s="223"/>
      <c r="K210" s="223"/>
      <c r="L210" s="54"/>
      <c r="M210" s="154">
        <f t="shared" si="11"/>
        <v>0</v>
      </c>
      <c r="N210" s="72"/>
      <c r="O210" s="113"/>
      <c r="P210" s="114"/>
      <c r="Q210" s="114"/>
      <c r="R210" s="133"/>
      <c r="S210">
        <f t="shared" si="12"/>
        <v>0</v>
      </c>
    </row>
    <row r="211" spans="1:19" s="73" customFormat="1" x14ac:dyDescent="0.25">
      <c r="A211" s="74">
        <v>42678</v>
      </c>
      <c r="B211" s="130"/>
      <c r="C211" s="223"/>
      <c r="D211" s="129"/>
      <c r="E211" s="131"/>
      <c r="F211" s="48"/>
      <c r="G211" s="2"/>
      <c r="H211" s="223"/>
      <c r="I211" s="53"/>
      <c r="J211" s="223"/>
      <c r="K211" s="223"/>
      <c r="L211" s="54"/>
      <c r="M211" s="154">
        <f t="shared" si="11"/>
        <v>0</v>
      </c>
      <c r="N211" s="72"/>
      <c r="O211" s="113"/>
      <c r="P211" s="114"/>
      <c r="Q211" s="114"/>
      <c r="R211" s="133"/>
      <c r="S211">
        <f t="shared" si="12"/>
        <v>0</v>
      </c>
    </row>
    <row r="212" spans="1:19" s="73" customFormat="1" x14ac:dyDescent="0.25">
      <c r="A212" s="74">
        <v>42671</v>
      </c>
      <c r="B212" s="130"/>
      <c r="C212" s="223"/>
      <c r="D212" s="129"/>
      <c r="E212" s="131"/>
      <c r="F212" s="48"/>
      <c r="G212" s="2"/>
      <c r="H212" s="223"/>
      <c r="I212" s="53"/>
      <c r="J212" s="223"/>
      <c r="K212" s="223"/>
      <c r="L212" s="54"/>
      <c r="M212" s="154">
        <f t="shared" ref="M212:M225" si="13">J212*-1</f>
        <v>0</v>
      </c>
      <c r="N212" s="72"/>
      <c r="O212" s="113"/>
      <c r="P212" s="114"/>
      <c r="Q212" s="114"/>
      <c r="R212" s="133"/>
      <c r="S212">
        <f t="shared" ref="S212:S225" si="14">K212-J212</f>
        <v>0</v>
      </c>
    </row>
    <row r="213" spans="1:19" s="73" customFormat="1" x14ac:dyDescent="0.25">
      <c r="A213" s="74">
        <v>42664</v>
      </c>
      <c r="B213" s="130"/>
      <c r="C213" s="223"/>
      <c r="D213" s="129"/>
      <c r="E213" s="131"/>
      <c r="F213" s="48"/>
      <c r="G213" s="2"/>
      <c r="H213" s="223"/>
      <c r="I213" s="53"/>
      <c r="J213" s="223"/>
      <c r="K213" s="223"/>
      <c r="L213" s="54"/>
      <c r="M213" s="154">
        <f t="shared" si="13"/>
        <v>0</v>
      </c>
      <c r="N213" s="72"/>
      <c r="O213" s="113"/>
      <c r="P213" s="114"/>
      <c r="Q213" s="114"/>
      <c r="R213" s="161"/>
      <c r="S213">
        <f t="shared" si="14"/>
        <v>0</v>
      </c>
    </row>
    <row r="214" spans="1:19" s="73" customFormat="1" x14ac:dyDescent="0.25">
      <c r="A214" s="74">
        <v>42657</v>
      </c>
      <c r="B214" s="130"/>
      <c r="C214" s="223"/>
      <c r="D214" s="129"/>
      <c r="E214" s="131"/>
      <c r="F214" s="48"/>
      <c r="G214" s="2"/>
      <c r="H214" s="223"/>
      <c r="I214" s="53"/>
      <c r="J214" s="223"/>
      <c r="K214" s="223"/>
      <c r="L214" s="54"/>
      <c r="M214" s="154">
        <f t="shared" si="13"/>
        <v>0</v>
      </c>
      <c r="N214" s="72"/>
      <c r="O214" s="113"/>
      <c r="P214" s="114"/>
      <c r="Q214" s="114"/>
      <c r="R214" s="133"/>
      <c r="S214">
        <f t="shared" si="14"/>
        <v>0</v>
      </c>
    </row>
    <row r="215" spans="1:19" s="73" customFormat="1" x14ac:dyDescent="0.25">
      <c r="A215" s="74">
        <v>42650</v>
      </c>
      <c r="B215" s="130"/>
      <c r="C215" s="223"/>
      <c r="D215" s="129"/>
      <c r="E215" s="131"/>
      <c r="F215" s="48"/>
      <c r="G215" s="2"/>
      <c r="H215" s="223"/>
      <c r="I215" s="53"/>
      <c r="J215" s="223"/>
      <c r="K215" s="223"/>
      <c r="L215" s="54"/>
      <c r="M215" s="154">
        <f t="shared" si="13"/>
        <v>0</v>
      </c>
      <c r="N215" s="72"/>
      <c r="O215" s="113"/>
      <c r="P215" s="114"/>
      <c r="Q215" s="114"/>
      <c r="R215" s="133"/>
      <c r="S215">
        <f t="shared" si="14"/>
        <v>0</v>
      </c>
    </row>
    <row r="216" spans="1:19" s="73" customFormat="1" x14ac:dyDescent="0.25">
      <c r="A216" s="74">
        <v>42643</v>
      </c>
      <c r="B216" s="130"/>
      <c r="C216" s="223"/>
      <c r="D216" s="129"/>
      <c r="E216" s="131"/>
      <c r="F216" s="48"/>
      <c r="G216" s="2"/>
      <c r="H216" s="223"/>
      <c r="I216" s="53"/>
      <c r="J216" s="223"/>
      <c r="K216" s="223"/>
      <c r="L216" s="54"/>
      <c r="M216" s="154">
        <f t="shared" si="13"/>
        <v>0</v>
      </c>
      <c r="N216" s="72"/>
      <c r="O216" s="113"/>
      <c r="P216" s="114"/>
      <c r="Q216" s="114"/>
      <c r="R216" s="133"/>
      <c r="S216">
        <f t="shared" si="14"/>
        <v>0</v>
      </c>
    </row>
    <row r="217" spans="1:19" s="98" customFormat="1" x14ac:dyDescent="0.25">
      <c r="A217" s="74">
        <v>42636</v>
      </c>
      <c r="B217" s="130"/>
      <c r="C217" s="223"/>
      <c r="D217" s="129"/>
      <c r="E217" s="131"/>
      <c r="F217" s="48"/>
      <c r="G217" s="2"/>
      <c r="H217" s="223"/>
      <c r="I217" s="53"/>
      <c r="J217" s="223"/>
      <c r="K217" s="223"/>
      <c r="L217" s="54"/>
      <c r="M217" s="154">
        <f t="shared" si="13"/>
        <v>0</v>
      </c>
      <c r="N217" s="72"/>
      <c r="O217" s="113"/>
      <c r="P217" s="114"/>
      <c r="Q217" s="114"/>
      <c r="R217" s="133"/>
      <c r="S217">
        <f t="shared" si="14"/>
        <v>0</v>
      </c>
    </row>
    <row r="218" spans="1:19" x14ac:dyDescent="0.25">
      <c r="A218" s="74">
        <v>42629</v>
      </c>
      <c r="B218" s="130"/>
      <c r="C218" s="223"/>
      <c r="D218" s="129"/>
      <c r="E218" s="131"/>
      <c r="F218" s="48"/>
      <c r="I218" s="53"/>
      <c r="L218" s="54"/>
      <c r="M218" s="154">
        <f t="shared" si="13"/>
        <v>0</v>
      </c>
      <c r="N218" s="72"/>
      <c r="O218" s="113"/>
      <c r="R218" s="133"/>
      <c r="S218">
        <f t="shared" si="14"/>
        <v>0</v>
      </c>
    </row>
    <row r="219" spans="1:19" x14ac:dyDescent="0.25">
      <c r="A219" s="74">
        <v>42622</v>
      </c>
      <c r="B219" s="130"/>
      <c r="C219" s="223"/>
      <c r="D219" s="129"/>
      <c r="E219" s="131"/>
      <c r="F219" s="48"/>
      <c r="I219" s="53"/>
      <c r="L219" s="54"/>
      <c r="M219" s="154">
        <f t="shared" si="13"/>
        <v>0</v>
      </c>
      <c r="N219" s="7"/>
      <c r="O219" s="113"/>
      <c r="R219" s="133"/>
      <c r="S219">
        <f t="shared" si="14"/>
        <v>0</v>
      </c>
    </row>
    <row r="220" spans="1:19" x14ac:dyDescent="0.25">
      <c r="A220" s="74">
        <v>42615</v>
      </c>
      <c r="B220" s="130"/>
      <c r="C220" s="223"/>
      <c r="D220" s="129"/>
      <c r="E220" s="131"/>
      <c r="F220" s="48"/>
      <c r="I220" s="53"/>
      <c r="L220" s="54"/>
      <c r="M220" s="154">
        <f t="shared" si="13"/>
        <v>0</v>
      </c>
      <c r="N220" s="72"/>
      <c r="O220" s="113"/>
      <c r="R220" s="133"/>
      <c r="S220">
        <f t="shared" si="14"/>
        <v>0</v>
      </c>
    </row>
    <row r="221" spans="1:19" x14ac:dyDescent="0.25">
      <c r="A221" s="74">
        <v>42608</v>
      </c>
      <c r="B221" s="130"/>
      <c r="C221" s="223"/>
      <c r="D221" s="129"/>
      <c r="E221" s="131"/>
      <c r="F221" s="48"/>
      <c r="I221" s="53"/>
      <c r="L221" s="54"/>
      <c r="M221" s="154">
        <f t="shared" si="13"/>
        <v>0</v>
      </c>
      <c r="N221" s="72"/>
      <c r="O221" s="113"/>
      <c r="R221" s="133"/>
      <c r="S221">
        <f t="shared" si="14"/>
        <v>0</v>
      </c>
    </row>
    <row r="222" spans="1:19" x14ac:dyDescent="0.25">
      <c r="A222" s="74">
        <v>42601</v>
      </c>
      <c r="B222" s="130"/>
      <c r="C222" s="223"/>
      <c r="D222" s="129"/>
      <c r="E222" s="131"/>
      <c r="F222" s="48"/>
      <c r="I222" s="53"/>
      <c r="L222" s="54"/>
      <c r="M222" s="154">
        <f t="shared" si="13"/>
        <v>0</v>
      </c>
      <c r="N222" s="72"/>
      <c r="O222" s="113"/>
      <c r="R222" s="133"/>
      <c r="S222">
        <f t="shared" si="14"/>
        <v>0</v>
      </c>
    </row>
    <row r="223" spans="1:19" x14ac:dyDescent="0.25">
      <c r="A223" s="74">
        <v>42594</v>
      </c>
      <c r="B223" s="130"/>
      <c r="C223" s="223"/>
      <c r="D223" s="129"/>
      <c r="E223" s="131"/>
      <c r="F223" s="48"/>
      <c r="I223" s="53"/>
      <c r="L223" s="54"/>
      <c r="M223" s="154">
        <f t="shared" si="13"/>
        <v>0</v>
      </c>
      <c r="N223" s="72"/>
      <c r="O223" s="113"/>
      <c r="R223" s="133"/>
      <c r="S223">
        <f t="shared" si="14"/>
        <v>0</v>
      </c>
    </row>
    <row r="224" spans="1:19" x14ac:dyDescent="0.25">
      <c r="A224" s="74">
        <v>42587</v>
      </c>
      <c r="B224" s="130"/>
      <c r="C224" s="223"/>
      <c r="D224" s="129"/>
      <c r="E224" s="131"/>
      <c r="F224" s="48"/>
      <c r="I224" s="53"/>
      <c r="L224" s="54"/>
      <c r="M224" s="154">
        <f t="shared" si="13"/>
        <v>0</v>
      </c>
      <c r="N224" s="72"/>
      <c r="O224" s="113"/>
      <c r="R224" s="133"/>
      <c r="S224">
        <f t="shared" si="14"/>
        <v>0</v>
      </c>
    </row>
    <row r="225" spans="1:19" x14ac:dyDescent="0.25">
      <c r="A225" s="74">
        <v>42580</v>
      </c>
      <c r="B225" s="130"/>
      <c r="C225" s="223"/>
      <c r="D225" s="129"/>
      <c r="E225" s="131"/>
      <c r="F225" s="48"/>
      <c r="I225" s="53"/>
      <c r="L225" s="54"/>
      <c r="M225" s="154">
        <f t="shared" si="13"/>
        <v>0</v>
      </c>
      <c r="N225" s="72"/>
      <c r="O225" s="113"/>
      <c r="R225" s="133"/>
      <c r="S225">
        <f t="shared" si="14"/>
        <v>0</v>
      </c>
    </row>
    <row r="226" spans="1:19" x14ac:dyDescent="0.25">
      <c r="A226" s="74">
        <v>42573</v>
      </c>
      <c r="B226" s="130"/>
      <c r="C226" s="223"/>
      <c r="D226" s="129"/>
      <c r="E226" s="131"/>
      <c r="F226" s="48"/>
      <c r="I226" s="53"/>
      <c r="L226" s="54"/>
      <c r="M226" s="100"/>
      <c r="N226" s="72"/>
      <c r="O226" s="113"/>
      <c r="R226" s="133"/>
    </row>
    <row r="227" spans="1:19" x14ac:dyDescent="0.25">
      <c r="A227" s="74">
        <v>42566</v>
      </c>
      <c r="B227" s="130"/>
      <c r="C227" s="223"/>
      <c r="D227" s="129"/>
      <c r="E227" s="131"/>
      <c r="F227" s="48"/>
      <c r="I227" s="53"/>
      <c r="L227" s="54"/>
      <c r="M227" s="100"/>
      <c r="N227" s="72"/>
      <c r="O227" s="113"/>
      <c r="R227" s="133"/>
    </row>
    <row r="228" spans="1:19" x14ac:dyDescent="0.25">
      <c r="A228" s="74">
        <v>42559</v>
      </c>
      <c r="B228" s="130"/>
      <c r="C228" s="223"/>
      <c r="D228" s="129"/>
      <c r="E228" s="131"/>
      <c r="F228" s="48"/>
      <c r="I228" s="53"/>
      <c r="L228" s="54"/>
      <c r="M228" s="100"/>
      <c r="N228" s="72"/>
      <c r="O228" s="113"/>
      <c r="R228" s="133"/>
    </row>
    <row r="229" spans="1:19" x14ac:dyDescent="0.25">
      <c r="A229" s="74">
        <v>42552</v>
      </c>
      <c r="B229" s="130"/>
      <c r="C229" s="223"/>
      <c r="D229" s="129"/>
      <c r="E229" s="131"/>
      <c r="F229" s="48"/>
      <c r="I229" s="53"/>
      <c r="L229" s="54"/>
      <c r="M229" s="100"/>
      <c r="N229" s="72"/>
      <c r="O229" s="113"/>
      <c r="R229" s="133"/>
    </row>
    <row r="230" spans="1:19" x14ac:dyDescent="0.25">
      <c r="A230" s="74">
        <v>42545</v>
      </c>
      <c r="B230" s="130"/>
      <c r="C230" s="223"/>
      <c r="D230" s="129"/>
      <c r="E230" s="131"/>
      <c r="F230" s="48"/>
      <c r="I230" s="53"/>
      <c r="L230" s="54"/>
      <c r="M230" s="100"/>
      <c r="N230" s="72"/>
      <c r="O230" s="113"/>
      <c r="R230" s="133"/>
    </row>
    <row r="231" spans="1:19" x14ac:dyDescent="0.25">
      <c r="A231" s="74">
        <v>42538</v>
      </c>
      <c r="B231" s="130"/>
      <c r="C231" s="223"/>
      <c r="D231" s="129"/>
      <c r="E231" s="131"/>
      <c r="F231" s="48"/>
      <c r="I231" s="53"/>
      <c r="L231" s="54"/>
      <c r="M231" s="100"/>
      <c r="N231" s="72"/>
      <c r="O231" s="113"/>
      <c r="R231" s="133"/>
    </row>
    <row r="232" spans="1:19" x14ac:dyDescent="0.25">
      <c r="A232" s="74">
        <v>42531</v>
      </c>
      <c r="B232" s="130"/>
      <c r="C232" s="223"/>
      <c r="D232" s="129"/>
      <c r="E232" s="131"/>
      <c r="F232" s="48"/>
      <c r="I232" s="53"/>
      <c r="L232" s="54"/>
      <c r="M232" s="100"/>
      <c r="N232" s="7"/>
      <c r="O232" s="113"/>
      <c r="R232" s="133"/>
    </row>
    <row r="233" spans="1:19" x14ac:dyDescent="0.25">
      <c r="A233" s="74">
        <v>42524</v>
      </c>
      <c r="B233" s="130"/>
      <c r="C233" s="223"/>
      <c r="D233" s="129"/>
      <c r="E233" s="131"/>
      <c r="F233" s="48"/>
      <c r="I233" s="53"/>
      <c r="L233" s="54"/>
      <c r="M233" s="100"/>
      <c r="N233" s="7"/>
      <c r="O233" s="113"/>
      <c r="R233" s="133"/>
    </row>
    <row r="234" spans="1:19" x14ac:dyDescent="0.25">
      <c r="A234" s="74">
        <v>42517</v>
      </c>
      <c r="B234" s="130"/>
      <c r="C234" s="223"/>
      <c r="D234" s="129"/>
      <c r="E234" s="131"/>
      <c r="F234" s="48"/>
      <c r="I234" s="53"/>
      <c r="L234" s="54"/>
      <c r="M234" s="100"/>
      <c r="N234" s="7"/>
      <c r="O234" s="113"/>
      <c r="R234" s="133"/>
    </row>
    <row r="235" spans="1:19" x14ac:dyDescent="0.25">
      <c r="A235" s="74">
        <v>42510</v>
      </c>
      <c r="B235" s="130"/>
      <c r="C235" s="223"/>
      <c r="D235" s="129"/>
      <c r="E235" s="131"/>
      <c r="F235" s="48"/>
      <c r="I235" s="53"/>
      <c r="L235" s="54"/>
      <c r="M235" s="100"/>
      <c r="N235" s="7"/>
      <c r="O235" s="113"/>
      <c r="R235" s="133"/>
    </row>
    <row r="236" spans="1:19" x14ac:dyDescent="0.25">
      <c r="A236" s="74">
        <v>42503</v>
      </c>
      <c r="B236" s="130"/>
      <c r="C236" s="223"/>
      <c r="D236" s="129"/>
      <c r="E236" s="131"/>
      <c r="F236" s="48"/>
      <c r="I236" s="53"/>
      <c r="L236" s="54"/>
      <c r="M236" s="100"/>
      <c r="N236" s="7"/>
      <c r="O236" s="113"/>
      <c r="R236" s="133"/>
    </row>
    <row r="237" spans="1:19" x14ac:dyDescent="0.25">
      <c r="A237" s="74">
        <v>42496</v>
      </c>
      <c r="B237" s="130"/>
      <c r="C237" s="223"/>
      <c r="D237" s="129"/>
      <c r="E237" s="131"/>
      <c r="F237" s="48"/>
      <c r="I237" s="53"/>
      <c r="L237" s="54"/>
      <c r="M237" s="100"/>
      <c r="N237" s="7"/>
      <c r="O237" s="113"/>
      <c r="R237" s="133"/>
    </row>
    <row r="238" spans="1:19" x14ac:dyDescent="0.25">
      <c r="A238" s="74">
        <v>42489</v>
      </c>
      <c r="B238" s="130"/>
      <c r="C238" s="223"/>
      <c r="D238" s="129"/>
      <c r="E238" s="131"/>
      <c r="F238" s="48"/>
      <c r="I238" s="53"/>
      <c r="L238" s="54"/>
      <c r="M238" s="100"/>
      <c r="N238" s="7"/>
      <c r="O238" s="113"/>
      <c r="R238" s="133"/>
    </row>
    <row r="239" spans="1:19" x14ac:dyDescent="0.25">
      <c r="A239" s="74">
        <v>42482</v>
      </c>
      <c r="B239" s="130"/>
      <c r="C239" s="223"/>
      <c r="D239" s="129"/>
      <c r="E239" s="131"/>
      <c r="F239" s="48"/>
      <c r="I239" s="53"/>
      <c r="L239" s="54"/>
      <c r="M239" s="100"/>
      <c r="N239" s="7"/>
      <c r="O239" s="113"/>
      <c r="R239" s="133"/>
    </row>
    <row r="240" spans="1:19" x14ac:dyDescent="0.25">
      <c r="A240" s="74">
        <v>42475</v>
      </c>
      <c r="B240" s="130"/>
      <c r="C240" s="223"/>
      <c r="D240" s="129"/>
      <c r="E240" s="131"/>
      <c r="F240" s="48"/>
      <c r="I240" s="53"/>
      <c r="L240" s="54"/>
      <c r="M240" s="100"/>
      <c r="N240" s="7"/>
      <c r="O240" s="113"/>
      <c r="R240" s="133"/>
    </row>
    <row r="241" spans="1:18" ht="15.75" customHeight="1" thickBot="1" x14ac:dyDescent="0.3">
      <c r="A241" s="74">
        <v>42468</v>
      </c>
      <c r="B241" s="162"/>
      <c r="C241" s="102"/>
      <c r="D241" s="163"/>
      <c r="E241" s="131"/>
      <c r="F241" s="107"/>
      <c r="G241" s="101"/>
      <c r="H241" s="102"/>
      <c r="I241" s="82"/>
      <c r="J241" s="102"/>
      <c r="K241" s="102"/>
      <c r="L241" s="103"/>
      <c r="M241" s="104"/>
      <c r="N241" s="12"/>
      <c r="O241" s="115"/>
      <c r="P241" s="116"/>
      <c r="Q241" s="116"/>
      <c r="R241" s="164"/>
    </row>
    <row r="242" spans="1:18" x14ac:dyDescent="0.25">
      <c r="C242" s="223"/>
      <c r="D242" s="3"/>
    </row>
    <row r="243" spans="1:18" x14ac:dyDescent="0.25">
      <c r="C243" s="223"/>
      <c r="D243" s="3"/>
    </row>
    <row r="244" spans="1:18" x14ac:dyDescent="0.25">
      <c r="C244" s="223"/>
      <c r="D244" s="3"/>
    </row>
    <row r="245" spans="1:18" x14ac:dyDescent="0.25">
      <c r="C245" s="223"/>
      <c r="D245" s="3"/>
    </row>
    <row r="246" spans="1:18" x14ac:dyDescent="0.25">
      <c r="C246" s="223"/>
      <c r="D246" s="3"/>
    </row>
    <row r="247" spans="1:18" x14ac:dyDescent="0.25">
      <c r="C247" s="223"/>
      <c r="D247" s="3"/>
    </row>
    <row r="248" spans="1:18" x14ac:dyDescent="0.25">
      <c r="C248" s="223"/>
      <c r="D248" s="3"/>
    </row>
    <row r="249" spans="1:18" x14ac:dyDescent="0.25">
      <c r="C249" s="223"/>
      <c r="D249" s="3"/>
    </row>
    <row r="250" spans="1:18" x14ac:dyDescent="0.25">
      <c r="C250" s="223"/>
      <c r="D250" s="3"/>
    </row>
    <row r="251" spans="1:18" x14ac:dyDescent="0.25">
      <c r="C251" s="223"/>
      <c r="D251" s="3"/>
    </row>
    <row r="252" spans="1:18" x14ac:dyDescent="0.25">
      <c r="C252" s="223"/>
      <c r="D252" s="3"/>
    </row>
    <row r="253" spans="1:18" x14ac:dyDescent="0.25">
      <c r="C253" s="223"/>
      <c r="D253" s="3"/>
    </row>
    <row r="254" spans="1:18" x14ac:dyDescent="0.25">
      <c r="C254" s="223"/>
      <c r="D254" s="3"/>
    </row>
    <row r="255" spans="1:18" x14ac:dyDescent="0.25">
      <c r="C255" s="223"/>
      <c r="D255" s="3"/>
    </row>
    <row r="256" spans="1:18" x14ac:dyDescent="0.25">
      <c r="C256" s="223"/>
      <c r="D256" s="3"/>
    </row>
    <row r="257" spans="3:4" x14ac:dyDescent="0.25">
      <c r="C257" s="223"/>
      <c r="D257" s="3"/>
    </row>
    <row r="258" spans="3:4" x14ac:dyDescent="0.25">
      <c r="C258" s="223"/>
      <c r="D258" s="3"/>
    </row>
    <row r="259" spans="3:4" x14ac:dyDescent="0.25">
      <c r="C259" s="223"/>
      <c r="D259" s="3"/>
    </row>
    <row r="260" spans="3:4" x14ac:dyDescent="0.25">
      <c r="C260" s="223"/>
      <c r="D260" s="3"/>
    </row>
    <row r="261" spans="3:4" x14ac:dyDescent="0.25">
      <c r="C261" s="223"/>
      <c r="D261" s="3"/>
    </row>
    <row r="262" spans="3:4" x14ac:dyDescent="0.25">
      <c r="C262" s="223"/>
      <c r="D262" s="3"/>
    </row>
    <row r="263" spans="3:4" x14ac:dyDescent="0.25">
      <c r="C263" s="223"/>
      <c r="D263" s="3"/>
    </row>
    <row r="264" spans="3:4" x14ac:dyDescent="0.25">
      <c r="C264" s="223"/>
      <c r="D264" s="3"/>
    </row>
    <row r="265" spans="3:4" x14ac:dyDescent="0.25">
      <c r="C265" s="223"/>
      <c r="D265" s="3"/>
    </row>
    <row r="266" spans="3:4" x14ac:dyDescent="0.25">
      <c r="C266" s="223"/>
      <c r="D266" s="3"/>
    </row>
    <row r="267" spans="3:4" x14ac:dyDescent="0.25">
      <c r="C267" s="223"/>
      <c r="D267" s="3"/>
    </row>
    <row r="268" spans="3:4" x14ac:dyDescent="0.25">
      <c r="C268" s="223"/>
      <c r="D268" s="3"/>
    </row>
    <row r="269" spans="3:4" x14ac:dyDescent="0.25">
      <c r="C269" s="223"/>
      <c r="D269" s="3"/>
    </row>
    <row r="270" spans="3:4" x14ac:dyDescent="0.25">
      <c r="C270" s="223"/>
      <c r="D270" s="3"/>
    </row>
    <row r="271" spans="3:4" x14ac:dyDescent="0.25">
      <c r="C271" s="223"/>
      <c r="D271" s="3"/>
    </row>
    <row r="272" spans="3:4" x14ac:dyDescent="0.25">
      <c r="C272" s="223"/>
      <c r="D272" s="3"/>
    </row>
    <row r="273" spans="3:4" x14ac:dyDescent="0.25">
      <c r="C273" s="223"/>
      <c r="D273" s="3"/>
    </row>
    <row r="274" spans="3:4" x14ac:dyDescent="0.25">
      <c r="C274" s="223"/>
      <c r="D274" s="3"/>
    </row>
    <row r="275" spans="3:4" x14ac:dyDescent="0.25">
      <c r="C275" s="223"/>
      <c r="D275" s="3"/>
    </row>
    <row r="276" spans="3:4" x14ac:dyDescent="0.25">
      <c r="C276" s="223"/>
      <c r="D276" s="3"/>
    </row>
    <row r="277" spans="3:4" x14ac:dyDescent="0.25">
      <c r="C277" s="223"/>
      <c r="D277" s="3"/>
    </row>
    <row r="278" spans="3:4" x14ac:dyDescent="0.25">
      <c r="C278" s="223"/>
      <c r="D278" s="3"/>
    </row>
    <row r="279" spans="3:4" x14ac:dyDescent="0.25">
      <c r="C279" s="223"/>
      <c r="D279" s="3"/>
    </row>
    <row r="280" spans="3:4" x14ac:dyDescent="0.25">
      <c r="C280" s="223"/>
      <c r="D280" s="3"/>
    </row>
    <row r="281" spans="3:4" x14ac:dyDescent="0.25">
      <c r="C281" s="223"/>
      <c r="D281" s="3"/>
    </row>
    <row r="282" spans="3:4" x14ac:dyDescent="0.25">
      <c r="C282" s="223"/>
      <c r="D282" s="3"/>
    </row>
    <row r="283" spans="3:4" x14ac:dyDescent="0.25">
      <c r="C283" s="223"/>
      <c r="D283" s="3"/>
    </row>
    <row r="284" spans="3:4" x14ac:dyDescent="0.25">
      <c r="C284" s="223"/>
      <c r="D284" s="3"/>
    </row>
    <row r="285" spans="3:4" x14ac:dyDescent="0.25">
      <c r="C285" s="223"/>
      <c r="D285" s="3"/>
    </row>
    <row r="286" spans="3:4" x14ac:dyDescent="0.25">
      <c r="C286" s="223"/>
      <c r="D286" s="3"/>
    </row>
    <row r="287" spans="3:4" x14ac:dyDescent="0.25">
      <c r="C287" s="223"/>
      <c r="D287" s="3"/>
    </row>
    <row r="288" spans="3:4" x14ac:dyDescent="0.25">
      <c r="C288" s="223"/>
      <c r="D288" s="3"/>
    </row>
    <row r="289" spans="3:4" x14ac:dyDescent="0.25">
      <c r="C289" s="223"/>
      <c r="D289" s="3"/>
    </row>
    <row r="290" spans="3:4" x14ac:dyDescent="0.25">
      <c r="C290" s="223"/>
      <c r="D290" s="3"/>
    </row>
    <row r="291" spans="3:4" x14ac:dyDescent="0.25">
      <c r="C291" s="223"/>
      <c r="D291" s="3"/>
    </row>
    <row r="292" spans="3:4" x14ac:dyDescent="0.25">
      <c r="C292" s="223"/>
      <c r="D292" s="3"/>
    </row>
    <row r="293" spans="3:4" x14ac:dyDescent="0.25">
      <c r="C293" s="223"/>
      <c r="D293" s="3"/>
    </row>
    <row r="294" spans="3:4" x14ac:dyDescent="0.25">
      <c r="C294" s="223"/>
      <c r="D294" s="3"/>
    </row>
    <row r="295" spans="3:4" x14ac:dyDescent="0.25">
      <c r="C295" s="223"/>
      <c r="D295" s="3"/>
    </row>
    <row r="296" spans="3:4" x14ac:dyDescent="0.25">
      <c r="C296" s="223"/>
      <c r="D296" s="3"/>
    </row>
    <row r="297" spans="3:4" x14ac:dyDescent="0.25">
      <c r="C297" s="223"/>
      <c r="D297" s="3"/>
    </row>
    <row r="298" spans="3:4" x14ac:dyDescent="0.25">
      <c r="C298" s="223"/>
      <c r="D298" s="3"/>
    </row>
    <row r="299" spans="3:4" x14ac:dyDescent="0.25">
      <c r="C299" s="223"/>
      <c r="D299" s="3"/>
    </row>
    <row r="300" spans="3:4" x14ac:dyDescent="0.25">
      <c r="C300" s="223"/>
      <c r="D300" s="3"/>
    </row>
    <row r="301" spans="3:4" x14ac:dyDescent="0.25">
      <c r="C301" s="223"/>
      <c r="D301" s="3"/>
    </row>
    <row r="302" spans="3:4" x14ac:dyDescent="0.25">
      <c r="C302" s="223"/>
      <c r="D302" s="3"/>
    </row>
    <row r="303" spans="3:4" x14ac:dyDescent="0.25">
      <c r="C303" s="223"/>
      <c r="D303" s="3"/>
    </row>
    <row r="304" spans="3:4" x14ac:dyDescent="0.25">
      <c r="C304" s="223"/>
      <c r="D304" s="3"/>
    </row>
    <row r="305" spans="3:4" x14ac:dyDescent="0.25">
      <c r="C305" s="223"/>
      <c r="D305" s="3"/>
    </row>
    <row r="306" spans="3:4" x14ac:dyDescent="0.25">
      <c r="C306" s="223"/>
      <c r="D306" s="3"/>
    </row>
    <row r="307" spans="3:4" x14ac:dyDescent="0.25">
      <c r="C307" s="223"/>
      <c r="D307" s="3"/>
    </row>
    <row r="308" spans="3:4" x14ac:dyDescent="0.25">
      <c r="C308" s="223"/>
      <c r="D308" s="3"/>
    </row>
    <row r="309" spans="3:4" x14ac:dyDescent="0.25">
      <c r="C309" s="223"/>
      <c r="D309" s="3"/>
    </row>
    <row r="310" spans="3:4" x14ac:dyDescent="0.25">
      <c r="C310" s="223"/>
      <c r="D310" s="3"/>
    </row>
    <row r="311" spans="3:4" x14ac:dyDescent="0.25">
      <c r="C311" s="223"/>
      <c r="D311" s="3"/>
    </row>
    <row r="312" spans="3:4" x14ac:dyDescent="0.25">
      <c r="C312" s="223"/>
      <c r="D312" s="3"/>
    </row>
    <row r="313" spans="3:4" x14ac:dyDescent="0.25">
      <c r="C313" s="223"/>
      <c r="D313" s="3"/>
    </row>
    <row r="314" spans="3:4" x14ac:dyDescent="0.25">
      <c r="C314" s="223"/>
      <c r="D314" s="3"/>
    </row>
    <row r="315" spans="3:4" x14ac:dyDescent="0.25">
      <c r="C315" s="223"/>
      <c r="D315" s="3"/>
    </row>
    <row r="316" spans="3:4" x14ac:dyDescent="0.25">
      <c r="C316" s="223"/>
      <c r="D316" s="3"/>
    </row>
    <row r="317" spans="3:4" x14ac:dyDescent="0.25">
      <c r="C317" s="223"/>
      <c r="D317" s="3"/>
    </row>
    <row r="318" spans="3:4" x14ac:dyDescent="0.25">
      <c r="C318" s="223"/>
      <c r="D318" s="3"/>
    </row>
    <row r="319" spans="3:4" x14ac:dyDescent="0.25">
      <c r="C319" s="223"/>
      <c r="D319" s="3"/>
    </row>
    <row r="320" spans="3:4" x14ac:dyDescent="0.25">
      <c r="C320" s="223"/>
      <c r="D320" s="3"/>
    </row>
    <row r="321" spans="3:4" x14ac:dyDescent="0.25">
      <c r="C321" s="223"/>
      <c r="D321" s="3"/>
    </row>
    <row r="322" spans="3:4" x14ac:dyDescent="0.25">
      <c r="C322" s="223"/>
      <c r="D322" s="3"/>
    </row>
    <row r="323" spans="3:4" x14ac:dyDescent="0.25">
      <c r="C323" s="223"/>
      <c r="D323" s="3"/>
    </row>
    <row r="324" spans="3:4" x14ac:dyDescent="0.25">
      <c r="C324" s="223"/>
      <c r="D324" s="3"/>
    </row>
    <row r="325" spans="3:4" x14ac:dyDescent="0.25">
      <c r="C325" s="223"/>
      <c r="D325" s="3"/>
    </row>
    <row r="326" spans="3:4" x14ac:dyDescent="0.25">
      <c r="C326" s="223"/>
      <c r="D326" s="3"/>
    </row>
    <row r="327" spans="3:4" x14ac:dyDescent="0.25">
      <c r="C327" s="223"/>
      <c r="D327" s="3"/>
    </row>
    <row r="328" spans="3:4" x14ac:dyDescent="0.25">
      <c r="C328" s="223"/>
      <c r="D328" s="3"/>
    </row>
    <row r="329" spans="3:4" x14ac:dyDescent="0.25">
      <c r="C329" s="223"/>
      <c r="D329" s="3"/>
    </row>
    <row r="330" spans="3:4" x14ac:dyDescent="0.25">
      <c r="C330" s="223"/>
      <c r="D330" s="3"/>
    </row>
    <row r="331" spans="3:4" x14ac:dyDescent="0.25">
      <c r="C331" s="223"/>
      <c r="D331" s="3"/>
    </row>
    <row r="332" spans="3:4" x14ac:dyDescent="0.25">
      <c r="C332" s="223"/>
      <c r="D332" s="3"/>
    </row>
    <row r="333" spans="3:4" x14ac:dyDescent="0.25">
      <c r="C333" s="223"/>
      <c r="D333" s="3"/>
    </row>
    <row r="334" spans="3:4" x14ac:dyDescent="0.25">
      <c r="C334" s="223"/>
      <c r="D334" s="3"/>
    </row>
    <row r="335" spans="3:4" x14ac:dyDescent="0.25">
      <c r="C335" s="223"/>
      <c r="D335" s="3"/>
    </row>
    <row r="336" spans="3:4" x14ac:dyDescent="0.25">
      <c r="C336" s="223"/>
      <c r="D336" s="3"/>
    </row>
    <row r="337" spans="3:4" x14ac:dyDescent="0.25">
      <c r="C337" s="223"/>
      <c r="D337" s="3"/>
    </row>
    <row r="338" spans="3:4" x14ac:dyDescent="0.25">
      <c r="C338" s="223"/>
      <c r="D338" s="3"/>
    </row>
    <row r="339" spans="3:4" x14ac:dyDescent="0.25">
      <c r="C339" s="223"/>
      <c r="D339" s="3"/>
    </row>
    <row r="340" spans="3:4" x14ac:dyDescent="0.25">
      <c r="C340" s="223"/>
      <c r="D340" s="3"/>
    </row>
    <row r="341" spans="3:4" x14ac:dyDescent="0.25">
      <c r="C341" s="223"/>
      <c r="D341" s="3"/>
    </row>
    <row r="342" spans="3:4" x14ac:dyDescent="0.25">
      <c r="C342" s="223"/>
      <c r="D342" s="3"/>
    </row>
    <row r="343" spans="3:4" x14ac:dyDescent="0.25">
      <c r="C343" s="223"/>
      <c r="D343" s="3"/>
    </row>
    <row r="344" spans="3:4" x14ac:dyDescent="0.25">
      <c r="C344" s="223"/>
      <c r="D344" s="3"/>
    </row>
    <row r="345" spans="3:4" x14ac:dyDescent="0.25">
      <c r="C345" s="223"/>
      <c r="D345" s="3"/>
    </row>
    <row r="346" spans="3:4" x14ac:dyDescent="0.25">
      <c r="D346" s="3"/>
    </row>
    <row r="347" spans="3:4" x14ac:dyDescent="0.25">
      <c r="D347" s="3"/>
    </row>
    <row r="348" spans="3:4" x14ac:dyDescent="0.25">
      <c r="D348" s="3"/>
    </row>
    <row r="349" spans="3:4" x14ac:dyDescent="0.25">
      <c r="D349" s="3"/>
    </row>
    <row r="350" spans="3:4" x14ac:dyDescent="0.25">
      <c r="D350" s="3"/>
    </row>
    <row r="351" spans="3:4" x14ac:dyDescent="0.25">
      <c r="D351" s="3"/>
    </row>
    <row r="352" spans="3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06"/>
  <sheetViews>
    <sheetView workbookViewId="0">
      <selection activeCell="B14" sqref="B14"/>
    </sheetView>
  </sheetViews>
  <sheetFormatPr defaultColWidth="9.140625" defaultRowHeight="15" x14ac:dyDescent="0.25"/>
  <cols>
    <col min="1" max="1" width="12.5703125" style="10" customWidth="1"/>
    <col min="2" max="7" width="19.5703125" style="10" customWidth="1"/>
    <col min="8" max="8" width="22" style="223" hidden="1" customWidth="1"/>
    <col min="9" max="14" width="19.5703125" style="10" customWidth="1"/>
    <col min="15" max="15" width="12.28515625" style="10" bestFit="1" customWidth="1"/>
    <col min="16" max="20" width="9.140625" style="10" customWidth="1"/>
    <col min="21" max="16384" width="9.140625" style="10"/>
  </cols>
  <sheetData>
    <row r="1" spans="1:15" x14ac:dyDescent="0.25">
      <c r="A1" s="1" t="s">
        <v>88</v>
      </c>
      <c r="B1" s="6"/>
      <c r="C1" s="6"/>
      <c r="D1" s="6"/>
      <c r="E1" s="6"/>
      <c r="F1" s="6"/>
      <c r="G1" s="6"/>
      <c r="I1" s="6"/>
      <c r="J1" s="6"/>
      <c r="K1" s="6"/>
      <c r="L1" s="6"/>
      <c r="M1" s="6"/>
      <c r="N1" s="6"/>
      <c r="O1" s="8"/>
    </row>
    <row r="2" spans="1:15" ht="15.75" customHeight="1" thickBot="1" x14ac:dyDescent="0.3">
      <c r="A2" s="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8"/>
    </row>
    <row r="3" spans="1:15" s="13" customFormat="1" ht="23.25" customHeight="1" x14ac:dyDescent="0.35">
      <c r="B3" s="21" t="s">
        <v>1</v>
      </c>
      <c r="C3" s="21"/>
      <c r="D3" s="21"/>
      <c r="E3" s="21"/>
      <c r="F3" s="21" t="s">
        <v>2</v>
      </c>
      <c r="G3" s="21"/>
      <c r="H3" s="15"/>
      <c r="I3" s="21" t="s">
        <v>3</v>
      </c>
      <c r="J3" s="21"/>
      <c r="K3" s="21"/>
      <c r="L3" s="21"/>
      <c r="M3" s="21" t="s">
        <v>4</v>
      </c>
      <c r="N3" s="21" t="s">
        <v>5</v>
      </c>
      <c r="O3" s="23"/>
    </row>
    <row r="4" spans="1:15" s="33" customFormat="1" ht="11.25" customHeight="1" x14ac:dyDescent="0.2">
      <c r="A4" s="25" t="s">
        <v>7</v>
      </c>
      <c r="B4" s="30" t="s">
        <v>13</v>
      </c>
      <c r="C4" s="30" t="s">
        <v>13</v>
      </c>
      <c r="D4" s="30" t="s">
        <v>13</v>
      </c>
      <c r="E4" s="30" t="s">
        <v>13</v>
      </c>
      <c r="F4" s="30" t="s">
        <v>13</v>
      </c>
      <c r="G4" s="30" t="s">
        <v>13</v>
      </c>
      <c r="H4" s="26"/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</row>
    <row r="5" spans="1:15" s="33" customFormat="1" ht="11.25" customHeight="1" x14ac:dyDescent="0.2">
      <c r="A5" s="25" t="s">
        <v>16</v>
      </c>
      <c r="B5" s="35"/>
      <c r="C5" s="35"/>
      <c r="D5" s="35"/>
      <c r="E5" s="35"/>
      <c r="F5" s="35"/>
      <c r="G5" s="35"/>
      <c r="H5" s="38"/>
      <c r="I5" s="35"/>
      <c r="J5" s="35"/>
      <c r="K5" s="35"/>
      <c r="L5" s="35"/>
      <c r="M5" s="35"/>
      <c r="N5" s="35"/>
      <c r="O5" s="35"/>
    </row>
    <row r="6" spans="1:15" s="40" customFormat="1" ht="11.25" customHeight="1" x14ac:dyDescent="0.2">
      <c r="A6" s="32" t="s">
        <v>22</v>
      </c>
      <c r="B6" s="30"/>
      <c r="C6" s="30"/>
      <c r="D6" s="30"/>
      <c r="E6" s="30"/>
      <c r="F6" s="30"/>
      <c r="G6" s="30"/>
      <c r="H6" s="32"/>
      <c r="I6" s="30"/>
      <c r="J6" s="30"/>
      <c r="K6" s="30"/>
      <c r="L6" s="30"/>
      <c r="M6" s="30"/>
      <c r="N6" s="30"/>
      <c r="O6" s="31"/>
    </row>
    <row r="7" spans="1:15" s="40" customFormat="1" ht="11.25" customHeight="1" x14ac:dyDescent="0.2">
      <c r="A7" s="32" t="s">
        <v>35</v>
      </c>
      <c r="B7" s="30" t="s">
        <v>39</v>
      </c>
      <c r="C7" s="30" t="s">
        <v>39</v>
      </c>
      <c r="D7" s="30" t="s">
        <v>39</v>
      </c>
      <c r="E7" s="30" t="s">
        <v>39</v>
      </c>
      <c r="F7" s="30" t="s">
        <v>39</v>
      </c>
      <c r="G7" s="30" t="s">
        <v>39</v>
      </c>
      <c r="H7" s="32"/>
      <c r="I7" s="30" t="s">
        <v>39</v>
      </c>
      <c r="J7" s="30" t="s">
        <v>39</v>
      </c>
      <c r="K7" s="30" t="s">
        <v>39</v>
      </c>
      <c r="L7" s="30" t="s">
        <v>39</v>
      </c>
      <c r="M7" s="30" t="s">
        <v>39</v>
      </c>
      <c r="N7" s="30" t="s">
        <v>39</v>
      </c>
      <c r="O7" s="30" t="s">
        <v>39</v>
      </c>
    </row>
    <row r="8" spans="1:15" s="47" customFormat="1" x14ac:dyDescent="0.25">
      <c r="A8" s="41" t="s">
        <v>55</v>
      </c>
      <c r="B8" s="46"/>
      <c r="C8" s="46"/>
      <c r="D8" s="46"/>
      <c r="E8" s="46"/>
      <c r="F8" s="46"/>
      <c r="G8" s="46"/>
      <c r="H8" s="41"/>
      <c r="I8" s="46"/>
      <c r="J8" s="46"/>
      <c r="K8" s="46"/>
      <c r="L8" s="46"/>
      <c r="M8" s="46"/>
      <c r="N8" s="46"/>
      <c r="O8" s="41"/>
    </row>
    <row r="9" spans="1:15" x14ac:dyDescent="0.25">
      <c r="A9" s="5"/>
      <c r="B9" s="5"/>
      <c r="C9" s="5"/>
      <c r="D9" s="5"/>
      <c r="E9" s="5"/>
      <c r="F9" s="5"/>
      <c r="G9" s="5"/>
      <c r="I9" s="5"/>
      <c r="J9" s="5"/>
      <c r="K9" s="5"/>
      <c r="L9" s="5"/>
      <c r="M9" s="5"/>
      <c r="N9" s="5"/>
      <c r="O9" s="8"/>
    </row>
    <row r="10" spans="1:15" x14ac:dyDescent="0.25">
      <c r="A10" s="5" t="s">
        <v>61</v>
      </c>
      <c r="B10" s="5" t="s">
        <v>50</v>
      </c>
      <c r="C10" s="5"/>
      <c r="D10" s="5"/>
      <c r="E10" s="5" t="s">
        <v>59</v>
      </c>
      <c r="F10" s="5"/>
      <c r="G10" s="5"/>
      <c r="I10" s="5"/>
      <c r="J10" s="5"/>
      <c r="K10" s="5"/>
      <c r="L10" s="5"/>
      <c r="M10" s="5"/>
      <c r="N10" s="5"/>
      <c r="O10" s="8"/>
    </row>
    <row r="11" spans="1:15" ht="90" customHeight="1" x14ac:dyDescent="0.25">
      <c r="A11" s="5" t="s">
        <v>62</v>
      </c>
      <c r="B11" s="66" t="s">
        <v>50</v>
      </c>
      <c r="C11" s="66" t="s">
        <v>63</v>
      </c>
      <c r="D11" s="66" t="s">
        <v>64</v>
      </c>
      <c r="E11" s="66" t="s">
        <v>50</v>
      </c>
      <c r="F11" s="66" t="s">
        <v>67</v>
      </c>
      <c r="G11" s="66" t="s">
        <v>68</v>
      </c>
      <c r="H11" s="223" t="s">
        <v>69</v>
      </c>
      <c r="I11" s="66" t="s">
        <v>44</v>
      </c>
      <c r="J11" s="66" t="s">
        <v>45</v>
      </c>
      <c r="K11" s="66" t="s">
        <v>70</v>
      </c>
      <c r="L11" s="66" t="s">
        <v>71</v>
      </c>
      <c r="M11" s="66" t="s">
        <v>73</v>
      </c>
      <c r="N11" s="66" t="s">
        <v>50</v>
      </c>
      <c r="O11" s="67" t="s">
        <v>109</v>
      </c>
    </row>
    <row r="12" spans="1:15" x14ac:dyDescent="0.25">
      <c r="B12" s="66"/>
      <c r="C12" s="66"/>
      <c r="D12" s="66"/>
      <c r="E12" s="66"/>
      <c r="F12" s="66"/>
      <c r="G12" s="66"/>
      <c r="I12" s="66"/>
      <c r="J12" s="66"/>
      <c r="K12" s="66"/>
      <c r="L12" s="66"/>
      <c r="M12" s="66"/>
      <c r="N12" s="66"/>
      <c r="O12" s="67"/>
    </row>
    <row r="13" spans="1:15" x14ac:dyDescent="0.25">
      <c r="A13" s="165">
        <f t="shared" ref="A13:A31" si="0">A14+7</f>
        <v>44099</v>
      </c>
      <c r="B13" s="71">
        <v>202</v>
      </c>
      <c r="C13" s="71">
        <v>156</v>
      </c>
      <c r="D13" s="71">
        <v>26</v>
      </c>
      <c r="E13" s="71">
        <v>40</v>
      </c>
      <c r="F13" s="71">
        <v>56</v>
      </c>
      <c r="G13" s="71">
        <v>11</v>
      </c>
      <c r="I13" s="71">
        <v>2</v>
      </c>
      <c r="J13" s="71">
        <v>18</v>
      </c>
      <c r="K13" s="71">
        <v>13</v>
      </c>
      <c r="L13" s="71">
        <v>20</v>
      </c>
      <c r="M13" s="71">
        <f t="shared" ref="M13:M76" si="1">J13*-1</f>
        <v>-18</v>
      </c>
      <c r="N13" s="166">
        <v>32.524752475247517</v>
      </c>
      <c r="O13" s="75">
        <f t="shared" ref="O13:O76" si="2">K13-J13</f>
        <v>-5</v>
      </c>
    </row>
    <row r="14" spans="1:15" x14ac:dyDescent="0.25">
      <c r="A14" s="165">
        <f t="shared" si="0"/>
        <v>44092</v>
      </c>
      <c r="B14" s="71">
        <v>199</v>
      </c>
      <c r="C14" s="71">
        <v>151</v>
      </c>
      <c r="D14" s="71">
        <v>28</v>
      </c>
      <c r="E14" s="71">
        <v>44</v>
      </c>
      <c r="F14" s="71">
        <v>69</v>
      </c>
      <c r="G14" s="71">
        <v>10</v>
      </c>
      <c r="I14" s="71">
        <v>6</v>
      </c>
      <c r="J14" s="71">
        <v>9</v>
      </c>
      <c r="K14" s="71">
        <v>8</v>
      </c>
      <c r="L14" s="71">
        <v>10</v>
      </c>
      <c r="M14" s="71">
        <f t="shared" si="1"/>
        <v>-9</v>
      </c>
      <c r="N14" s="166">
        <v>34.391959798994982</v>
      </c>
      <c r="O14" s="75">
        <f t="shared" si="2"/>
        <v>-1</v>
      </c>
    </row>
    <row r="15" spans="1:15" x14ac:dyDescent="0.25">
      <c r="A15" s="165">
        <f t="shared" si="0"/>
        <v>44085</v>
      </c>
      <c r="B15" s="71">
        <v>273</v>
      </c>
      <c r="C15" s="71">
        <v>217</v>
      </c>
      <c r="D15" s="71">
        <v>27</v>
      </c>
      <c r="E15" s="71">
        <v>45</v>
      </c>
      <c r="F15" s="71">
        <v>42</v>
      </c>
      <c r="G15" s="71">
        <v>14</v>
      </c>
      <c r="I15" s="71">
        <v>6</v>
      </c>
      <c r="J15" s="71">
        <v>13</v>
      </c>
      <c r="K15" s="71">
        <v>19</v>
      </c>
      <c r="L15" s="71">
        <v>21</v>
      </c>
      <c r="M15" s="71">
        <f t="shared" si="1"/>
        <v>-13</v>
      </c>
      <c r="N15" s="166">
        <v>30</v>
      </c>
      <c r="O15" s="75">
        <f t="shared" si="2"/>
        <v>6</v>
      </c>
    </row>
    <row r="16" spans="1:15" x14ac:dyDescent="0.25">
      <c r="A16" s="165">
        <f t="shared" si="0"/>
        <v>44078</v>
      </c>
      <c r="B16" s="71">
        <v>208</v>
      </c>
      <c r="C16" s="71">
        <v>152</v>
      </c>
      <c r="D16" s="71">
        <v>26</v>
      </c>
      <c r="E16" s="71">
        <v>48</v>
      </c>
      <c r="F16" s="71">
        <v>46</v>
      </c>
      <c r="G16" s="71">
        <v>9</v>
      </c>
      <c r="I16" s="71">
        <v>1</v>
      </c>
      <c r="J16" s="71">
        <v>11</v>
      </c>
      <c r="K16" s="71">
        <v>17</v>
      </c>
      <c r="L16" s="71">
        <v>6</v>
      </c>
      <c r="M16" s="71">
        <f t="shared" si="1"/>
        <v>-11</v>
      </c>
      <c r="N16" s="166">
        <v>34.509615384615387</v>
      </c>
      <c r="O16" s="75">
        <f t="shared" si="2"/>
        <v>6</v>
      </c>
    </row>
    <row r="17" spans="1:15" x14ac:dyDescent="0.25">
      <c r="A17" s="165">
        <f t="shared" si="0"/>
        <v>44071</v>
      </c>
      <c r="B17" s="71">
        <v>211</v>
      </c>
      <c r="C17" s="71">
        <v>151</v>
      </c>
      <c r="D17" s="71">
        <v>33</v>
      </c>
      <c r="E17" s="71">
        <v>53</v>
      </c>
      <c r="F17" s="71">
        <v>52</v>
      </c>
      <c r="G17" s="71">
        <v>16</v>
      </c>
      <c r="I17" s="71">
        <v>1</v>
      </c>
      <c r="J17" s="71">
        <v>11</v>
      </c>
      <c r="K17" s="71">
        <v>7</v>
      </c>
      <c r="L17" s="71">
        <v>13</v>
      </c>
      <c r="M17" s="71">
        <f t="shared" si="1"/>
        <v>-11</v>
      </c>
      <c r="N17" s="166">
        <v>34.649289099526072</v>
      </c>
      <c r="O17" s="75">
        <f t="shared" si="2"/>
        <v>-4</v>
      </c>
    </row>
    <row r="18" spans="1:15" x14ac:dyDescent="0.25">
      <c r="A18" s="165">
        <f t="shared" si="0"/>
        <v>44064</v>
      </c>
      <c r="B18" s="71">
        <v>209</v>
      </c>
      <c r="C18" s="71">
        <v>156</v>
      </c>
      <c r="D18" s="71">
        <v>40</v>
      </c>
      <c r="E18" s="71">
        <v>56</v>
      </c>
      <c r="F18" s="71">
        <v>46</v>
      </c>
      <c r="G18" s="71">
        <v>15</v>
      </c>
      <c r="I18" s="71">
        <v>3</v>
      </c>
      <c r="J18" s="71">
        <v>7</v>
      </c>
      <c r="K18" s="71">
        <v>12</v>
      </c>
      <c r="L18" s="71">
        <v>11</v>
      </c>
      <c r="M18" s="71">
        <f t="shared" si="1"/>
        <v>-7</v>
      </c>
      <c r="N18" s="166">
        <v>35.617224880382778</v>
      </c>
      <c r="O18" s="75">
        <f t="shared" si="2"/>
        <v>5</v>
      </c>
    </row>
    <row r="19" spans="1:15" x14ac:dyDescent="0.25">
      <c r="A19" s="165">
        <f t="shared" si="0"/>
        <v>44057</v>
      </c>
      <c r="B19" s="71">
        <v>212</v>
      </c>
      <c r="C19" s="71">
        <v>171</v>
      </c>
      <c r="D19" s="71">
        <v>40</v>
      </c>
      <c r="E19" s="71">
        <v>55</v>
      </c>
      <c r="F19" s="71">
        <v>34</v>
      </c>
      <c r="G19" s="71">
        <v>15</v>
      </c>
      <c r="I19" s="71">
        <v>3</v>
      </c>
      <c r="J19" s="71">
        <v>19</v>
      </c>
      <c r="K19" s="71">
        <v>13</v>
      </c>
      <c r="L19" s="71">
        <v>23</v>
      </c>
      <c r="M19" s="71">
        <f t="shared" si="1"/>
        <v>-19</v>
      </c>
      <c r="N19" s="166">
        <v>32.547169811320757</v>
      </c>
      <c r="O19" s="75">
        <f t="shared" si="2"/>
        <v>-6</v>
      </c>
    </row>
    <row r="20" spans="1:15" x14ac:dyDescent="0.25">
      <c r="A20" s="165">
        <f t="shared" si="0"/>
        <v>44050</v>
      </c>
      <c r="B20" s="71">
        <v>210</v>
      </c>
      <c r="C20" s="71">
        <v>160</v>
      </c>
      <c r="D20" s="71">
        <v>37</v>
      </c>
      <c r="E20" s="71">
        <v>58</v>
      </c>
      <c r="F20" s="71">
        <v>53</v>
      </c>
      <c r="G20" s="71">
        <v>12</v>
      </c>
      <c r="I20" s="71">
        <v>7</v>
      </c>
      <c r="J20" s="71">
        <v>33</v>
      </c>
      <c r="K20" s="71">
        <v>16</v>
      </c>
      <c r="L20" s="71">
        <v>41</v>
      </c>
      <c r="M20" s="71">
        <f t="shared" si="1"/>
        <v>-33</v>
      </c>
      <c r="N20" s="166">
        <v>35.866666666666667</v>
      </c>
      <c r="O20" s="75">
        <f t="shared" si="2"/>
        <v>-17</v>
      </c>
    </row>
    <row r="21" spans="1:15" x14ac:dyDescent="0.25">
      <c r="A21" s="165">
        <f t="shared" si="0"/>
        <v>44043</v>
      </c>
      <c r="B21" s="71">
        <v>195</v>
      </c>
      <c r="C21" s="71">
        <v>152</v>
      </c>
      <c r="D21" s="71">
        <v>42</v>
      </c>
      <c r="E21" s="71">
        <v>56</v>
      </c>
      <c r="F21" s="71">
        <v>72</v>
      </c>
      <c r="G21" s="71">
        <v>9</v>
      </c>
      <c r="I21" s="71">
        <v>8</v>
      </c>
      <c r="J21" s="71">
        <v>9</v>
      </c>
      <c r="K21" s="71">
        <v>19</v>
      </c>
      <c r="L21" s="71">
        <v>15</v>
      </c>
      <c r="M21" s="71">
        <f t="shared" si="1"/>
        <v>-9</v>
      </c>
      <c r="N21" s="166">
        <v>37.430769230769229</v>
      </c>
      <c r="O21" s="75">
        <f t="shared" si="2"/>
        <v>10</v>
      </c>
    </row>
    <row r="22" spans="1:15" x14ac:dyDescent="0.25">
      <c r="A22" s="165">
        <f t="shared" si="0"/>
        <v>44036</v>
      </c>
      <c r="B22" s="71">
        <v>207</v>
      </c>
      <c r="C22" s="71">
        <v>168</v>
      </c>
      <c r="D22" s="71">
        <v>41</v>
      </c>
      <c r="E22" s="71">
        <v>55</v>
      </c>
      <c r="F22" s="71">
        <v>56</v>
      </c>
      <c r="G22" s="71">
        <v>10</v>
      </c>
      <c r="I22" s="71">
        <v>5</v>
      </c>
      <c r="J22" s="71">
        <v>12</v>
      </c>
      <c r="K22" s="71">
        <v>10</v>
      </c>
      <c r="L22" s="71">
        <v>20</v>
      </c>
      <c r="M22" s="71">
        <f t="shared" si="1"/>
        <v>-12</v>
      </c>
      <c r="N22" s="166">
        <v>35.855072463768117</v>
      </c>
      <c r="O22" s="75">
        <f t="shared" si="2"/>
        <v>-2</v>
      </c>
    </row>
    <row r="23" spans="1:15" x14ac:dyDescent="0.25">
      <c r="A23" s="165">
        <f t="shared" si="0"/>
        <v>44029</v>
      </c>
      <c r="B23" s="71">
        <v>209</v>
      </c>
      <c r="C23" s="71">
        <v>166</v>
      </c>
      <c r="D23" s="71">
        <v>43</v>
      </c>
      <c r="E23" s="71">
        <v>60</v>
      </c>
      <c r="F23" s="71">
        <v>44</v>
      </c>
      <c r="G23" s="71">
        <v>8</v>
      </c>
      <c r="I23" s="71">
        <v>4</v>
      </c>
      <c r="J23" s="71">
        <v>21</v>
      </c>
      <c r="K23" s="71">
        <v>17</v>
      </c>
      <c r="L23" s="71">
        <v>22</v>
      </c>
      <c r="M23" s="71">
        <f t="shared" si="1"/>
        <v>-21</v>
      </c>
      <c r="N23" s="166">
        <v>29.464114832535881</v>
      </c>
      <c r="O23" s="75">
        <f t="shared" si="2"/>
        <v>-4</v>
      </c>
    </row>
    <row r="24" spans="1:15" x14ac:dyDescent="0.25">
      <c r="A24" s="165">
        <f t="shared" si="0"/>
        <v>44022</v>
      </c>
      <c r="B24" s="71">
        <v>209</v>
      </c>
      <c r="C24" s="71">
        <v>173</v>
      </c>
      <c r="D24" s="71">
        <v>44</v>
      </c>
      <c r="E24" s="71">
        <v>56</v>
      </c>
      <c r="F24" s="71">
        <v>87</v>
      </c>
      <c r="G24" s="71">
        <v>11</v>
      </c>
      <c r="I24" s="71">
        <v>3</v>
      </c>
      <c r="J24" s="71">
        <v>9</v>
      </c>
      <c r="K24" s="71">
        <v>11</v>
      </c>
      <c r="L24" s="71">
        <v>16</v>
      </c>
      <c r="M24" s="71">
        <f t="shared" si="1"/>
        <v>-9</v>
      </c>
      <c r="N24" s="166">
        <v>35.827751196172251</v>
      </c>
      <c r="O24" s="75">
        <f t="shared" si="2"/>
        <v>2</v>
      </c>
    </row>
    <row r="25" spans="1:15" x14ac:dyDescent="0.25">
      <c r="A25" s="165">
        <f t="shared" si="0"/>
        <v>44015</v>
      </c>
      <c r="B25" s="71">
        <v>214</v>
      </c>
      <c r="C25" s="71">
        <v>167</v>
      </c>
      <c r="D25" s="71">
        <v>43</v>
      </c>
      <c r="E25" s="71">
        <v>56</v>
      </c>
      <c r="F25" s="71">
        <v>39</v>
      </c>
      <c r="G25" s="71">
        <v>7</v>
      </c>
      <c r="I25" s="71">
        <v>2</v>
      </c>
      <c r="J25" s="71">
        <v>12</v>
      </c>
      <c r="K25" s="71">
        <v>13</v>
      </c>
      <c r="L25" s="71">
        <v>14</v>
      </c>
      <c r="M25" s="71">
        <f t="shared" si="1"/>
        <v>-12</v>
      </c>
      <c r="N25" s="166">
        <v>35.014018691588788</v>
      </c>
      <c r="O25" s="75">
        <f t="shared" si="2"/>
        <v>1</v>
      </c>
    </row>
    <row r="26" spans="1:15" x14ac:dyDescent="0.25">
      <c r="A26" s="165">
        <f t="shared" si="0"/>
        <v>44008</v>
      </c>
      <c r="B26" s="71">
        <v>214</v>
      </c>
      <c r="C26" s="71">
        <v>173</v>
      </c>
      <c r="D26" s="71">
        <v>41</v>
      </c>
      <c r="E26" s="71">
        <v>49</v>
      </c>
      <c r="F26" s="71">
        <v>70</v>
      </c>
      <c r="G26" s="71">
        <v>10</v>
      </c>
      <c r="I26" s="71">
        <v>2</v>
      </c>
      <c r="J26" s="71">
        <v>6</v>
      </c>
      <c r="K26" s="71">
        <v>11</v>
      </c>
      <c r="L26" s="71">
        <v>16</v>
      </c>
      <c r="M26" s="71">
        <f t="shared" si="1"/>
        <v>-6</v>
      </c>
      <c r="N26" s="166">
        <v>34.55140186915888</v>
      </c>
      <c r="O26" s="75">
        <f t="shared" si="2"/>
        <v>5</v>
      </c>
    </row>
    <row r="27" spans="1:15" x14ac:dyDescent="0.25">
      <c r="A27" s="165">
        <f t="shared" si="0"/>
        <v>44001</v>
      </c>
      <c r="B27" s="71">
        <v>223</v>
      </c>
      <c r="C27" s="71">
        <v>186</v>
      </c>
      <c r="D27" s="71">
        <v>46</v>
      </c>
      <c r="E27" s="71">
        <v>50</v>
      </c>
      <c r="F27" s="71">
        <v>71</v>
      </c>
      <c r="G27" s="71">
        <v>3</v>
      </c>
      <c r="I27" s="71">
        <v>5</v>
      </c>
      <c r="J27" s="71">
        <v>16</v>
      </c>
      <c r="K27" s="71">
        <v>14</v>
      </c>
      <c r="L27" s="71">
        <v>11</v>
      </c>
      <c r="M27" s="71">
        <f t="shared" si="1"/>
        <v>-16</v>
      </c>
      <c r="N27" s="166">
        <v>34.582959641255613</v>
      </c>
      <c r="O27" s="75">
        <f t="shared" si="2"/>
        <v>-2</v>
      </c>
    </row>
    <row r="28" spans="1:15" x14ac:dyDescent="0.25">
      <c r="A28" s="165">
        <f t="shared" si="0"/>
        <v>43994</v>
      </c>
      <c r="B28" s="71">
        <v>223</v>
      </c>
      <c r="C28" s="71">
        <v>181</v>
      </c>
      <c r="D28" s="71">
        <v>47</v>
      </c>
      <c r="E28" s="71">
        <v>52</v>
      </c>
      <c r="F28" s="71">
        <v>67</v>
      </c>
      <c r="G28" s="71">
        <v>11</v>
      </c>
      <c r="I28" s="71">
        <v>9</v>
      </c>
      <c r="J28" s="71">
        <v>12</v>
      </c>
      <c r="K28" s="71">
        <v>47</v>
      </c>
      <c r="L28" s="71">
        <v>18</v>
      </c>
      <c r="M28" s="71">
        <f t="shared" si="1"/>
        <v>-12</v>
      </c>
      <c r="N28" s="166">
        <v>34.295964125560538</v>
      </c>
      <c r="O28" s="75">
        <f t="shared" si="2"/>
        <v>35</v>
      </c>
    </row>
    <row r="29" spans="1:15" x14ac:dyDescent="0.25">
      <c r="A29" s="165">
        <f t="shared" si="0"/>
        <v>43987</v>
      </c>
      <c r="B29" s="71">
        <v>256</v>
      </c>
      <c r="C29" s="71">
        <v>182</v>
      </c>
      <c r="D29" s="71">
        <v>46</v>
      </c>
      <c r="E29" s="71">
        <v>58</v>
      </c>
      <c r="F29" s="71">
        <v>73</v>
      </c>
      <c r="G29" s="71">
        <v>15</v>
      </c>
      <c r="I29" s="71">
        <v>6</v>
      </c>
      <c r="J29" s="71">
        <v>15</v>
      </c>
      <c r="K29" s="71">
        <v>46</v>
      </c>
      <c r="L29" s="71">
        <v>16</v>
      </c>
      <c r="M29" s="71">
        <f t="shared" si="1"/>
        <v>-15</v>
      </c>
      <c r="N29" s="166">
        <v>30.875</v>
      </c>
      <c r="O29" s="75">
        <f t="shared" si="2"/>
        <v>31</v>
      </c>
    </row>
    <row r="30" spans="1:15" x14ac:dyDescent="0.25">
      <c r="A30" s="165">
        <f t="shared" si="0"/>
        <v>43980</v>
      </c>
      <c r="B30" s="71">
        <v>293</v>
      </c>
      <c r="C30" s="71">
        <v>233</v>
      </c>
      <c r="D30" s="71">
        <v>48</v>
      </c>
      <c r="E30" s="71">
        <v>57</v>
      </c>
      <c r="F30" s="71">
        <v>75</v>
      </c>
      <c r="G30" s="71">
        <v>20</v>
      </c>
      <c r="I30" s="71">
        <v>0</v>
      </c>
      <c r="J30" s="71">
        <v>34</v>
      </c>
      <c r="K30" s="71">
        <v>16</v>
      </c>
      <c r="L30" s="71">
        <v>15</v>
      </c>
      <c r="M30" s="71">
        <f t="shared" si="1"/>
        <v>-34</v>
      </c>
      <c r="N30" s="166">
        <v>26.645051194539249</v>
      </c>
      <c r="O30" s="75">
        <f t="shared" si="2"/>
        <v>-18</v>
      </c>
    </row>
    <row r="31" spans="1:15" x14ac:dyDescent="0.25">
      <c r="A31" s="165">
        <f t="shared" si="0"/>
        <v>43973</v>
      </c>
      <c r="B31" s="71">
        <v>275</v>
      </c>
      <c r="C31" s="71">
        <v>219</v>
      </c>
      <c r="D31" s="71">
        <v>41</v>
      </c>
      <c r="E31" s="71">
        <v>51</v>
      </c>
      <c r="F31" s="71">
        <v>51</v>
      </c>
      <c r="G31" s="71">
        <v>36</v>
      </c>
      <c r="I31" s="71">
        <v>3</v>
      </c>
      <c r="J31" s="71">
        <v>46</v>
      </c>
      <c r="K31" s="71">
        <v>22</v>
      </c>
      <c r="L31" s="71">
        <v>14</v>
      </c>
      <c r="M31" s="71">
        <f t="shared" si="1"/>
        <v>-46</v>
      </c>
      <c r="N31" s="166">
        <v>27.850909090909092</v>
      </c>
      <c r="O31" s="75">
        <f t="shared" si="2"/>
        <v>-24</v>
      </c>
    </row>
    <row r="32" spans="1:15" x14ac:dyDescent="0.25">
      <c r="A32" s="165">
        <v>43966</v>
      </c>
      <c r="B32" s="71">
        <v>259</v>
      </c>
      <c r="C32" s="71">
        <v>213</v>
      </c>
      <c r="D32" s="71">
        <v>43</v>
      </c>
      <c r="E32" s="71">
        <v>50</v>
      </c>
      <c r="F32" s="71">
        <v>79</v>
      </c>
      <c r="G32" s="71">
        <v>72</v>
      </c>
      <c r="I32" s="71">
        <v>4</v>
      </c>
      <c r="J32" s="71">
        <v>25</v>
      </c>
      <c r="K32" s="71">
        <v>37</v>
      </c>
      <c r="L32" s="71">
        <v>39</v>
      </c>
      <c r="M32" s="71">
        <f t="shared" si="1"/>
        <v>-25</v>
      </c>
      <c r="N32" s="166">
        <v>29.042471042471039</v>
      </c>
      <c r="O32" s="75">
        <f t="shared" si="2"/>
        <v>12</v>
      </c>
    </row>
    <row r="33" spans="1:15" x14ac:dyDescent="0.25">
      <c r="A33" s="165">
        <f>A34+7</f>
        <v>43952</v>
      </c>
      <c r="B33" s="71">
        <v>266</v>
      </c>
      <c r="C33" s="71">
        <v>238</v>
      </c>
      <c r="D33" s="71">
        <v>44</v>
      </c>
      <c r="E33" s="71">
        <v>52</v>
      </c>
      <c r="F33" s="71">
        <v>55</v>
      </c>
      <c r="G33" s="71">
        <v>62</v>
      </c>
      <c r="I33" s="71">
        <v>0</v>
      </c>
      <c r="J33" s="71">
        <v>40</v>
      </c>
      <c r="K33" s="71">
        <v>10</v>
      </c>
      <c r="L33" s="71">
        <v>32</v>
      </c>
      <c r="M33" s="71">
        <f t="shared" si="1"/>
        <v>-40</v>
      </c>
      <c r="N33" s="166">
        <v>30.530075187969921</v>
      </c>
      <c r="O33" s="75">
        <f t="shared" si="2"/>
        <v>-30</v>
      </c>
    </row>
    <row r="34" spans="1:15" x14ac:dyDescent="0.25">
      <c r="A34" s="165">
        <f>A35+7</f>
        <v>43945</v>
      </c>
      <c r="B34" s="71">
        <v>236</v>
      </c>
      <c r="C34" s="71">
        <v>200</v>
      </c>
      <c r="D34" s="71">
        <v>42</v>
      </c>
      <c r="E34" s="71">
        <v>54</v>
      </c>
      <c r="F34" s="71">
        <v>73</v>
      </c>
      <c r="G34" s="71">
        <v>73</v>
      </c>
      <c r="I34" s="71">
        <v>2</v>
      </c>
      <c r="J34" s="71">
        <v>55</v>
      </c>
      <c r="K34" s="71">
        <v>11</v>
      </c>
      <c r="L34" s="71">
        <v>37</v>
      </c>
      <c r="M34" s="71">
        <f t="shared" si="1"/>
        <v>-55</v>
      </c>
      <c r="N34" s="166">
        <v>32.779661016949163</v>
      </c>
      <c r="O34" s="75">
        <f t="shared" si="2"/>
        <v>-44</v>
      </c>
    </row>
    <row r="35" spans="1:15" x14ac:dyDescent="0.25">
      <c r="A35" s="165">
        <v>43938</v>
      </c>
      <c r="B35" s="71">
        <v>194</v>
      </c>
      <c r="C35" s="71">
        <v>154</v>
      </c>
      <c r="D35" s="71">
        <v>46</v>
      </c>
      <c r="E35" s="71">
        <v>60</v>
      </c>
      <c r="F35" s="71">
        <v>66</v>
      </c>
      <c r="G35" s="71">
        <v>91</v>
      </c>
      <c r="I35" s="71">
        <v>11</v>
      </c>
      <c r="J35" s="71">
        <v>8</v>
      </c>
      <c r="K35" s="71">
        <v>19</v>
      </c>
      <c r="L35" s="71">
        <v>56</v>
      </c>
      <c r="M35" s="71">
        <f t="shared" si="1"/>
        <v>-8</v>
      </c>
      <c r="N35" s="166">
        <v>42.814432989690722</v>
      </c>
      <c r="O35" s="75">
        <f t="shared" si="2"/>
        <v>11</v>
      </c>
    </row>
    <row r="36" spans="1:15" x14ac:dyDescent="0.25">
      <c r="A36" s="74">
        <f>A37+7</f>
        <v>43924</v>
      </c>
      <c r="B36" s="71">
        <v>210</v>
      </c>
      <c r="C36" s="71">
        <v>163</v>
      </c>
      <c r="D36" s="71">
        <v>48</v>
      </c>
      <c r="E36" s="71">
        <v>66</v>
      </c>
      <c r="F36" s="71">
        <v>46</v>
      </c>
      <c r="G36" s="71">
        <v>41</v>
      </c>
      <c r="I36" s="71">
        <v>2</v>
      </c>
      <c r="J36" s="71">
        <v>12</v>
      </c>
      <c r="K36" s="71">
        <v>29</v>
      </c>
      <c r="L36" s="71">
        <v>23</v>
      </c>
      <c r="M36" s="71">
        <f t="shared" si="1"/>
        <v>-12</v>
      </c>
      <c r="N36" s="166">
        <v>42.952380952380949</v>
      </c>
      <c r="O36" s="75">
        <f t="shared" si="2"/>
        <v>17</v>
      </c>
    </row>
    <row r="37" spans="1:15" x14ac:dyDescent="0.25">
      <c r="A37" s="74">
        <f>A38+7</f>
        <v>43917</v>
      </c>
      <c r="B37" s="71">
        <v>233</v>
      </c>
      <c r="C37" s="71">
        <v>179</v>
      </c>
      <c r="D37" s="71">
        <v>54</v>
      </c>
      <c r="E37" s="71">
        <v>69</v>
      </c>
      <c r="F37" s="71">
        <v>47</v>
      </c>
      <c r="G37" s="71">
        <v>32</v>
      </c>
      <c r="I37" s="71">
        <v>7</v>
      </c>
      <c r="J37" s="71">
        <v>14</v>
      </c>
      <c r="K37" s="71">
        <v>32</v>
      </c>
      <c r="L37" s="71">
        <v>15</v>
      </c>
      <c r="M37" s="71">
        <f t="shared" si="1"/>
        <v>-14</v>
      </c>
      <c r="N37" s="166">
        <v>39.167381974248933</v>
      </c>
      <c r="O37" s="75">
        <f t="shared" si="2"/>
        <v>18</v>
      </c>
    </row>
    <row r="38" spans="1:15" x14ac:dyDescent="0.25">
      <c r="A38" s="74">
        <v>43910</v>
      </c>
      <c r="B38" s="71">
        <v>233</v>
      </c>
      <c r="C38" s="71">
        <v>181</v>
      </c>
      <c r="D38" s="71">
        <v>45</v>
      </c>
      <c r="E38" s="71">
        <v>62</v>
      </c>
      <c r="F38" s="71">
        <v>75</v>
      </c>
      <c r="G38" s="71">
        <v>57</v>
      </c>
      <c r="I38" s="71">
        <v>1</v>
      </c>
      <c r="J38" s="71">
        <v>6</v>
      </c>
      <c r="K38" s="71">
        <v>18</v>
      </c>
      <c r="L38" s="71">
        <v>22</v>
      </c>
      <c r="M38" s="71">
        <f t="shared" si="1"/>
        <v>-6</v>
      </c>
      <c r="N38" s="166">
        <v>38.068669527896994</v>
      </c>
      <c r="O38" s="75">
        <f t="shared" si="2"/>
        <v>12</v>
      </c>
    </row>
    <row r="39" spans="1:15" x14ac:dyDescent="0.25">
      <c r="A39" s="74">
        <f t="shared" ref="A39:A46" si="3">A40+7</f>
        <v>43896</v>
      </c>
      <c r="B39" s="71">
        <v>193</v>
      </c>
      <c r="C39" s="71">
        <v>170</v>
      </c>
      <c r="D39" s="71">
        <v>46</v>
      </c>
      <c r="E39" s="71">
        <v>57</v>
      </c>
      <c r="F39" s="71">
        <v>43</v>
      </c>
      <c r="G39" s="71">
        <v>87</v>
      </c>
      <c r="I39" s="71">
        <v>5</v>
      </c>
      <c r="J39" s="71">
        <v>17</v>
      </c>
      <c r="K39" s="71">
        <v>9</v>
      </c>
      <c r="L39" s="71">
        <v>49</v>
      </c>
      <c r="M39" s="71">
        <f t="shared" si="1"/>
        <v>-17</v>
      </c>
      <c r="N39" s="166">
        <v>43.046632124352328</v>
      </c>
      <c r="O39" s="75">
        <f t="shared" si="2"/>
        <v>-8</v>
      </c>
    </row>
    <row r="40" spans="1:15" x14ac:dyDescent="0.25">
      <c r="A40" s="74">
        <f t="shared" si="3"/>
        <v>43889</v>
      </c>
      <c r="B40" s="71">
        <v>187</v>
      </c>
      <c r="C40" s="71">
        <v>167</v>
      </c>
      <c r="D40" s="71">
        <v>48</v>
      </c>
      <c r="E40" s="71">
        <v>57</v>
      </c>
      <c r="F40" s="71">
        <v>47</v>
      </c>
      <c r="G40" s="71">
        <v>62</v>
      </c>
      <c r="I40" s="71">
        <v>2</v>
      </c>
      <c r="J40" s="71">
        <v>11</v>
      </c>
      <c r="K40" s="71">
        <v>8</v>
      </c>
      <c r="L40" s="71">
        <v>31</v>
      </c>
      <c r="M40" s="71">
        <f t="shared" si="1"/>
        <v>-11</v>
      </c>
      <c r="N40" s="166">
        <v>44.727272727272727</v>
      </c>
      <c r="O40" s="75">
        <f t="shared" si="2"/>
        <v>-3</v>
      </c>
    </row>
    <row r="41" spans="1:15" x14ac:dyDescent="0.25">
      <c r="A41" s="74">
        <f t="shared" si="3"/>
        <v>43882</v>
      </c>
      <c r="B41" s="71">
        <v>184</v>
      </c>
      <c r="C41" s="71">
        <v>166</v>
      </c>
      <c r="D41" s="71">
        <v>47</v>
      </c>
      <c r="E41" s="71">
        <v>56</v>
      </c>
      <c r="F41" s="71">
        <v>47</v>
      </c>
      <c r="G41" s="71">
        <v>39</v>
      </c>
      <c r="I41" s="71">
        <v>3</v>
      </c>
      <c r="J41" s="71">
        <v>5</v>
      </c>
      <c r="K41" s="71">
        <v>9</v>
      </c>
      <c r="L41" s="71">
        <v>27</v>
      </c>
      <c r="M41" s="71">
        <f t="shared" si="1"/>
        <v>-5</v>
      </c>
      <c r="N41" s="166">
        <v>45.532608695652172</v>
      </c>
      <c r="O41" s="75">
        <f t="shared" si="2"/>
        <v>4</v>
      </c>
    </row>
    <row r="42" spans="1:15" x14ac:dyDescent="0.25">
      <c r="A42" s="74">
        <f t="shared" si="3"/>
        <v>43875</v>
      </c>
      <c r="B42" s="71">
        <v>195</v>
      </c>
      <c r="C42" s="71">
        <v>176</v>
      </c>
      <c r="D42" s="71">
        <v>49</v>
      </c>
      <c r="E42" s="71">
        <v>59</v>
      </c>
      <c r="F42" s="71">
        <v>44</v>
      </c>
      <c r="G42" s="71">
        <v>18</v>
      </c>
      <c r="I42" s="71">
        <v>5</v>
      </c>
      <c r="J42" s="71">
        <v>11</v>
      </c>
      <c r="K42" s="71">
        <v>9</v>
      </c>
      <c r="L42" s="71">
        <v>18</v>
      </c>
      <c r="M42" s="71">
        <f t="shared" si="1"/>
        <v>-11</v>
      </c>
      <c r="N42" s="166">
        <v>44.46153846153846</v>
      </c>
      <c r="O42" s="75">
        <f t="shared" si="2"/>
        <v>-2</v>
      </c>
    </row>
    <row r="43" spans="1:15" x14ac:dyDescent="0.25">
      <c r="A43" s="74">
        <f t="shared" si="3"/>
        <v>43868</v>
      </c>
      <c r="B43" s="71">
        <v>197</v>
      </c>
      <c r="C43" s="71">
        <v>178</v>
      </c>
      <c r="D43" s="71">
        <v>53</v>
      </c>
      <c r="E43" s="71">
        <v>61</v>
      </c>
      <c r="F43" s="71">
        <v>37</v>
      </c>
      <c r="G43" s="71">
        <v>17</v>
      </c>
      <c r="I43" s="71">
        <v>4</v>
      </c>
      <c r="J43" s="71">
        <v>13</v>
      </c>
      <c r="K43" s="71">
        <v>11</v>
      </c>
      <c r="L43" s="71">
        <v>13</v>
      </c>
      <c r="M43" s="71">
        <f t="shared" si="1"/>
        <v>-13</v>
      </c>
      <c r="N43" s="166">
        <v>42.197969543147209</v>
      </c>
      <c r="O43" s="75">
        <f t="shared" si="2"/>
        <v>-2</v>
      </c>
    </row>
    <row r="44" spans="1:15" x14ac:dyDescent="0.25">
      <c r="A44" s="74">
        <f t="shared" si="3"/>
        <v>43861</v>
      </c>
      <c r="B44" s="71">
        <v>198</v>
      </c>
      <c r="C44" s="71">
        <v>179</v>
      </c>
      <c r="D44" s="71">
        <v>53</v>
      </c>
      <c r="E44" s="71">
        <v>63</v>
      </c>
      <c r="F44" s="71">
        <v>32</v>
      </c>
      <c r="G44" s="71">
        <v>16</v>
      </c>
      <c r="I44" s="71">
        <v>9</v>
      </c>
      <c r="J44" s="71">
        <v>13</v>
      </c>
      <c r="K44" s="71">
        <v>7</v>
      </c>
      <c r="L44" s="71">
        <v>20</v>
      </c>
      <c r="M44" s="71">
        <f t="shared" si="1"/>
        <v>-13</v>
      </c>
      <c r="N44" s="166">
        <v>41.469696969696969</v>
      </c>
      <c r="O44" s="75">
        <f t="shared" si="2"/>
        <v>-6</v>
      </c>
    </row>
    <row r="45" spans="1:15" x14ac:dyDescent="0.25">
      <c r="A45" s="74">
        <f t="shared" si="3"/>
        <v>43854</v>
      </c>
      <c r="B45" s="71">
        <v>194</v>
      </c>
      <c r="C45" s="71">
        <v>167</v>
      </c>
      <c r="D45" s="71">
        <v>54</v>
      </c>
      <c r="E45" s="71">
        <v>64</v>
      </c>
      <c r="F45" s="71">
        <v>42</v>
      </c>
      <c r="G45" s="71">
        <v>19</v>
      </c>
      <c r="I45" s="71">
        <v>1</v>
      </c>
      <c r="J45" s="71">
        <v>8</v>
      </c>
      <c r="K45" s="71">
        <v>10</v>
      </c>
      <c r="L45" s="71">
        <v>18</v>
      </c>
      <c r="M45" s="71">
        <f t="shared" si="1"/>
        <v>-8</v>
      </c>
      <c r="N45" s="166">
        <v>43.288659793814432</v>
      </c>
      <c r="O45" s="75">
        <f t="shared" si="2"/>
        <v>2</v>
      </c>
    </row>
    <row r="46" spans="1:15" x14ac:dyDescent="0.25">
      <c r="A46" s="74">
        <f t="shared" si="3"/>
        <v>43847</v>
      </c>
      <c r="B46" s="71">
        <v>197</v>
      </c>
      <c r="C46" s="71">
        <v>169</v>
      </c>
      <c r="D46" s="71">
        <v>51</v>
      </c>
      <c r="E46" s="71">
        <v>65</v>
      </c>
      <c r="F46" s="71">
        <v>20</v>
      </c>
      <c r="G46" s="71">
        <v>10</v>
      </c>
      <c r="I46" s="71">
        <v>4</v>
      </c>
      <c r="J46" s="71">
        <v>8</v>
      </c>
      <c r="K46" s="71">
        <v>7</v>
      </c>
      <c r="L46" s="71">
        <v>14</v>
      </c>
      <c r="M46" s="71">
        <f t="shared" si="1"/>
        <v>-8</v>
      </c>
      <c r="N46" s="166">
        <v>42.918781725888323</v>
      </c>
      <c r="O46" s="75">
        <f t="shared" si="2"/>
        <v>-1</v>
      </c>
    </row>
    <row r="47" spans="1:15" x14ac:dyDescent="0.25">
      <c r="A47" s="74">
        <v>43840</v>
      </c>
      <c r="B47" s="71">
        <v>196</v>
      </c>
      <c r="C47" s="71">
        <v>172</v>
      </c>
      <c r="D47" s="71">
        <v>55</v>
      </c>
      <c r="E47" s="71">
        <v>66</v>
      </c>
      <c r="F47" s="71">
        <v>38</v>
      </c>
      <c r="G47" s="71">
        <v>9</v>
      </c>
      <c r="H47" s="149"/>
      <c r="I47" s="71">
        <v>2</v>
      </c>
      <c r="J47" s="71">
        <v>8</v>
      </c>
      <c r="K47" s="71">
        <v>14</v>
      </c>
      <c r="L47" s="71">
        <v>13</v>
      </c>
      <c r="M47" s="71">
        <f t="shared" si="1"/>
        <v>-8</v>
      </c>
      <c r="N47" s="166">
        <v>42.775510204081627</v>
      </c>
      <c r="O47" s="75">
        <f t="shared" si="2"/>
        <v>6</v>
      </c>
    </row>
    <row r="48" spans="1:15" x14ac:dyDescent="0.25">
      <c r="A48" s="74">
        <f t="shared" ref="A48:A63" si="4">A49+7</f>
        <v>43819</v>
      </c>
      <c r="B48" s="71">
        <v>203</v>
      </c>
      <c r="C48" s="71">
        <v>163</v>
      </c>
      <c r="D48" s="71">
        <v>54</v>
      </c>
      <c r="E48" s="71">
        <v>59</v>
      </c>
      <c r="F48" s="71">
        <v>32</v>
      </c>
      <c r="G48" s="71">
        <v>21</v>
      </c>
      <c r="H48" s="149"/>
      <c r="I48" s="71">
        <v>8</v>
      </c>
      <c r="J48" s="71">
        <v>16</v>
      </c>
      <c r="K48" s="71">
        <v>8</v>
      </c>
      <c r="L48" s="71">
        <v>32</v>
      </c>
      <c r="M48" s="71">
        <f t="shared" si="1"/>
        <v>-16</v>
      </c>
      <c r="N48" s="166">
        <v>38.940886699507388</v>
      </c>
      <c r="O48" s="75">
        <f t="shared" si="2"/>
        <v>-8</v>
      </c>
    </row>
    <row r="49" spans="1:15" x14ac:dyDescent="0.25">
      <c r="A49" s="74">
        <f t="shared" si="4"/>
        <v>43812</v>
      </c>
      <c r="B49" s="71">
        <v>194</v>
      </c>
      <c r="C49" s="71">
        <v>170</v>
      </c>
      <c r="D49" s="71">
        <v>54</v>
      </c>
      <c r="E49" s="71">
        <v>58</v>
      </c>
      <c r="F49" s="71">
        <v>43</v>
      </c>
      <c r="G49" s="71">
        <v>10</v>
      </c>
      <c r="H49" s="149"/>
      <c r="I49" s="71">
        <v>4</v>
      </c>
      <c r="J49" s="71">
        <v>13</v>
      </c>
      <c r="K49" s="71">
        <v>5</v>
      </c>
      <c r="L49" s="71">
        <v>18</v>
      </c>
      <c r="M49" s="71">
        <f t="shared" si="1"/>
        <v>-13</v>
      </c>
      <c r="N49" s="166">
        <v>40.762886597938142</v>
      </c>
      <c r="O49" s="75">
        <f t="shared" si="2"/>
        <v>-8</v>
      </c>
    </row>
    <row r="50" spans="1:15" x14ac:dyDescent="0.25">
      <c r="A50" s="74">
        <f t="shared" si="4"/>
        <v>43805</v>
      </c>
      <c r="B50" s="71">
        <v>192</v>
      </c>
      <c r="C50" s="71">
        <v>168</v>
      </c>
      <c r="D50" s="71">
        <v>52</v>
      </c>
      <c r="E50" s="71">
        <v>58</v>
      </c>
      <c r="F50" s="71">
        <v>64</v>
      </c>
      <c r="G50" s="71">
        <v>7</v>
      </c>
      <c r="H50" s="149"/>
      <c r="I50" s="71">
        <v>1</v>
      </c>
      <c r="J50" s="71">
        <v>19</v>
      </c>
      <c r="K50" s="71">
        <v>9</v>
      </c>
      <c r="L50" s="71">
        <v>17</v>
      </c>
      <c r="M50" s="71">
        <f t="shared" si="1"/>
        <v>-19</v>
      </c>
      <c r="N50" s="166">
        <v>42.75</v>
      </c>
      <c r="O50" s="75">
        <f t="shared" si="2"/>
        <v>-10</v>
      </c>
    </row>
    <row r="51" spans="1:15" x14ac:dyDescent="0.25">
      <c r="A51" s="74">
        <f t="shared" si="4"/>
        <v>43798</v>
      </c>
      <c r="B51" s="71">
        <v>189</v>
      </c>
      <c r="C51" s="71">
        <v>160</v>
      </c>
      <c r="D51" s="71">
        <v>50</v>
      </c>
      <c r="E51" s="71">
        <v>58</v>
      </c>
      <c r="F51" s="71">
        <v>40</v>
      </c>
      <c r="G51" s="71">
        <v>10</v>
      </c>
      <c r="H51" s="149"/>
      <c r="I51" s="71">
        <v>6</v>
      </c>
      <c r="J51" s="71">
        <v>10</v>
      </c>
      <c r="K51" s="71">
        <v>6</v>
      </c>
      <c r="L51" s="71">
        <v>14</v>
      </c>
      <c r="M51" s="71">
        <f t="shared" si="1"/>
        <v>-10</v>
      </c>
      <c r="N51" s="166">
        <v>44.460317460317462</v>
      </c>
      <c r="O51" s="75">
        <f t="shared" si="2"/>
        <v>-4</v>
      </c>
    </row>
    <row r="52" spans="1:15" x14ac:dyDescent="0.25">
      <c r="A52" s="74">
        <f t="shared" si="4"/>
        <v>43791</v>
      </c>
      <c r="B52" s="71">
        <v>189</v>
      </c>
      <c r="C52" s="71">
        <v>162</v>
      </c>
      <c r="D52" s="71">
        <v>52</v>
      </c>
      <c r="E52" s="71">
        <v>57</v>
      </c>
      <c r="F52" s="71">
        <v>36</v>
      </c>
      <c r="G52" s="71">
        <v>12</v>
      </c>
      <c r="H52" s="149"/>
      <c r="I52" s="71">
        <v>1</v>
      </c>
      <c r="J52" s="71">
        <v>5</v>
      </c>
      <c r="K52" s="71">
        <v>6</v>
      </c>
      <c r="L52" s="71">
        <v>18</v>
      </c>
      <c r="M52" s="71">
        <f t="shared" si="1"/>
        <v>-5</v>
      </c>
      <c r="N52" s="166">
        <v>42.539682539682538</v>
      </c>
      <c r="O52" s="75">
        <f t="shared" si="2"/>
        <v>1</v>
      </c>
    </row>
    <row r="53" spans="1:15" x14ac:dyDescent="0.25">
      <c r="A53" s="74">
        <f t="shared" si="4"/>
        <v>43784</v>
      </c>
      <c r="B53" s="71">
        <v>188</v>
      </c>
      <c r="C53" s="71">
        <v>158</v>
      </c>
      <c r="D53" s="71">
        <v>46</v>
      </c>
      <c r="E53" s="71">
        <v>52</v>
      </c>
      <c r="F53" s="71">
        <v>49</v>
      </c>
      <c r="G53" s="71">
        <v>2</v>
      </c>
      <c r="H53" s="149"/>
      <c r="I53" s="71">
        <v>3</v>
      </c>
      <c r="J53" s="71">
        <v>15</v>
      </c>
      <c r="K53" s="71">
        <v>12</v>
      </c>
      <c r="L53" s="71">
        <v>14</v>
      </c>
      <c r="M53" s="71">
        <f t="shared" si="1"/>
        <v>-15</v>
      </c>
      <c r="N53" s="166">
        <v>40.468085106382979</v>
      </c>
      <c r="O53" s="75">
        <f t="shared" si="2"/>
        <v>-3</v>
      </c>
    </row>
    <row r="54" spans="1:15" x14ac:dyDescent="0.25">
      <c r="A54" s="74">
        <f t="shared" si="4"/>
        <v>43777</v>
      </c>
      <c r="B54" s="71">
        <v>193</v>
      </c>
      <c r="C54" s="71">
        <v>168</v>
      </c>
      <c r="D54" s="71">
        <v>45</v>
      </c>
      <c r="E54" s="71">
        <v>51</v>
      </c>
      <c r="F54" s="71">
        <v>57</v>
      </c>
      <c r="G54" s="71">
        <v>4</v>
      </c>
      <c r="H54" s="149"/>
      <c r="I54" s="71">
        <v>0</v>
      </c>
      <c r="J54" s="71">
        <v>3</v>
      </c>
      <c r="K54" s="71">
        <v>4</v>
      </c>
      <c r="L54" s="71">
        <v>5</v>
      </c>
      <c r="M54" s="71">
        <f t="shared" si="1"/>
        <v>-3</v>
      </c>
      <c r="N54" s="166">
        <v>40.010362694300518</v>
      </c>
      <c r="O54" s="75">
        <f t="shared" si="2"/>
        <v>1</v>
      </c>
    </row>
    <row r="55" spans="1:15" x14ac:dyDescent="0.25">
      <c r="A55" s="74">
        <f t="shared" si="4"/>
        <v>43770</v>
      </c>
      <c r="B55" s="71">
        <v>199</v>
      </c>
      <c r="C55" s="71">
        <v>168</v>
      </c>
      <c r="D55" s="71">
        <v>40</v>
      </c>
      <c r="E55" s="71">
        <v>47</v>
      </c>
      <c r="F55" s="71">
        <v>60</v>
      </c>
      <c r="G55" s="71">
        <v>3</v>
      </c>
      <c r="H55" s="149"/>
      <c r="I55" s="71">
        <v>5</v>
      </c>
      <c r="J55" s="71">
        <v>9</v>
      </c>
      <c r="K55" s="71">
        <v>14</v>
      </c>
      <c r="L55" s="71">
        <v>16</v>
      </c>
      <c r="M55" s="71">
        <f t="shared" si="1"/>
        <v>-9</v>
      </c>
      <c r="N55" s="166">
        <v>41.723618090452263</v>
      </c>
      <c r="O55" s="75">
        <f t="shared" si="2"/>
        <v>5</v>
      </c>
    </row>
    <row r="56" spans="1:15" x14ac:dyDescent="0.25">
      <c r="A56" s="74">
        <f t="shared" si="4"/>
        <v>43763</v>
      </c>
      <c r="B56" s="71">
        <v>200</v>
      </c>
      <c r="C56" s="71">
        <v>159</v>
      </c>
      <c r="D56" s="71">
        <v>40</v>
      </c>
      <c r="E56" s="71">
        <v>51</v>
      </c>
      <c r="F56" s="71">
        <v>88</v>
      </c>
      <c r="G56" s="71">
        <v>3</v>
      </c>
      <c r="H56" s="149"/>
      <c r="I56" s="71">
        <v>5</v>
      </c>
      <c r="J56" s="71">
        <v>24</v>
      </c>
      <c r="K56" s="71">
        <v>12</v>
      </c>
      <c r="L56" s="71">
        <v>29</v>
      </c>
      <c r="M56" s="71">
        <f t="shared" si="1"/>
        <v>-24</v>
      </c>
      <c r="N56" s="166">
        <v>40.78</v>
      </c>
      <c r="O56" s="75">
        <f t="shared" si="2"/>
        <v>-12</v>
      </c>
    </row>
    <row r="57" spans="1:15" s="73" customFormat="1" x14ac:dyDescent="0.25">
      <c r="A57" s="74">
        <f t="shared" si="4"/>
        <v>43756</v>
      </c>
      <c r="B57" s="71">
        <v>188</v>
      </c>
      <c r="C57" s="71">
        <v>159</v>
      </c>
      <c r="D57" s="71">
        <v>44</v>
      </c>
      <c r="E57" s="71">
        <v>52</v>
      </c>
      <c r="F57" s="71">
        <v>106</v>
      </c>
      <c r="G57" s="71">
        <v>4</v>
      </c>
      <c r="H57" s="149"/>
      <c r="I57" s="71">
        <v>4</v>
      </c>
      <c r="J57" s="71">
        <v>15</v>
      </c>
      <c r="K57" s="71">
        <v>10</v>
      </c>
      <c r="L57" s="71">
        <v>22</v>
      </c>
      <c r="M57" s="71">
        <f t="shared" si="1"/>
        <v>-15</v>
      </c>
      <c r="N57" s="166">
        <v>40.744680851063833</v>
      </c>
      <c r="O57" s="75">
        <f t="shared" si="2"/>
        <v>-5</v>
      </c>
    </row>
    <row r="58" spans="1:15" s="73" customFormat="1" x14ac:dyDescent="0.25">
      <c r="A58" s="74">
        <f t="shared" si="4"/>
        <v>43749</v>
      </c>
      <c r="B58" s="71">
        <v>187</v>
      </c>
      <c r="C58" s="71">
        <v>154</v>
      </c>
      <c r="D58" s="71">
        <v>41</v>
      </c>
      <c r="E58" s="71">
        <v>53</v>
      </c>
      <c r="F58" s="71">
        <v>99</v>
      </c>
      <c r="G58" s="71">
        <v>3</v>
      </c>
      <c r="H58" s="149"/>
      <c r="I58" s="71">
        <v>3</v>
      </c>
      <c r="J58" s="71">
        <v>8</v>
      </c>
      <c r="K58" s="71">
        <v>10</v>
      </c>
      <c r="L58" s="71">
        <v>8</v>
      </c>
      <c r="M58" s="71">
        <f t="shared" si="1"/>
        <v>-8</v>
      </c>
      <c r="N58" s="166">
        <v>41.106951871657763</v>
      </c>
      <c r="O58" s="75">
        <f t="shared" si="2"/>
        <v>2</v>
      </c>
    </row>
    <row r="59" spans="1:15" s="73" customFormat="1" x14ac:dyDescent="0.25">
      <c r="A59" s="74">
        <f t="shared" si="4"/>
        <v>43742</v>
      </c>
      <c r="B59" s="71">
        <v>195</v>
      </c>
      <c r="C59" s="71">
        <v>160</v>
      </c>
      <c r="D59" s="71">
        <v>44</v>
      </c>
      <c r="E59" s="71">
        <v>55</v>
      </c>
      <c r="F59" s="71">
        <v>68</v>
      </c>
      <c r="G59" s="71">
        <v>5</v>
      </c>
      <c r="H59" s="149"/>
      <c r="I59" s="71">
        <v>3</v>
      </c>
      <c r="J59" s="71">
        <v>11</v>
      </c>
      <c r="K59" s="71">
        <v>4</v>
      </c>
      <c r="L59" s="71">
        <v>15</v>
      </c>
      <c r="M59" s="71">
        <f t="shared" si="1"/>
        <v>-11</v>
      </c>
      <c r="N59" s="166">
        <v>40.230769230769234</v>
      </c>
      <c r="O59" s="75">
        <f t="shared" si="2"/>
        <v>-7</v>
      </c>
    </row>
    <row r="60" spans="1:15" s="73" customFormat="1" x14ac:dyDescent="0.25">
      <c r="A60" s="74">
        <f t="shared" si="4"/>
        <v>43735</v>
      </c>
      <c r="B60" s="71">
        <v>189</v>
      </c>
      <c r="C60" s="71">
        <v>156</v>
      </c>
      <c r="D60" s="71">
        <v>45</v>
      </c>
      <c r="E60" s="71">
        <v>55</v>
      </c>
      <c r="F60" s="71">
        <v>78</v>
      </c>
      <c r="G60" s="71">
        <v>2</v>
      </c>
      <c r="H60" s="149"/>
      <c r="I60" s="71">
        <v>3</v>
      </c>
      <c r="J60" s="71">
        <v>12</v>
      </c>
      <c r="K60" s="71">
        <v>11</v>
      </c>
      <c r="L60" s="71">
        <v>11</v>
      </c>
      <c r="M60" s="71">
        <f t="shared" si="1"/>
        <v>-12</v>
      </c>
      <c r="N60" s="166">
        <v>39.920634920634917</v>
      </c>
      <c r="O60" s="75">
        <f t="shared" si="2"/>
        <v>-1</v>
      </c>
    </row>
    <row r="61" spans="1:15" s="73" customFormat="1" x14ac:dyDescent="0.25">
      <c r="A61" s="74">
        <f t="shared" si="4"/>
        <v>43728</v>
      </c>
      <c r="B61" s="71">
        <v>193</v>
      </c>
      <c r="C61" s="71">
        <v>165</v>
      </c>
      <c r="D61" s="71">
        <v>46</v>
      </c>
      <c r="E61" s="71">
        <v>53</v>
      </c>
      <c r="F61" s="71">
        <v>52</v>
      </c>
      <c r="G61" s="71">
        <v>4</v>
      </c>
      <c r="H61" s="149"/>
      <c r="I61" s="71">
        <v>2</v>
      </c>
      <c r="J61" s="71">
        <v>10</v>
      </c>
      <c r="K61" s="71">
        <v>19</v>
      </c>
      <c r="L61" s="71">
        <v>9</v>
      </c>
      <c r="M61" s="71">
        <f t="shared" si="1"/>
        <v>-10</v>
      </c>
      <c r="N61" s="166">
        <v>38.497409326424872</v>
      </c>
      <c r="O61" s="75">
        <f t="shared" si="2"/>
        <v>9</v>
      </c>
    </row>
    <row r="62" spans="1:15" s="73" customFormat="1" x14ac:dyDescent="0.25">
      <c r="A62" s="74">
        <f t="shared" si="4"/>
        <v>43721</v>
      </c>
      <c r="B62" s="71">
        <v>205</v>
      </c>
      <c r="C62" s="71">
        <v>171</v>
      </c>
      <c r="D62" s="71">
        <v>49</v>
      </c>
      <c r="E62" s="71">
        <v>59</v>
      </c>
      <c r="F62" s="71">
        <v>60</v>
      </c>
      <c r="G62" s="71">
        <v>5</v>
      </c>
      <c r="H62" s="149"/>
      <c r="I62" s="71">
        <v>2</v>
      </c>
      <c r="J62" s="71">
        <v>1</v>
      </c>
      <c r="K62" s="71">
        <v>10</v>
      </c>
      <c r="L62" s="71">
        <v>7</v>
      </c>
      <c r="M62" s="71">
        <f t="shared" si="1"/>
        <v>-1</v>
      </c>
      <c r="N62" s="166">
        <v>37.829268292682933</v>
      </c>
      <c r="O62" s="75">
        <f t="shared" si="2"/>
        <v>9</v>
      </c>
    </row>
    <row r="63" spans="1:15" s="73" customFormat="1" x14ac:dyDescent="0.25">
      <c r="A63" s="74">
        <f t="shared" si="4"/>
        <v>43714</v>
      </c>
      <c r="B63" s="71">
        <v>217</v>
      </c>
      <c r="C63" s="71">
        <v>178</v>
      </c>
      <c r="D63" s="71">
        <v>51</v>
      </c>
      <c r="E63" s="71">
        <v>65</v>
      </c>
      <c r="F63" s="71">
        <v>63</v>
      </c>
      <c r="G63" s="71">
        <v>2</v>
      </c>
      <c r="H63" s="149"/>
      <c r="I63" s="71">
        <v>2</v>
      </c>
      <c r="J63" s="71">
        <v>8</v>
      </c>
      <c r="K63" s="71">
        <v>14</v>
      </c>
      <c r="L63" s="71">
        <v>7</v>
      </c>
      <c r="M63" s="71">
        <f t="shared" si="1"/>
        <v>-8</v>
      </c>
      <c r="N63" s="166">
        <v>35.935483870967737</v>
      </c>
      <c r="O63" s="75">
        <f t="shared" si="2"/>
        <v>6</v>
      </c>
    </row>
    <row r="64" spans="1:15" s="73" customFormat="1" x14ac:dyDescent="0.25">
      <c r="A64" s="74">
        <v>43707</v>
      </c>
      <c r="B64" s="71">
        <v>222</v>
      </c>
      <c r="C64" s="71">
        <v>184</v>
      </c>
      <c r="D64" s="71">
        <v>52</v>
      </c>
      <c r="E64" s="71">
        <v>64</v>
      </c>
      <c r="F64" s="71">
        <v>47</v>
      </c>
      <c r="G64" s="71">
        <v>2</v>
      </c>
      <c r="H64" s="149"/>
      <c r="I64" s="71">
        <v>1</v>
      </c>
      <c r="J64" s="71">
        <v>7</v>
      </c>
      <c r="K64" s="71">
        <v>5</v>
      </c>
      <c r="L64" s="71">
        <v>8</v>
      </c>
      <c r="M64" s="71">
        <f t="shared" si="1"/>
        <v>-7</v>
      </c>
      <c r="N64" s="166">
        <v>35.036036036036037</v>
      </c>
      <c r="O64" s="75">
        <f t="shared" si="2"/>
        <v>-2</v>
      </c>
    </row>
    <row r="65" spans="1:15" s="73" customFormat="1" x14ac:dyDescent="0.25">
      <c r="A65" s="74">
        <v>43700</v>
      </c>
      <c r="B65" s="71">
        <v>223</v>
      </c>
      <c r="C65" s="71">
        <v>184</v>
      </c>
      <c r="D65" s="71">
        <v>49</v>
      </c>
      <c r="E65" s="71">
        <v>62</v>
      </c>
      <c r="F65" s="71">
        <v>58</v>
      </c>
      <c r="G65" s="71">
        <v>0</v>
      </c>
      <c r="H65" s="149"/>
      <c r="I65" s="71">
        <v>4</v>
      </c>
      <c r="J65" s="71">
        <v>8</v>
      </c>
      <c r="K65" s="71">
        <v>6</v>
      </c>
      <c r="L65" s="71">
        <v>8</v>
      </c>
      <c r="M65" s="71">
        <f t="shared" si="1"/>
        <v>-8</v>
      </c>
      <c r="N65" s="166">
        <v>35.520179372197312</v>
      </c>
      <c r="O65" s="75">
        <f t="shared" si="2"/>
        <v>-2</v>
      </c>
    </row>
    <row r="66" spans="1:15" s="73" customFormat="1" x14ac:dyDescent="0.25">
      <c r="A66" s="74">
        <v>43693</v>
      </c>
      <c r="B66" s="71">
        <v>222</v>
      </c>
      <c r="C66" s="71">
        <v>182</v>
      </c>
      <c r="D66" s="71">
        <v>47</v>
      </c>
      <c r="E66" s="71">
        <v>62</v>
      </c>
      <c r="F66" s="71">
        <v>57</v>
      </c>
      <c r="G66" s="71">
        <v>6</v>
      </c>
      <c r="H66" s="149"/>
      <c r="I66" s="71">
        <v>3</v>
      </c>
      <c r="J66" s="71">
        <v>17</v>
      </c>
      <c r="K66" s="71">
        <v>22</v>
      </c>
      <c r="L66" s="71">
        <v>26</v>
      </c>
      <c r="M66" s="71">
        <f t="shared" si="1"/>
        <v>-17</v>
      </c>
      <c r="N66" s="166">
        <v>35.396396396396398</v>
      </c>
      <c r="O66" s="75">
        <f t="shared" si="2"/>
        <v>5</v>
      </c>
    </row>
    <row r="67" spans="1:15" s="73" customFormat="1" x14ac:dyDescent="0.25">
      <c r="A67" s="74">
        <v>43686</v>
      </c>
      <c r="B67" s="71">
        <v>226</v>
      </c>
      <c r="C67" s="71">
        <v>186</v>
      </c>
      <c r="D67" s="71">
        <v>49</v>
      </c>
      <c r="E67" s="71">
        <v>65</v>
      </c>
      <c r="F67" s="71">
        <v>85</v>
      </c>
      <c r="G67" s="71">
        <v>3</v>
      </c>
      <c r="H67" s="149"/>
      <c r="I67" s="71">
        <v>6</v>
      </c>
      <c r="J67" s="71">
        <v>15</v>
      </c>
      <c r="K67" s="71">
        <v>11</v>
      </c>
      <c r="L67" s="71">
        <v>18</v>
      </c>
      <c r="M67" s="71">
        <f t="shared" si="1"/>
        <v>-15</v>
      </c>
      <c r="N67" s="166">
        <v>36.212389380530972</v>
      </c>
      <c r="O67" s="75">
        <f t="shared" si="2"/>
        <v>-4</v>
      </c>
    </row>
    <row r="68" spans="1:15" s="73" customFormat="1" x14ac:dyDescent="0.25">
      <c r="A68" s="74">
        <v>43679</v>
      </c>
      <c r="B68" s="71">
        <v>225</v>
      </c>
      <c r="C68" s="71">
        <v>181</v>
      </c>
      <c r="D68" s="71">
        <v>51</v>
      </c>
      <c r="E68" s="71">
        <v>69</v>
      </c>
      <c r="F68" s="71">
        <v>92</v>
      </c>
      <c r="G68" s="71">
        <v>5</v>
      </c>
      <c r="H68" s="149"/>
      <c r="I68" s="71">
        <v>4</v>
      </c>
      <c r="J68" s="71">
        <v>14</v>
      </c>
      <c r="K68" s="71">
        <v>19</v>
      </c>
      <c r="L68" s="71">
        <v>12</v>
      </c>
      <c r="M68" s="71">
        <f t="shared" si="1"/>
        <v>-14</v>
      </c>
      <c r="N68" s="166">
        <v>36.768888888888888</v>
      </c>
      <c r="O68" s="75">
        <f t="shared" si="2"/>
        <v>5</v>
      </c>
    </row>
    <row r="69" spans="1:15" s="73" customFormat="1" x14ac:dyDescent="0.25">
      <c r="A69" s="74">
        <v>43672</v>
      </c>
      <c r="B69" s="71">
        <v>232</v>
      </c>
      <c r="C69" s="71">
        <v>181</v>
      </c>
      <c r="D69" s="71">
        <v>51</v>
      </c>
      <c r="E69" s="71">
        <v>76</v>
      </c>
      <c r="F69" s="71">
        <v>75</v>
      </c>
      <c r="G69" s="71">
        <v>11</v>
      </c>
      <c r="H69" s="149"/>
      <c r="I69" s="71">
        <v>2</v>
      </c>
      <c r="J69" s="71">
        <v>9</v>
      </c>
      <c r="K69" s="71">
        <v>18</v>
      </c>
      <c r="L69" s="71">
        <v>14</v>
      </c>
      <c r="M69" s="71">
        <f t="shared" si="1"/>
        <v>-9</v>
      </c>
      <c r="N69" s="166">
        <v>38.176724137931032</v>
      </c>
      <c r="O69" s="75">
        <f t="shared" si="2"/>
        <v>9</v>
      </c>
    </row>
    <row r="70" spans="1:15" s="73" customFormat="1" x14ac:dyDescent="0.25">
      <c r="A70" s="74">
        <v>43665</v>
      </c>
      <c r="B70" s="71">
        <v>247</v>
      </c>
      <c r="C70" s="71">
        <v>198</v>
      </c>
      <c r="D70" s="71">
        <v>56</v>
      </c>
      <c r="E70" s="71">
        <v>77</v>
      </c>
      <c r="F70" s="71">
        <v>88</v>
      </c>
      <c r="G70" s="71">
        <v>6</v>
      </c>
      <c r="H70" s="149"/>
      <c r="I70" s="71">
        <v>5</v>
      </c>
      <c r="J70" s="71">
        <v>12</v>
      </c>
      <c r="K70" s="71">
        <v>8</v>
      </c>
      <c r="L70" s="71">
        <v>8</v>
      </c>
      <c r="M70" s="71">
        <f t="shared" si="1"/>
        <v>-12</v>
      </c>
      <c r="N70" s="166">
        <v>37.46153846153846</v>
      </c>
      <c r="O70" s="75">
        <f t="shared" si="2"/>
        <v>-4</v>
      </c>
    </row>
    <row r="71" spans="1:15" s="73" customFormat="1" x14ac:dyDescent="0.25">
      <c r="A71" s="74">
        <v>43658</v>
      </c>
      <c r="B71" s="71">
        <v>251</v>
      </c>
      <c r="C71" s="71">
        <v>203</v>
      </c>
      <c r="D71" s="71">
        <v>54</v>
      </c>
      <c r="E71" s="71">
        <v>72</v>
      </c>
      <c r="F71" s="71">
        <v>78</v>
      </c>
      <c r="G71" s="71">
        <v>14</v>
      </c>
      <c r="H71" s="149"/>
      <c r="I71" s="71">
        <v>3</v>
      </c>
      <c r="J71" s="71">
        <v>15</v>
      </c>
      <c r="K71" s="71">
        <v>7</v>
      </c>
      <c r="L71" s="71">
        <v>22</v>
      </c>
      <c r="M71" s="71">
        <f t="shared" si="1"/>
        <v>-15</v>
      </c>
      <c r="N71" s="166">
        <v>36.585657370517929</v>
      </c>
      <c r="O71" s="75">
        <f t="shared" si="2"/>
        <v>-8</v>
      </c>
    </row>
    <row r="72" spans="1:15" s="73" customFormat="1" x14ac:dyDescent="0.25">
      <c r="A72" s="74">
        <v>43651</v>
      </c>
      <c r="B72" s="71">
        <v>246</v>
      </c>
      <c r="C72" s="71">
        <v>192</v>
      </c>
      <c r="D72" s="71">
        <v>50</v>
      </c>
      <c r="E72" s="71">
        <v>70</v>
      </c>
      <c r="F72" s="71">
        <v>91</v>
      </c>
      <c r="G72" s="71">
        <v>12</v>
      </c>
      <c r="H72" s="149"/>
      <c r="I72" s="71">
        <v>4</v>
      </c>
      <c r="J72" s="71">
        <v>7</v>
      </c>
      <c r="K72" s="71">
        <v>20</v>
      </c>
      <c r="L72" s="71">
        <v>10</v>
      </c>
      <c r="M72" s="71">
        <f t="shared" si="1"/>
        <v>-7</v>
      </c>
      <c r="N72" s="166">
        <v>35.471544715447152</v>
      </c>
      <c r="O72" s="75">
        <f t="shared" si="2"/>
        <v>13</v>
      </c>
    </row>
    <row r="73" spans="1:15" s="73" customFormat="1" x14ac:dyDescent="0.25">
      <c r="A73" s="74">
        <v>43644</v>
      </c>
      <c r="B73" s="71">
        <v>259</v>
      </c>
      <c r="C73" s="71">
        <v>201</v>
      </c>
      <c r="D73" s="71">
        <v>47</v>
      </c>
      <c r="E73" s="71">
        <v>65</v>
      </c>
      <c r="F73" s="71">
        <v>87</v>
      </c>
      <c r="G73" s="71">
        <v>10</v>
      </c>
      <c r="H73" s="149"/>
      <c r="I73" s="71">
        <v>1</v>
      </c>
      <c r="J73" s="71">
        <v>11</v>
      </c>
      <c r="K73" s="71">
        <v>16</v>
      </c>
      <c r="L73" s="71">
        <v>8</v>
      </c>
      <c r="M73" s="71">
        <f t="shared" si="1"/>
        <v>-11</v>
      </c>
      <c r="N73" s="166">
        <v>33.100386100386103</v>
      </c>
      <c r="O73" s="75">
        <f t="shared" si="2"/>
        <v>5</v>
      </c>
    </row>
    <row r="74" spans="1:15" s="73" customFormat="1" x14ac:dyDescent="0.25">
      <c r="A74" s="74">
        <v>43637</v>
      </c>
      <c r="B74" s="71">
        <v>266</v>
      </c>
      <c r="C74" s="71">
        <v>221</v>
      </c>
      <c r="D74" s="71">
        <v>54</v>
      </c>
      <c r="E74" s="71">
        <v>70</v>
      </c>
      <c r="F74" s="71">
        <v>75</v>
      </c>
      <c r="G74" s="71">
        <v>15</v>
      </c>
      <c r="H74" s="149"/>
      <c r="I74" s="71">
        <v>4</v>
      </c>
      <c r="J74" s="71">
        <v>8</v>
      </c>
      <c r="K74" s="71">
        <v>11</v>
      </c>
      <c r="L74" s="71">
        <v>20</v>
      </c>
      <c r="M74" s="71">
        <f t="shared" si="1"/>
        <v>-8</v>
      </c>
      <c r="N74" s="166">
        <v>33.593984962406012</v>
      </c>
      <c r="O74" s="75">
        <f t="shared" si="2"/>
        <v>3</v>
      </c>
    </row>
    <row r="75" spans="1:15" s="73" customFormat="1" x14ac:dyDescent="0.25">
      <c r="A75" s="74">
        <v>43630</v>
      </c>
      <c r="B75" s="71">
        <v>273</v>
      </c>
      <c r="C75" s="71">
        <v>215</v>
      </c>
      <c r="D75" s="71">
        <v>48</v>
      </c>
      <c r="E75" s="71">
        <v>66</v>
      </c>
      <c r="F75" s="71">
        <v>63</v>
      </c>
      <c r="G75" s="71">
        <v>9</v>
      </c>
      <c r="H75" s="149"/>
      <c r="I75" s="71">
        <v>0</v>
      </c>
      <c r="J75" s="71">
        <v>14</v>
      </c>
      <c r="K75" s="71">
        <v>18</v>
      </c>
      <c r="L75" s="71">
        <v>14</v>
      </c>
      <c r="M75" s="71">
        <f t="shared" si="1"/>
        <v>-14</v>
      </c>
      <c r="N75" s="166">
        <v>31.527472527472529</v>
      </c>
      <c r="O75" s="75">
        <f t="shared" si="2"/>
        <v>4</v>
      </c>
    </row>
    <row r="76" spans="1:15" s="73" customFormat="1" x14ac:dyDescent="0.25">
      <c r="A76" s="74">
        <v>43623</v>
      </c>
      <c r="B76" s="71">
        <v>279</v>
      </c>
      <c r="C76" s="71">
        <v>223</v>
      </c>
      <c r="D76" s="71">
        <v>44</v>
      </c>
      <c r="E76" s="71">
        <v>62</v>
      </c>
      <c r="F76" s="71">
        <v>86</v>
      </c>
      <c r="G76" s="71">
        <v>9</v>
      </c>
      <c r="H76" s="149"/>
      <c r="I76" s="71">
        <v>2</v>
      </c>
      <c r="J76" s="71">
        <v>17</v>
      </c>
      <c r="K76" s="71">
        <v>30</v>
      </c>
      <c r="L76" s="71">
        <v>19</v>
      </c>
      <c r="M76" s="71">
        <f t="shared" si="1"/>
        <v>-17</v>
      </c>
      <c r="N76" s="166">
        <v>31.641577060931901</v>
      </c>
      <c r="O76" s="75">
        <f t="shared" si="2"/>
        <v>13</v>
      </c>
    </row>
    <row r="77" spans="1:15" s="73" customFormat="1" x14ac:dyDescent="0.25">
      <c r="A77" s="74">
        <v>43616</v>
      </c>
      <c r="B77" s="71">
        <v>289</v>
      </c>
      <c r="C77" s="71">
        <v>231</v>
      </c>
      <c r="D77" s="71">
        <v>44</v>
      </c>
      <c r="E77" s="71">
        <v>59</v>
      </c>
      <c r="F77" s="71">
        <v>94</v>
      </c>
      <c r="G77" s="71">
        <v>11</v>
      </c>
      <c r="H77" s="149"/>
      <c r="I77" s="71">
        <v>0</v>
      </c>
      <c r="J77" s="71">
        <v>20</v>
      </c>
      <c r="K77" s="71">
        <v>27</v>
      </c>
      <c r="L77" s="71">
        <v>17</v>
      </c>
      <c r="M77" s="71">
        <f t="shared" ref="M77:M140" si="5">J77*-1</f>
        <v>-20</v>
      </c>
      <c r="N77" s="166">
        <v>29.872110726643591</v>
      </c>
      <c r="O77" s="75">
        <f t="shared" ref="O77:O140" si="6">K77-J77</f>
        <v>7</v>
      </c>
    </row>
    <row r="78" spans="1:15" s="73" customFormat="1" x14ac:dyDescent="0.25">
      <c r="A78" s="74">
        <v>43609</v>
      </c>
      <c r="B78" s="71">
        <v>301</v>
      </c>
      <c r="C78" s="71">
        <v>261</v>
      </c>
      <c r="D78" s="71">
        <v>42</v>
      </c>
      <c r="E78" s="71">
        <v>58</v>
      </c>
      <c r="F78" s="71">
        <v>69</v>
      </c>
      <c r="G78" s="71">
        <v>13</v>
      </c>
      <c r="H78" s="149"/>
      <c r="I78" s="71">
        <v>4</v>
      </c>
      <c r="J78" s="71">
        <v>14</v>
      </c>
      <c r="K78" s="71">
        <v>21</v>
      </c>
      <c r="L78" s="71">
        <v>28</v>
      </c>
      <c r="M78" s="71">
        <f t="shared" si="5"/>
        <v>-14</v>
      </c>
      <c r="N78" s="166">
        <v>30.282392026578069</v>
      </c>
      <c r="O78" s="75">
        <f t="shared" si="6"/>
        <v>7</v>
      </c>
    </row>
    <row r="79" spans="1:15" s="73" customFormat="1" x14ac:dyDescent="0.25">
      <c r="A79" s="74">
        <v>43602</v>
      </c>
      <c r="B79" s="71">
        <v>310</v>
      </c>
      <c r="C79" s="71">
        <v>261</v>
      </c>
      <c r="D79" s="71">
        <v>40</v>
      </c>
      <c r="E79" s="71">
        <v>59</v>
      </c>
      <c r="F79" s="71">
        <v>86</v>
      </c>
      <c r="G79" s="71">
        <v>5</v>
      </c>
      <c r="H79" s="149"/>
      <c r="I79" s="71">
        <v>3</v>
      </c>
      <c r="J79" s="71">
        <v>16</v>
      </c>
      <c r="K79" s="71">
        <v>22</v>
      </c>
      <c r="L79" s="71">
        <v>19</v>
      </c>
      <c r="M79" s="71">
        <f t="shared" si="5"/>
        <v>-16</v>
      </c>
      <c r="N79" s="166">
        <v>28.49677419354839</v>
      </c>
      <c r="O79" s="75">
        <f t="shared" si="6"/>
        <v>6</v>
      </c>
    </row>
    <row r="80" spans="1:15" s="73" customFormat="1" x14ac:dyDescent="0.25">
      <c r="A80" s="74">
        <v>43595</v>
      </c>
      <c r="B80" s="71">
        <v>326</v>
      </c>
      <c r="C80" s="71">
        <v>270</v>
      </c>
      <c r="D80" s="71">
        <v>41</v>
      </c>
      <c r="E80" s="71">
        <v>65</v>
      </c>
      <c r="F80" s="71">
        <v>110</v>
      </c>
      <c r="G80" s="71">
        <v>5</v>
      </c>
      <c r="H80" s="149"/>
      <c r="I80" s="71">
        <v>3</v>
      </c>
      <c r="J80" s="71">
        <v>21</v>
      </c>
      <c r="K80" s="71">
        <v>13</v>
      </c>
      <c r="L80" s="71">
        <v>25</v>
      </c>
      <c r="M80" s="71">
        <f t="shared" si="5"/>
        <v>-21</v>
      </c>
      <c r="N80" s="166">
        <v>28.325153374233128</v>
      </c>
      <c r="O80" s="75">
        <f t="shared" si="6"/>
        <v>-8</v>
      </c>
    </row>
    <row r="81" spans="1:15" s="73" customFormat="1" x14ac:dyDescent="0.25">
      <c r="A81" s="74">
        <v>43588</v>
      </c>
      <c r="B81" s="71">
        <v>321</v>
      </c>
      <c r="C81" s="71">
        <v>252</v>
      </c>
      <c r="D81" s="71">
        <v>41</v>
      </c>
      <c r="E81" s="71">
        <v>-6</v>
      </c>
      <c r="F81" s="71">
        <v>78</v>
      </c>
      <c r="G81" s="71">
        <v>2</v>
      </c>
      <c r="H81" s="149"/>
      <c r="I81" s="71">
        <v>5</v>
      </c>
      <c r="J81" s="71">
        <v>29</v>
      </c>
      <c r="K81" s="71">
        <v>33</v>
      </c>
      <c r="L81" s="71">
        <v>26</v>
      </c>
      <c r="M81" s="71">
        <f t="shared" si="5"/>
        <v>-29</v>
      </c>
      <c r="N81" s="166">
        <v>28.57009345794393</v>
      </c>
      <c r="O81" s="75">
        <f t="shared" si="6"/>
        <v>4</v>
      </c>
    </row>
    <row r="82" spans="1:15" s="73" customFormat="1" x14ac:dyDescent="0.25">
      <c r="A82" s="74">
        <v>43581</v>
      </c>
      <c r="B82" s="71">
        <v>327</v>
      </c>
      <c r="C82" s="71">
        <v>254</v>
      </c>
      <c r="D82" s="71">
        <v>48</v>
      </c>
      <c r="E82" s="71">
        <v>78</v>
      </c>
      <c r="F82" s="71">
        <v>81</v>
      </c>
      <c r="G82" s="71">
        <v>4</v>
      </c>
      <c r="H82" s="149"/>
      <c r="I82" s="71">
        <v>2</v>
      </c>
      <c r="J82" s="71">
        <v>8</v>
      </c>
      <c r="K82" s="71">
        <v>29</v>
      </c>
      <c r="L82" s="71">
        <v>8</v>
      </c>
      <c r="M82" s="71">
        <f t="shared" si="5"/>
        <v>-8</v>
      </c>
      <c r="N82" s="166">
        <v>30.541284403669721</v>
      </c>
      <c r="O82" s="75">
        <f t="shared" si="6"/>
        <v>21</v>
      </c>
    </row>
    <row r="83" spans="1:15" s="73" customFormat="1" x14ac:dyDescent="0.25">
      <c r="A83" s="74">
        <v>43573</v>
      </c>
      <c r="B83" s="71">
        <v>351</v>
      </c>
      <c r="C83" s="71">
        <v>250</v>
      </c>
      <c r="D83" s="71">
        <v>47</v>
      </c>
      <c r="E83" s="71">
        <v>80</v>
      </c>
      <c r="F83" s="71">
        <v>59</v>
      </c>
      <c r="G83" s="71">
        <v>7</v>
      </c>
      <c r="H83" s="149"/>
      <c r="I83" s="71">
        <v>0</v>
      </c>
      <c r="J83" s="71">
        <v>13</v>
      </c>
      <c r="K83" s="71">
        <v>24</v>
      </c>
      <c r="L83" s="71">
        <v>17</v>
      </c>
      <c r="M83" s="71">
        <f t="shared" si="5"/>
        <v>-13</v>
      </c>
      <c r="N83" s="166">
        <v>29.53846153846154</v>
      </c>
      <c r="O83" s="75">
        <f t="shared" si="6"/>
        <v>11</v>
      </c>
    </row>
    <row r="84" spans="1:15" s="73" customFormat="1" x14ac:dyDescent="0.25">
      <c r="A84" s="74">
        <v>43567</v>
      </c>
      <c r="B84" s="71">
        <v>359</v>
      </c>
      <c r="C84" s="71">
        <v>245</v>
      </c>
      <c r="D84" s="71">
        <v>45</v>
      </c>
      <c r="E84" s="71">
        <v>83</v>
      </c>
      <c r="F84" s="71">
        <v>110</v>
      </c>
      <c r="G84" s="71">
        <v>3</v>
      </c>
      <c r="H84" s="149"/>
      <c r="I84" s="71">
        <v>4</v>
      </c>
      <c r="J84" s="71">
        <v>18</v>
      </c>
      <c r="K84" s="71">
        <v>26</v>
      </c>
      <c r="L84" s="71">
        <v>22</v>
      </c>
      <c r="M84" s="71">
        <f t="shared" si="5"/>
        <v>-18</v>
      </c>
      <c r="N84" s="166">
        <v>28.32869080779944</v>
      </c>
      <c r="O84" s="75">
        <f t="shared" si="6"/>
        <v>8</v>
      </c>
    </row>
    <row r="85" spans="1:15" s="73" customFormat="1" x14ac:dyDescent="0.25">
      <c r="A85" s="74">
        <v>43560</v>
      </c>
      <c r="B85" s="71">
        <v>371</v>
      </c>
      <c r="C85" s="71">
        <v>275</v>
      </c>
      <c r="D85" s="71">
        <v>53</v>
      </c>
      <c r="E85" s="71">
        <v>82</v>
      </c>
      <c r="F85" s="71">
        <v>151</v>
      </c>
      <c r="G85" s="71">
        <v>3</v>
      </c>
      <c r="H85" s="149"/>
      <c r="I85" s="71">
        <v>4</v>
      </c>
      <c r="J85" s="71">
        <v>30</v>
      </c>
      <c r="K85" s="71">
        <v>29</v>
      </c>
      <c r="L85" s="71">
        <v>24</v>
      </c>
      <c r="M85" s="71">
        <f t="shared" si="5"/>
        <v>-30</v>
      </c>
      <c r="N85" s="166">
        <v>28.452830188679251</v>
      </c>
      <c r="O85" s="75">
        <f t="shared" si="6"/>
        <v>-1</v>
      </c>
    </row>
    <row r="86" spans="1:15" s="73" customFormat="1" x14ac:dyDescent="0.25">
      <c r="A86" s="74">
        <v>43553</v>
      </c>
      <c r="B86" s="71">
        <v>370</v>
      </c>
      <c r="C86" s="71">
        <v>327</v>
      </c>
      <c r="D86" s="71">
        <v>60</v>
      </c>
      <c r="E86" s="71">
        <v>75</v>
      </c>
      <c r="F86" s="71">
        <v>112</v>
      </c>
      <c r="G86" s="71">
        <v>14</v>
      </c>
      <c r="H86" s="149"/>
      <c r="I86" s="71">
        <v>4</v>
      </c>
      <c r="J86" s="71">
        <v>20</v>
      </c>
      <c r="K86" s="71">
        <v>10</v>
      </c>
      <c r="L86" s="71">
        <v>26</v>
      </c>
      <c r="M86" s="71">
        <f t="shared" si="5"/>
        <v>-20</v>
      </c>
      <c r="N86" s="166">
        <v>27.337837837837839</v>
      </c>
      <c r="O86" s="75">
        <f t="shared" si="6"/>
        <v>-10</v>
      </c>
    </row>
    <row r="87" spans="1:15" s="73" customFormat="1" x14ac:dyDescent="0.25">
      <c r="A87" s="74">
        <v>43549</v>
      </c>
      <c r="B87" s="71">
        <v>358</v>
      </c>
      <c r="C87" s="71">
        <v>323</v>
      </c>
      <c r="D87" s="71">
        <v>52</v>
      </c>
      <c r="E87" s="71">
        <v>67</v>
      </c>
      <c r="F87" s="71">
        <v>139</v>
      </c>
      <c r="G87" s="71">
        <v>11</v>
      </c>
      <c r="H87" s="149"/>
      <c r="I87" s="71">
        <v>3</v>
      </c>
      <c r="J87" s="71">
        <v>28</v>
      </c>
      <c r="K87" s="71">
        <v>7</v>
      </c>
      <c r="L87" s="71">
        <v>31</v>
      </c>
      <c r="M87" s="71">
        <f t="shared" si="5"/>
        <v>-28</v>
      </c>
      <c r="N87" s="166">
        <v>26.181564245810051</v>
      </c>
      <c r="O87" s="75">
        <f t="shared" si="6"/>
        <v>-21</v>
      </c>
    </row>
    <row r="88" spans="1:15" s="73" customFormat="1" x14ac:dyDescent="0.25">
      <c r="A88" s="74">
        <v>43539</v>
      </c>
      <c r="B88" s="71">
        <v>335</v>
      </c>
      <c r="C88" s="71">
        <v>300</v>
      </c>
      <c r="D88" s="71">
        <v>41</v>
      </c>
      <c r="E88" s="71">
        <v>58</v>
      </c>
      <c r="F88" s="71">
        <v>159</v>
      </c>
      <c r="G88" s="71">
        <v>14</v>
      </c>
      <c r="H88" s="149"/>
      <c r="I88" s="71">
        <v>4</v>
      </c>
      <c r="J88" s="71">
        <v>37</v>
      </c>
      <c r="K88" s="71">
        <v>8</v>
      </c>
      <c r="L88" s="71">
        <v>37</v>
      </c>
      <c r="M88" s="71">
        <f t="shared" si="5"/>
        <v>-37</v>
      </c>
      <c r="N88" s="166">
        <v>25.674626865671641</v>
      </c>
      <c r="O88" s="75">
        <f t="shared" si="6"/>
        <v>-29</v>
      </c>
    </row>
    <row r="89" spans="1:15" s="73" customFormat="1" x14ac:dyDescent="0.25">
      <c r="A89" s="74">
        <v>43532</v>
      </c>
      <c r="B89" s="71">
        <v>314</v>
      </c>
      <c r="C89" s="71">
        <v>277</v>
      </c>
      <c r="D89" s="71">
        <v>42</v>
      </c>
      <c r="E89" s="71">
        <v>56</v>
      </c>
      <c r="F89" s="71">
        <v>131</v>
      </c>
      <c r="G89" s="71">
        <v>13</v>
      </c>
      <c r="H89" s="149"/>
      <c r="I89" s="71">
        <v>7</v>
      </c>
      <c r="J89" s="71">
        <v>43</v>
      </c>
      <c r="K89" s="71">
        <v>6</v>
      </c>
      <c r="L89" s="71">
        <v>44</v>
      </c>
      <c r="M89" s="71">
        <f t="shared" si="5"/>
        <v>-43</v>
      </c>
      <c r="N89" s="166">
        <v>26.910828025477709</v>
      </c>
      <c r="O89" s="75">
        <f t="shared" si="6"/>
        <v>-37</v>
      </c>
    </row>
    <row r="90" spans="1:15" s="73" customFormat="1" x14ac:dyDescent="0.25">
      <c r="A90" s="74">
        <v>43525</v>
      </c>
      <c r="B90" s="71">
        <v>275</v>
      </c>
      <c r="C90" s="71">
        <v>240</v>
      </c>
      <c r="D90" s="71">
        <v>37</v>
      </c>
      <c r="E90" s="71">
        <v>50</v>
      </c>
      <c r="F90" s="71">
        <v>194</v>
      </c>
      <c r="G90" s="71">
        <v>19</v>
      </c>
      <c r="H90" s="149"/>
      <c r="I90" s="71">
        <v>1</v>
      </c>
      <c r="J90" s="71">
        <v>21</v>
      </c>
      <c r="K90" s="71">
        <v>19</v>
      </c>
      <c r="L90" s="71">
        <v>34</v>
      </c>
      <c r="M90" s="71">
        <f t="shared" si="5"/>
        <v>-21</v>
      </c>
      <c r="N90" s="166">
        <v>28.36363636363636</v>
      </c>
      <c r="O90" s="75">
        <f t="shared" si="6"/>
        <v>-2</v>
      </c>
    </row>
    <row r="91" spans="1:15" s="73" customFormat="1" x14ac:dyDescent="0.25">
      <c r="A91" s="74">
        <v>43518</v>
      </c>
      <c r="B91" s="71">
        <v>281</v>
      </c>
      <c r="C91" s="71">
        <v>258</v>
      </c>
      <c r="D91" s="71">
        <v>42</v>
      </c>
      <c r="E91" s="71">
        <v>54</v>
      </c>
      <c r="F91" s="71">
        <v>118</v>
      </c>
      <c r="G91" s="71">
        <v>8</v>
      </c>
      <c r="H91" s="149"/>
      <c r="I91" s="71">
        <v>1</v>
      </c>
      <c r="J91" s="71">
        <v>7</v>
      </c>
      <c r="K91" s="71">
        <v>6</v>
      </c>
      <c r="L91" s="71">
        <v>14</v>
      </c>
      <c r="M91" s="71">
        <f t="shared" si="5"/>
        <v>-7</v>
      </c>
      <c r="N91" s="166">
        <v>29.391459074733099</v>
      </c>
      <c r="O91" s="75">
        <f t="shared" si="6"/>
        <v>-1</v>
      </c>
    </row>
    <row r="92" spans="1:15" s="73" customFormat="1" x14ac:dyDescent="0.25">
      <c r="A92" s="74">
        <v>43511</v>
      </c>
      <c r="B92" s="71">
        <v>282</v>
      </c>
      <c r="C92" s="71">
        <v>220</v>
      </c>
      <c r="D92" s="71">
        <v>37</v>
      </c>
      <c r="E92" s="71">
        <v>53</v>
      </c>
      <c r="F92" s="71">
        <v>125</v>
      </c>
      <c r="G92" s="71">
        <v>2</v>
      </c>
      <c r="H92" s="149"/>
      <c r="I92" s="71">
        <v>2</v>
      </c>
      <c r="J92" s="71">
        <v>21</v>
      </c>
      <c r="K92" s="71">
        <v>9</v>
      </c>
      <c r="L92" s="71">
        <v>17</v>
      </c>
      <c r="M92" s="71">
        <f t="shared" si="5"/>
        <v>-21</v>
      </c>
      <c r="N92" s="166">
        <v>29.251063829787231</v>
      </c>
      <c r="O92" s="75">
        <f t="shared" si="6"/>
        <v>-12</v>
      </c>
    </row>
    <row r="93" spans="1:15" s="73" customFormat="1" x14ac:dyDescent="0.25">
      <c r="A93" s="74">
        <v>43504</v>
      </c>
      <c r="B93" s="71">
        <v>275</v>
      </c>
      <c r="C93" s="71">
        <v>208</v>
      </c>
      <c r="D93" s="71">
        <v>38</v>
      </c>
      <c r="E93" s="71">
        <v>56</v>
      </c>
      <c r="F93" s="71">
        <v>95</v>
      </c>
      <c r="G93" s="71">
        <v>7</v>
      </c>
      <c r="H93" s="149"/>
      <c r="I93" s="71">
        <v>2</v>
      </c>
      <c r="J93" s="71">
        <v>23</v>
      </c>
      <c r="K93" s="71">
        <v>15</v>
      </c>
      <c r="L93" s="71">
        <v>23</v>
      </c>
      <c r="M93" s="71">
        <f t="shared" si="5"/>
        <v>-23</v>
      </c>
      <c r="N93" s="166">
        <v>29.88</v>
      </c>
      <c r="O93" s="75">
        <f t="shared" si="6"/>
        <v>-8</v>
      </c>
    </row>
    <row r="94" spans="1:15" s="73" customFormat="1" x14ac:dyDescent="0.25">
      <c r="A94" s="74">
        <v>43497</v>
      </c>
      <c r="B94" s="71">
        <v>272</v>
      </c>
      <c r="C94" s="71">
        <v>198</v>
      </c>
      <c r="D94" s="71">
        <v>34</v>
      </c>
      <c r="E94" s="71">
        <v>56</v>
      </c>
      <c r="F94" s="71">
        <v>114</v>
      </c>
      <c r="G94" s="71">
        <v>6</v>
      </c>
      <c r="H94" s="149"/>
      <c r="I94" s="71">
        <v>3</v>
      </c>
      <c r="J94" s="71">
        <v>23</v>
      </c>
      <c r="K94" s="71">
        <v>17</v>
      </c>
      <c r="L94" s="71">
        <v>27</v>
      </c>
      <c r="M94" s="71">
        <f t="shared" si="5"/>
        <v>-23</v>
      </c>
      <c r="N94" s="166">
        <v>30.34191176470588</v>
      </c>
      <c r="O94" s="75">
        <f t="shared" si="6"/>
        <v>-6</v>
      </c>
    </row>
    <row r="95" spans="1:15" s="73" customFormat="1" x14ac:dyDescent="0.25">
      <c r="A95" s="74">
        <v>43490</v>
      </c>
      <c r="B95" s="71">
        <v>268</v>
      </c>
      <c r="C95" s="71">
        <v>194</v>
      </c>
      <c r="D95" s="71">
        <v>30</v>
      </c>
      <c r="E95" s="71">
        <v>57</v>
      </c>
      <c r="F95" s="71">
        <v>100</v>
      </c>
      <c r="G95" s="71">
        <v>4</v>
      </c>
      <c r="H95" s="149"/>
      <c r="I95" s="71">
        <v>3</v>
      </c>
      <c r="J95" s="71">
        <v>21</v>
      </c>
      <c r="K95" s="71">
        <v>22</v>
      </c>
      <c r="L95" s="71">
        <v>21</v>
      </c>
      <c r="M95" s="71">
        <f t="shared" si="5"/>
        <v>-21</v>
      </c>
      <c r="N95" s="166">
        <v>31.231343283582088</v>
      </c>
      <c r="O95" s="75">
        <f t="shared" si="6"/>
        <v>1</v>
      </c>
    </row>
    <row r="96" spans="1:15" s="73" customFormat="1" x14ac:dyDescent="0.25">
      <c r="A96" s="74">
        <v>43483</v>
      </c>
      <c r="B96" s="71">
        <v>270</v>
      </c>
      <c r="C96" s="71">
        <v>181</v>
      </c>
      <c r="D96" s="71">
        <v>30</v>
      </c>
      <c r="E96" s="71">
        <v>65</v>
      </c>
      <c r="F96" s="71">
        <v>85</v>
      </c>
      <c r="G96" s="71">
        <v>8</v>
      </c>
      <c r="H96" s="149"/>
      <c r="I96" s="71">
        <v>6</v>
      </c>
      <c r="J96" s="71">
        <v>22</v>
      </c>
      <c r="K96" s="71">
        <v>18</v>
      </c>
      <c r="L96" s="71">
        <v>27</v>
      </c>
      <c r="M96" s="71">
        <f t="shared" si="5"/>
        <v>-22</v>
      </c>
      <c r="N96" s="166">
        <v>33.177777777777777</v>
      </c>
      <c r="O96" s="75">
        <f t="shared" si="6"/>
        <v>-4</v>
      </c>
    </row>
    <row r="97" spans="1:15" s="73" customFormat="1" x14ac:dyDescent="0.25">
      <c r="A97" s="74">
        <v>43476</v>
      </c>
      <c r="B97" s="71">
        <v>268</v>
      </c>
      <c r="C97" s="71">
        <v>176</v>
      </c>
      <c r="D97" s="71">
        <v>36</v>
      </c>
      <c r="E97" s="71">
        <v>67</v>
      </c>
      <c r="F97" s="71">
        <v>79</v>
      </c>
      <c r="G97" s="71">
        <v>6</v>
      </c>
      <c r="H97" s="149"/>
      <c r="I97" s="71">
        <v>3</v>
      </c>
      <c r="J97" s="71">
        <v>11</v>
      </c>
      <c r="K97" s="71">
        <v>16</v>
      </c>
      <c r="L97" s="71">
        <v>17</v>
      </c>
      <c r="M97" s="71">
        <f t="shared" si="5"/>
        <v>-11</v>
      </c>
      <c r="N97" s="166">
        <v>34.238805970149251</v>
      </c>
      <c r="O97" s="75">
        <f t="shared" si="6"/>
        <v>5</v>
      </c>
    </row>
    <row r="98" spans="1:15" s="73" customFormat="1" x14ac:dyDescent="0.25">
      <c r="A98" s="74">
        <v>43469</v>
      </c>
      <c r="B98" s="71">
        <v>276</v>
      </c>
      <c r="C98" s="71">
        <v>186</v>
      </c>
      <c r="D98" s="71">
        <v>38</v>
      </c>
      <c r="E98" s="71">
        <v>69</v>
      </c>
      <c r="F98" s="71">
        <v>58</v>
      </c>
      <c r="G98" s="71">
        <v>3</v>
      </c>
      <c r="H98" s="149"/>
      <c r="I98" s="71">
        <v>1</v>
      </c>
      <c r="J98" s="71">
        <v>3</v>
      </c>
      <c r="K98" s="71">
        <v>10</v>
      </c>
      <c r="L98" s="71">
        <v>7</v>
      </c>
      <c r="M98" s="71">
        <f t="shared" si="5"/>
        <v>-3</v>
      </c>
      <c r="N98" s="166">
        <v>34.347826086956523</v>
      </c>
      <c r="O98" s="75">
        <f t="shared" si="6"/>
        <v>7</v>
      </c>
    </row>
    <row r="99" spans="1:15" s="73" customFormat="1" x14ac:dyDescent="0.25">
      <c r="A99" s="74">
        <v>43465</v>
      </c>
      <c r="B99" s="71">
        <v>283</v>
      </c>
      <c r="C99" s="71">
        <v>191</v>
      </c>
      <c r="D99" s="71">
        <v>38</v>
      </c>
      <c r="E99" s="71">
        <v>72</v>
      </c>
      <c r="F99" s="71">
        <v>57</v>
      </c>
      <c r="G99" s="71">
        <v>1</v>
      </c>
      <c r="H99" s="149"/>
      <c r="I99" s="71">
        <v>0</v>
      </c>
      <c r="J99" s="71">
        <v>6</v>
      </c>
      <c r="K99" s="71">
        <v>1</v>
      </c>
      <c r="L99" s="71">
        <v>3</v>
      </c>
      <c r="M99" s="71">
        <f t="shared" si="5"/>
        <v>-6</v>
      </c>
      <c r="N99" s="166">
        <v>34.671378091872789</v>
      </c>
      <c r="O99" s="75">
        <f t="shared" si="6"/>
        <v>-5</v>
      </c>
    </row>
    <row r="100" spans="1:15" s="73" customFormat="1" x14ac:dyDescent="0.25">
      <c r="A100" s="74">
        <v>43455</v>
      </c>
      <c r="B100" s="71">
        <v>280</v>
      </c>
      <c r="C100" s="71">
        <v>193</v>
      </c>
      <c r="D100" s="71">
        <v>35</v>
      </c>
      <c r="E100" s="71">
        <v>66</v>
      </c>
      <c r="F100" s="71">
        <v>85</v>
      </c>
      <c r="G100" s="71">
        <v>6</v>
      </c>
      <c r="H100" s="149"/>
      <c r="I100" s="71">
        <v>8</v>
      </c>
      <c r="J100" s="71">
        <v>14</v>
      </c>
      <c r="K100" s="71">
        <v>21</v>
      </c>
      <c r="L100" s="71">
        <v>25</v>
      </c>
      <c r="M100" s="71">
        <f t="shared" si="5"/>
        <v>-14</v>
      </c>
      <c r="N100" s="166">
        <v>33.528571428571432</v>
      </c>
      <c r="O100" s="75">
        <f t="shared" si="6"/>
        <v>7</v>
      </c>
    </row>
    <row r="101" spans="1:15" s="73" customFormat="1" x14ac:dyDescent="0.25">
      <c r="A101" s="74">
        <v>43448</v>
      </c>
      <c r="B101" s="71">
        <v>288</v>
      </c>
      <c r="C101" s="71">
        <v>204</v>
      </c>
      <c r="D101" s="71">
        <v>41</v>
      </c>
      <c r="E101" s="71">
        <v>66</v>
      </c>
      <c r="F101" s="71">
        <v>45</v>
      </c>
      <c r="G101" s="71">
        <v>2</v>
      </c>
      <c r="H101" s="149"/>
      <c r="I101" s="71">
        <v>4</v>
      </c>
      <c r="J101" s="71">
        <v>9</v>
      </c>
      <c r="K101" s="71">
        <v>9</v>
      </c>
      <c r="L101" s="71">
        <v>13</v>
      </c>
      <c r="M101" s="71">
        <f t="shared" si="5"/>
        <v>-9</v>
      </c>
      <c r="N101" s="166">
        <v>33.583333333333343</v>
      </c>
      <c r="O101" s="75">
        <f t="shared" si="6"/>
        <v>0</v>
      </c>
    </row>
    <row r="102" spans="1:15" s="73" customFormat="1" x14ac:dyDescent="0.25">
      <c r="A102" s="74">
        <v>43441</v>
      </c>
      <c r="B102" s="71">
        <v>292</v>
      </c>
      <c r="C102" s="71">
        <v>212</v>
      </c>
      <c r="D102" s="71">
        <v>44</v>
      </c>
      <c r="E102" s="71">
        <v>64</v>
      </c>
      <c r="F102" s="71">
        <v>42</v>
      </c>
      <c r="G102" s="71">
        <v>4</v>
      </c>
      <c r="H102" s="149"/>
      <c r="I102" s="71">
        <v>4</v>
      </c>
      <c r="J102" s="71">
        <v>12</v>
      </c>
      <c r="K102" s="71">
        <v>14</v>
      </c>
      <c r="L102" s="71">
        <v>12</v>
      </c>
      <c r="M102" s="71">
        <f t="shared" si="5"/>
        <v>-12</v>
      </c>
      <c r="N102" s="166">
        <v>33.81849315068493</v>
      </c>
      <c r="O102" s="75">
        <f t="shared" si="6"/>
        <v>2</v>
      </c>
    </row>
    <row r="103" spans="1:15" s="73" customFormat="1" x14ac:dyDescent="0.25">
      <c r="A103" s="74">
        <v>43434</v>
      </c>
      <c r="B103" s="71">
        <v>296</v>
      </c>
      <c r="C103" s="71">
        <v>210</v>
      </c>
      <c r="D103" s="71">
        <v>46</v>
      </c>
      <c r="E103" s="71">
        <v>64</v>
      </c>
      <c r="F103" s="71">
        <v>37</v>
      </c>
      <c r="G103" s="71">
        <v>7</v>
      </c>
      <c r="H103" s="149"/>
      <c r="I103" s="71">
        <v>3</v>
      </c>
      <c r="J103" s="71">
        <v>21</v>
      </c>
      <c r="K103" s="71">
        <v>10</v>
      </c>
      <c r="L103" s="71">
        <v>29</v>
      </c>
      <c r="M103" s="71">
        <f t="shared" si="5"/>
        <v>-21</v>
      </c>
      <c r="N103" s="166">
        <v>32.418918918918919</v>
      </c>
      <c r="O103" s="75">
        <f t="shared" si="6"/>
        <v>-11</v>
      </c>
    </row>
    <row r="104" spans="1:15" s="73" customFormat="1" x14ac:dyDescent="0.25">
      <c r="A104" s="74">
        <v>43430</v>
      </c>
      <c r="B104" s="71">
        <v>288</v>
      </c>
      <c r="C104" s="71">
        <v>201</v>
      </c>
      <c r="D104" s="71">
        <v>43</v>
      </c>
      <c r="E104" s="71">
        <v>62</v>
      </c>
      <c r="F104" s="71">
        <v>56</v>
      </c>
      <c r="G104" s="71">
        <v>4</v>
      </c>
      <c r="H104" s="149"/>
      <c r="I104" s="71">
        <v>4</v>
      </c>
      <c r="J104" s="71">
        <v>9</v>
      </c>
      <c r="K104" s="71">
        <v>18</v>
      </c>
      <c r="L104" s="71">
        <v>14</v>
      </c>
      <c r="M104" s="71">
        <f t="shared" si="5"/>
        <v>-9</v>
      </c>
      <c r="N104" s="166">
        <v>33.652777777777779</v>
      </c>
      <c r="O104" s="75">
        <f t="shared" si="6"/>
        <v>9</v>
      </c>
    </row>
    <row r="105" spans="1:15" s="73" customFormat="1" x14ac:dyDescent="0.25">
      <c r="A105" s="74">
        <v>43420</v>
      </c>
      <c r="B105" s="71">
        <v>298</v>
      </c>
      <c r="C105" s="71">
        <v>217</v>
      </c>
      <c r="D105" s="71">
        <v>53</v>
      </c>
      <c r="E105" s="71">
        <v>69</v>
      </c>
      <c r="F105" s="71">
        <v>49</v>
      </c>
      <c r="G105" s="71">
        <v>6</v>
      </c>
      <c r="H105" s="149"/>
      <c r="I105" s="71">
        <v>4</v>
      </c>
      <c r="J105" s="71">
        <v>13</v>
      </c>
      <c r="K105" s="71">
        <v>8</v>
      </c>
      <c r="L105" s="71">
        <v>17</v>
      </c>
      <c r="M105" s="71">
        <f t="shared" si="5"/>
        <v>-13</v>
      </c>
      <c r="N105" s="166">
        <v>33.489932885906043</v>
      </c>
      <c r="O105" s="75">
        <f t="shared" si="6"/>
        <v>-5</v>
      </c>
    </row>
    <row r="106" spans="1:15" s="73" customFormat="1" x14ac:dyDescent="0.25">
      <c r="A106" s="74">
        <v>43413</v>
      </c>
      <c r="B106" s="71">
        <v>298</v>
      </c>
      <c r="C106" s="71">
        <v>216</v>
      </c>
      <c r="D106" s="71">
        <v>57</v>
      </c>
      <c r="E106" s="71">
        <v>69</v>
      </c>
      <c r="F106" s="71">
        <v>65</v>
      </c>
      <c r="G106" s="71">
        <v>5</v>
      </c>
      <c r="H106" s="149"/>
      <c r="I106" s="71">
        <v>4</v>
      </c>
      <c r="J106" s="71">
        <v>10</v>
      </c>
      <c r="K106" s="71">
        <v>17</v>
      </c>
      <c r="L106" s="71">
        <v>14</v>
      </c>
      <c r="M106" s="71">
        <f t="shared" si="5"/>
        <v>-10</v>
      </c>
      <c r="N106" s="166">
        <v>34.510067114093957</v>
      </c>
      <c r="O106" s="75">
        <f t="shared" si="6"/>
        <v>7</v>
      </c>
    </row>
    <row r="107" spans="1:15" s="73" customFormat="1" x14ac:dyDescent="0.25">
      <c r="A107" s="74">
        <v>43406</v>
      </c>
      <c r="B107" s="71">
        <v>315</v>
      </c>
      <c r="C107" s="71">
        <v>219</v>
      </c>
      <c r="D107" s="71">
        <v>51</v>
      </c>
      <c r="E107" s="71">
        <v>66</v>
      </c>
      <c r="F107" s="71">
        <v>57</v>
      </c>
      <c r="G107" s="71">
        <v>4</v>
      </c>
      <c r="H107" s="149"/>
      <c r="I107" s="71">
        <v>6</v>
      </c>
      <c r="J107" s="71">
        <v>14</v>
      </c>
      <c r="K107" s="71">
        <v>20</v>
      </c>
      <c r="L107" s="71">
        <v>22</v>
      </c>
      <c r="M107" s="71">
        <f t="shared" si="5"/>
        <v>-14</v>
      </c>
      <c r="N107" s="166">
        <v>32.911111111111111</v>
      </c>
      <c r="O107" s="75">
        <f t="shared" si="6"/>
        <v>6</v>
      </c>
    </row>
    <row r="108" spans="1:15" s="73" customFormat="1" x14ac:dyDescent="0.25">
      <c r="A108" s="74">
        <v>43399</v>
      </c>
      <c r="B108" s="71">
        <v>327</v>
      </c>
      <c r="C108" s="71">
        <v>262</v>
      </c>
      <c r="D108" s="71">
        <v>51</v>
      </c>
      <c r="E108" s="71">
        <v>67</v>
      </c>
      <c r="F108" s="71">
        <v>49</v>
      </c>
      <c r="G108" s="71">
        <v>5</v>
      </c>
      <c r="H108" s="149"/>
      <c r="I108" s="71">
        <v>5</v>
      </c>
      <c r="J108" s="71">
        <v>14</v>
      </c>
      <c r="K108" s="71">
        <v>9</v>
      </c>
      <c r="L108" s="71">
        <v>20</v>
      </c>
      <c r="M108" s="71">
        <f t="shared" si="5"/>
        <v>-14</v>
      </c>
      <c r="N108" s="166">
        <v>32.816513761467888</v>
      </c>
      <c r="O108" s="75">
        <f t="shared" si="6"/>
        <v>-5</v>
      </c>
    </row>
    <row r="109" spans="1:15" s="73" customFormat="1" x14ac:dyDescent="0.25">
      <c r="A109" s="74">
        <v>43392</v>
      </c>
      <c r="B109" s="71">
        <v>322</v>
      </c>
      <c r="C109" s="71">
        <v>265</v>
      </c>
      <c r="D109" s="71">
        <v>48</v>
      </c>
      <c r="E109" s="71">
        <v>65</v>
      </c>
      <c r="F109" s="71">
        <v>55</v>
      </c>
      <c r="G109" s="71">
        <v>4</v>
      </c>
      <c r="H109" s="149"/>
      <c r="I109" s="71">
        <v>7</v>
      </c>
      <c r="J109" s="71">
        <v>17</v>
      </c>
      <c r="K109" s="71">
        <v>13</v>
      </c>
      <c r="L109" s="71">
        <v>24</v>
      </c>
      <c r="M109" s="71">
        <f t="shared" si="5"/>
        <v>-17</v>
      </c>
      <c r="N109" s="166">
        <v>32.052795031055901</v>
      </c>
      <c r="O109" s="75">
        <f t="shared" si="6"/>
        <v>-4</v>
      </c>
    </row>
    <row r="110" spans="1:15" s="73" customFormat="1" x14ac:dyDescent="0.25">
      <c r="A110" s="74">
        <v>43385</v>
      </c>
      <c r="B110" s="71">
        <v>327</v>
      </c>
      <c r="C110" s="71">
        <v>295</v>
      </c>
      <c r="D110" s="71">
        <v>59</v>
      </c>
      <c r="E110" s="71">
        <v>73</v>
      </c>
      <c r="F110" s="71">
        <v>56</v>
      </c>
      <c r="G110" s="71">
        <v>4</v>
      </c>
      <c r="H110" s="149"/>
      <c r="I110" s="71">
        <v>8</v>
      </c>
      <c r="J110" s="71">
        <v>50</v>
      </c>
      <c r="K110" s="71">
        <v>9</v>
      </c>
      <c r="L110" s="71">
        <v>46</v>
      </c>
      <c r="M110" s="71">
        <f t="shared" si="5"/>
        <v>-50</v>
      </c>
      <c r="N110" s="166">
        <v>32.727828746177373</v>
      </c>
      <c r="O110" s="75">
        <f t="shared" si="6"/>
        <v>-41</v>
      </c>
    </row>
    <row r="111" spans="1:15" s="73" customFormat="1" x14ac:dyDescent="0.25">
      <c r="A111" s="74">
        <v>43378</v>
      </c>
      <c r="B111" s="71">
        <v>288</v>
      </c>
      <c r="C111" s="71">
        <v>252</v>
      </c>
      <c r="D111" s="71">
        <v>56</v>
      </c>
      <c r="E111" s="71">
        <v>70</v>
      </c>
      <c r="F111" s="71">
        <v>64</v>
      </c>
      <c r="G111" s="71">
        <v>17</v>
      </c>
      <c r="H111" s="149"/>
      <c r="I111" s="71">
        <v>4</v>
      </c>
      <c r="J111" s="71">
        <v>28</v>
      </c>
      <c r="K111" s="71">
        <v>9</v>
      </c>
      <c r="L111" s="71">
        <v>38</v>
      </c>
      <c r="M111" s="71">
        <f t="shared" si="5"/>
        <v>-28</v>
      </c>
      <c r="N111" s="166">
        <v>36.326388888888893</v>
      </c>
      <c r="O111" s="75">
        <f t="shared" si="6"/>
        <v>-19</v>
      </c>
    </row>
    <row r="112" spans="1:15" s="73" customFormat="1" x14ac:dyDescent="0.25">
      <c r="A112" s="74">
        <v>43371</v>
      </c>
      <c r="B112" s="71">
        <v>271</v>
      </c>
      <c r="C112" s="71">
        <v>226</v>
      </c>
      <c r="D112" s="71">
        <v>52</v>
      </c>
      <c r="E112" s="71">
        <v>70</v>
      </c>
      <c r="F112" s="71">
        <v>47</v>
      </c>
      <c r="G112" s="71">
        <v>12</v>
      </c>
      <c r="H112" s="149"/>
      <c r="I112" s="71">
        <v>6</v>
      </c>
      <c r="J112" s="71">
        <v>10</v>
      </c>
      <c r="K112" s="71">
        <v>12</v>
      </c>
      <c r="L112" s="71">
        <v>19</v>
      </c>
      <c r="M112" s="71">
        <f t="shared" si="5"/>
        <v>-10</v>
      </c>
      <c r="N112" s="166">
        <v>37.261992619926197</v>
      </c>
      <c r="O112" s="75">
        <f t="shared" si="6"/>
        <v>2</v>
      </c>
    </row>
    <row r="113" spans="1:15" s="73" customFormat="1" x14ac:dyDescent="0.25">
      <c r="A113" s="74">
        <v>43364</v>
      </c>
      <c r="B113" s="71">
        <v>282</v>
      </c>
      <c r="C113" s="71">
        <v>235</v>
      </c>
      <c r="D113" s="71">
        <v>56</v>
      </c>
      <c r="E113" s="71">
        <v>75</v>
      </c>
      <c r="F113" s="71">
        <v>59</v>
      </c>
      <c r="G113" s="71">
        <v>5</v>
      </c>
      <c r="H113" s="149"/>
      <c r="I113" s="71">
        <v>5</v>
      </c>
      <c r="J113" s="71">
        <v>13</v>
      </c>
      <c r="K113" s="71">
        <v>13</v>
      </c>
      <c r="L113" s="71">
        <v>17</v>
      </c>
      <c r="M113" s="71">
        <f t="shared" si="5"/>
        <v>-13</v>
      </c>
      <c r="N113" s="166">
        <v>36.641843971631197</v>
      </c>
      <c r="O113" s="75">
        <f t="shared" si="6"/>
        <v>0</v>
      </c>
    </row>
    <row r="114" spans="1:15" s="73" customFormat="1" x14ac:dyDescent="0.25">
      <c r="A114" s="74">
        <v>43357</v>
      </c>
      <c r="B114" s="71">
        <v>283</v>
      </c>
      <c r="C114" s="71">
        <v>228</v>
      </c>
      <c r="D114" s="71">
        <v>56</v>
      </c>
      <c r="E114" s="71">
        <v>77</v>
      </c>
      <c r="F114" s="71">
        <v>56</v>
      </c>
      <c r="G114" s="71">
        <v>9</v>
      </c>
      <c r="H114" s="149"/>
      <c r="I114" s="71">
        <v>0</v>
      </c>
      <c r="J114" s="71">
        <v>8</v>
      </c>
      <c r="K114" s="71">
        <v>7</v>
      </c>
      <c r="L114" s="71">
        <v>18</v>
      </c>
      <c r="M114" s="71">
        <f t="shared" si="5"/>
        <v>-8</v>
      </c>
      <c r="N114" s="166">
        <v>36.946996466431102</v>
      </c>
      <c r="O114" s="75">
        <f t="shared" si="6"/>
        <v>-1</v>
      </c>
    </row>
    <row r="115" spans="1:15" s="73" customFormat="1" x14ac:dyDescent="0.25">
      <c r="A115" s="74">
        <v>43350</v>
      </c>
      <c r="B115" s="71">
        <v>278</v>
      </c>
      <c r="C115" s="71">
        <v>230</v>
      </c>
      <c r="D115" s="71">
        <v>59</v>
      </c>
      <c r="E115" s="71">
        <v>79</v>
      </c>
      <c r="F115" s="71">
        <v>44</v>
      </c>
      <c r="G115" s="71">
        <v>5</v>
      </c>
      <c r="H115" s="149"/>
      <c r="I115" s="71">
        <v>3</v>
      </c>
      <c r="J115" s="71">
        <v>10</v>
      </c>
      <c r="K115" s="71">
        <v>13</v>
      </c>
      <c r="L115" s="71">
        <v>11</v>
      </c>
      <c r="M115" s="71">
        <f t="shared" si="5"/>
        <v>-10</v>
      </c>
      <c r="N115" s="166">
        <v>37.474820143884891</v>
      </c>
      <c r="O115" s="75">
        <f t="shared" si="6"/>
        <v>3</v>
      </c>
    </row>
    <row r="116" spans="1:15" s="73" customFormat="1" x14ac:dyDescent="0.25">
      <c r="A116" s="74">
        <v>43343</v>
      </c>
      <c r="B116" s="71">
        <v>285</v>
      </c>
      <c r="C116" s="71">
        <v>230</v>
      </c>
      <c r="D116" s="71">
        <v>59</v>
      </c>
      <c r="E116" s="71">
        <v>81</v>
      </c>
      <c r="F116" s="71">
        <v>61</v>
      </c>
      <c r="G116" s="71">
        <v>6</v>
      </c>
      <c r="H116" s="149"/>
      <c r="I116" s="71">
        <v>2</v>
      </c>
      <c r="J116" s="71">
        <v>13</v>
      </c>
      <c r="K116" s="71">
        <v>7</v>
      </c>
      <c r="L116" s="71">
        <v>12</v>
      </c>
      <c r="M116" s="71">
        <f t="shared" si="5"/>
        <v>-13</v>
      </c>
      <c r="N116" s="166">
        <v>38.445614035087722</v>
      </c>
      <c r="O116" s="75">
        <f t="shared" si="6"/>
        <v>-6</v>
      </c>
    </row>
    <row r="117" spans="1:15" s="73" customFormat="1" x14ac:dyDescent="0.25">
      <c r="A117" s="74">
        <v>43336</v>
      </c>
      <c r="B117" s="71">
        <v>282</v>
      </c>
      <c r="C117" s="71">
        <v>231</v>
      </c>
      <c r="D117" s="71">
        <v>60</v>
      </c>
      <c r="E117" s="71">
        <v>74</v>
      </c>
      <c r="F117" s="71">
        <v>58</v>
      </c>
      <c r="G117" s="71">
        <v>10</v>
      </c>
      <c r="H117" s="149"/>
      <c r="I117" s="71">
        <v>6</v>
      </c>
      <c r="J117" s="71">
        <v>14</v>
      </c>
      <c r="K117" s="71">
        <v>9</v>
      </c>
      <c r="L117" s="71">
        <v>25</v>
      </c>
      <c r="M117" s="71">
        <f t="shared" si="5"/>
        <v>-14</v>
      </c>
      <c r="N117" s="166">
        <v>38.319148936170222</v>
      </c>
      <c r="O117" s="75">
        <f t="shared" si="6"/>
        <v>-5</v>
      </c>
    </row>
    <row r="118" spans="1:15" s="73" customFormat="1" x14ac:dyDescent="0.25">
      <c r="A118" s="74">
        <v>43329</v>
      </c>
      <c r="B118" s="71">
        <v>284</v>
      </c>
      <c r="C118" s="71">
        <v>239</v>
      </c>
      <c r="D118" s="71">
        <v>62</v>
      </c>
      <c r="E118" s="71">
        <v>74</v>
      </c>
      <c r="F118" s="71">
        <v>51</v>
      </c>
      <c r="G118" s="71">
        <v>7</v>
      </c>
      <c r="H118" s="149"/>
      <c r="I118" s="71">
        <v>5</v>
      </c>
      <c r="J118" s="71">
        <v>13</v>
      </c>
      <c r="K118" s="71">
        <v>10</v>
      </c>
      <c r="L118" s="71">
        <v>16</v>
      </c>
      <c r="M118" s="71">
        <f t="shared" si="5"/>
        <v>-13</v>
      </c>
      <c r="N118" s="166">
        <v>37.220070422535208</v>
      </c>
      <c r="O118" s="75">
        <f t="shared" si="6"/>
        <v>-3</v>
      </c>
    </row>
    <row r="119" spans="1:15" s="73" customFormat="1" x14ac:dyDescent="0.25">
      <c r="A119" s="74">
        <v>43322</v>
      </c>
      <c r="B119" s="71">
        <v>288</v>
      </c>
      <c r="C119" s="71">
        <v>235</v>
      </c>
      <c r="D119" s="71">
        <v>55</v>
      </c>
      <c r="E119" s="71">
        <v>71</v>
      </c>
      <c r="F119" s="71">
        <v>42</v>
      </c>
      <c r="G119" s="71">
        <v>7</v>
      </c>
      <c r="H119" s="149"/>
      <c r="I119" s="71">
        <v>8</v>
      </c>
      <c r="J119" s="71">
        <v>20</v>
      </c>
      <c r="K119" s="71">
        <v>15</v>
      </c>
      <c r="L119" s="71">
        <v>31</v>
      </c>
      <c r="M119" s="71">
        <f t="shared" si="5"/>
        <v>-20</v>
      </c>
      <c r="N119" s="166">
        <v>36.625</v>
      </c>
      <c r="O119" s="75">
        <f t="shared" si="6"/>
        <v>-5</v>
      </c>
    </row>
    <row r="120" spans="1:15" s="73" customFormat="1" x14ac:dyDescent="0.25">
      <c r="A120" s="74">
        <v>43315</v>
      </c>
      <c r="B120" s="71">
        <v>282</v>
      </c>
      <c r="C120" s="71">
        <v>215</v>
      </c>
      <c r="D120" s="71">
        <v>52</v>
      </c>
      <c r="E120" s="71">
        <v>76</v>
      </c>
      <c r="F120" s="71">
        <v>55</v>
      </c>
      <c r="G120" s="71">
        <v>2</v>
      </c>
      <c r="H120" s="149"/>
      <c r="I120" s="71">
        <v>4</v>
      </c>
      <c r="J120" s="71">
        <v>4</v>
      </c>
      <c r="K120" s="71">
        <v>10</v>
      </c>
      <c r="L120" s="71">
        <v>9</v>
      </c>
      <c r="M120" s="71">
        <f t="shared" si="5"/>
        <v>-4</v>
      </c>
      <c r="N120" s="166">
        <v>40.659574468085097</v>
      </c>
      <c r="O120" s="75">
        <f t="shared" si="6"/>
        <v>6</v>
      </c>
    </row>
    <row r="121" spans="1:15" s="73" customFormat="1" x14ac:dyDescent="0.25">
      <c r="A121" s="74">
        <v>43308</v>
      </c>
      <c r="B121" s="71"/>
      <c r="C121" s="71"/>
      <c r="D121" s="71"/>
      <c r="E121" s="71"/>
      <c r="F121" s="71"/>
      <c r="G121" s="71"/>
      <c r="H121" s="223"/>
      <c r="I121" s="71">
        <v>8</v>
      </c>
      <c r="J121" s="71">
        <v>10</v>
      </c>
      <c r="K121" s="71">
        <v>6</v>
      </c>
      <c r="L121" s="71">
        <v>13</v>
      </c>
      <c r="M121" s="71">
        <f t="shared" si="5"/>
        <v>-10</v>
      </c>
      <c r="N121" s="71"/>
      <c r="O121" s="75">
        <f t="shared" si="6"/>
        <v>-4</v>
      </c>
    </row>
    <row r="122" spans="1:15" s="73" customFormat="1" x14ac:dyDescent="0.25">
      <c r="A122" s="74">
        <v>43301</v>
      </c>
      <c r="B122" s="71"/>
      <c r="C122" s="71"/>
      <c r="D122" s="71"/>
      <c r="E122" s="71"/>
      <c r="F122" s="71"/>
      <c r="G122" s="71"/>
      <c r="H122" s="223"/>
      <c r="I122" s="71">
        <v>6</v>
      </c>
      <c r="J122" s="71">
        <v>19</v>
      </c>
      <c r="K122" s="71">
        <v>9</v>
      </c>
      <c r="L122" s="71">
        <v>22</v>
      </c>
      <c r="M122" s="71">
        <f t="shared" si="5"/>
        <v>-19</v>
      </c>
      <c r="N122" s="71"/>
      <c r="O122" s="75">
        <f t="shared" si="6"/>
        <v>-10</v>
      </c>
    </row>
    <row r="123" spans="1:15" s="73" customFormat="1" x14ac:dyDescent="0.25">
      <c r="A123" s="74">
        <v>43294</v>
      </c>
      <c r="B123" s="71"/>
      <c r="C123" s="71"/>
      <c r="D123" s="71"/>
      <c r="E123" s="71"/>
      <c r="F123" s="71"/>
      <c r="G123" s="71"/>
      <c r="H123" s="223"/>
      <c r="I123" s="71">
        <v>3</v>
      </c>
      <c r="J123" s="71">
        <v>6</v>
      </c>
      <c r="K123" s="71">
        <v>6</v>
      </c>
      <c r="L123" s="71">
        <v>8</v>
      </c>
      <c r="M123" s="71">
        <f t="shared" si="5"/>
        <v>-6</v>
      </c>
      <c r="N123" s="71"/>
      <c r="O123" s="75">
        <f t="shared" si="6"/>
        <v>0</v>
      </c>
    </row>
    <row r="124" spans="1:15" s="73" customFormat="1" x14ac:dyDescent="0.25">
      <c r="A124" s="74">
        <v>43287</v>
      </c>
      <c r="B124" s="71"/>
      <c r="C124" s="71"/>
      <c r="D124" s="71"/>
      <c r="E124" s="71"/>
      <c r="F124" s="71"/>
      <c r="G124" s="71"/>
      <c r="H124" s="223"/>
      <c r="I124" s="71">
        <v>1</v>
      </c>
      <c r="J124" s="71">
        <v>18</v>
      </c>
      <c r="K124" s="71">
        <v>12</v>
      </c>
      <c r="L124" s="71">
        <v>15</v>
      </c>
      <c r="M124" s="71">
        <f t="shared" si="5"/>
        <v>-18</v>
      </c>
      <c r="N124" s="71"/>
      <c r="O124" s="75">
        <f t="shared" si="6"/>
        <v>-6</v>
      </c>
    </row>
    <row r="125" spans="1:15" s="73" customFormat="1" x14ac:dyDescent="0.25">
      <c r="A125" s="74">
        <v>43280</v>
      </c>
      <c r="B125" s="71"/>
      <c r="C125" s="71"/>
      <c r="D125" s="71"/>
      <c r="E125" s="71"/>
      <c r="F125" s="71"/>
      <c r="G125" s="71"/>
      <c r="H125" s="223"/>
      <c r="I125" s="71">
        <v>3</v>
      </c>
      <c r="J125" s="71">
        <v>16</v>
      </c>
      <c r="K125" s="71">
        <v>10</v>
      </c>
      <c r="L125" s="71">
        <v>19</v>
      </c>
      <c r="M125" s="71">
        <f t="shared" si="5"/>
        <v>-16</v>
      </c>
      <c r="N125" s="71"/>
      <c r="O125" s="75">
        <f t="shared" si="6"/>
        <v>-6</v>
      </c>
    </row>
    <row r="126" spans="1:15" s="73" customFormat="1" x14ac:dyDescent="0.25">
      <c r="A126" s="74">
        <v>43273</v>
      </c>
      <c r="B126" s="71"/>
      <c r="C126" s="71"/>
      <c r="D126" s="71"/>
      <c r="E126" s="71"/>
      <c r="F126" s="71"/>
      <c r="G126" s="71"/>
      <c r="H126" s="223"/>
      <c r="I126" s="71"/>
      <c r="J126" s="71">
        <v>0</v>
      </c>
      <c r="K126" s="71">
        <v>0</v>
      </c>
      <c r="L126" s="71"/>
      <c r="M126" s="71">
        <f t="shared" si="5"/>
        <v>0</v>
      </c>
      <c r="N126" s="71"/>
      <c r="O126" s="75">
        <f t="shared" si="6"/>
        <v>0</v>
      </c>
    </row>
    <row r="127" spans="1:15" s="73" customFormat="1" x14ac:dyDescent="0.25">
      <c r="A127" s="74">
        <v>43266</v>
      </c>
      <c r="B127" s="71"/>
      <c r="C127" s="71"/>
      <c r="D127" s="71"/>
      <c r="E127" s="71"/>
      <c r="F127" s="71"/>
      <c r="G127" s="71"/>
      <c r="H127" s="223"/>
      <c r="I127" s="71"/>
      <c r="J127" s="71">
        <v>0</v>
      </c>
      <c r="K127" s="71">
        <v>0</v>
      </c>
      <c r="L127" s="71"/>
      <c r="M127" s="71">
        <f t="shared" si="5"/>
        <v>0</v>
      </c>
      <c r="N127" s="71"/>
      <c r="O127" s="75">
        <f t="shared" si="6"/>
        <v>0</v>
      </c>
    </row>
    <row r="128" spans="1:15" s="73" customFormat="1" x14ac:dyDescent="0.25">
      <c r="A128" s="74">
        <v>43259</v>
      </c>
      <c r="B128" s="71"/>
      <c r="C128" s="71"/>
      <c r="D128" s="71"/>
      <c r="E128" s="71"/>
      <c r="F128" s="71"/>
      <c r="G128" s="71"/>
      <c r="H128" s="223"/>
      <c r="I128" s="71"/>
      <c r="J128" s="71">
        <v>0</v>
      </c>
      <c r="K128" s="71">
        <v>0</v>
      </c>
      <c r="L128" s="71"/>
      <c r="M128" s="71">
        <f t="shared" si="5"/>
        <v>0</v>
      </c>
      <c r="N128" s="71"/>
      <c r="O128" s="75">
        <f t="shared" si="6"/>
        <v>0</v>
      </c>
    </row>
    <row r="129" spans="1:15" s="73" customFormat="1" x14ac:dyDescent="0.25">
      <c r="A129" s="74">
        <v>43252</v>
      </c>
      <c r="B129" s="71"/>
      <c r="C129" s="71"/>
      <c r="D129" s="71"/>
      <c r="E129" s="71"/>
      <c r="F129" s="71"/>
      <c r="G129" s="71"/>
      <c r="H129" s="223"/>
      <c r="I129" s="71"/>
      <c r="J129" s="71">
        <v>0</v>
      </c>
      <c r="K129" s="71">
        <v>0</v>
      </c>
      <c r="L129" s="71"/>
      <c r="M129" s="71">
        <f t="shared" si="5"/>
        <v>0</v>
      </c>
      <c r="N129" s="71"/>
      <c r="O129" s="75">
        <f t="shared" si="6"/>
        <v>0</v>
      </c>
    </row>
    <row r="130" spans="1:15" s="73" customFormat="1" x14ac:dyDescent="0.25">
      <c r="A130" s="74">
        <v>43245</v>
      </c>
      <c r="B130" s="71"/>
      <c r="C130" s="71"/>
      <c r="D130" s="71"/>
      <c r="E130" s="71"/>
      <c r="F130" s="71"/>
      <c r="G130" s="71"/>
      <c r="H130" s="223"/>
      <c r="I130" s="71"/>
      <c r="J130" s="71">
        <v>0</v>
      </c>
      <c r="K130" s="71">
        <v>0</v>
      </c>
      <c r="L130" s="71"/>
      <c r="M130" s="71">
        <f t="shared" si="5"/>
        <v>0</v>
      </c>
      <c r="N130" s="71"/>
      <c r="O130" s="75">
        <f t="shared" si="6"/>
        <v>0</v>
      </c>
    </row>
    <row r="131" spans="1:15" s="73" customFormat="1" x14ac:dyDescent="0.25">
      <c r="A131" s="74">
        <v>43238</v>
      </c>
      <c r="B131" s="71"/>
      <c r="C131" s="71"/>
      <c r="D131" s="71"/>
      <c r="E131" s="71"/>
      <c r="F131" s="71"/>
      <c r="G131" s="71"/>
      <c r="H131" s="223"/>
      <c r="I131" s="71"/>
      <c r="J131" s="71">
        <v>0</v>
      </c>
      <c r="K131" s="71">
        <v>0</v>
      </c>
      <c r="L131" s="71"/>
      <c r="M131" s="71">
        <f t="shared" si="5"/>
        <v>0</v>
      </c>
      <c r="N131" s="71"/>
      <c r="O131" s="75">
        <f t="shared" si="6"/>
        <v>0</v>
      </c>
    </row>
    <row r="132" spans="1:15" s="73" customFormat="1" x14ac:dyDescent="0.25">
      <c r="A132" s="74">
        <v>43231</v>
      </c>
      <c r="B132" s="71"/>
      <c r="C132" s="71"/>
      <c r="D132" s="71"/>
      <c r="E132" s="71"/>
      <c r="F132" s="71"/>
      <c r="G132" s="71"/>
      <c r="H132" s="223"/>
      <c r="I132" s="71"/>
      <c r="J132" s="71">
        <v>0</v>
      </c>
      <c r="K132" s="71">
        <v>0</v>
      </c>
      <c r="L132" s="71"/>
      <c r="M132" s="71">
        <f t="shared" si="5"/>
        <v>0</v>
      </c>
      <c r="N132" s="71"/>
      <c r="O132" s="75">
        <f t="shared" si="6"/>
        <v>0</v>
      </c>
    </row>
    <row r="133" spans="1:15" s="73" customFormat="1" x14ac:dyDescent="0.25">
      <c r="A133" s="74">
        <v>43224</v>
      </c>
      <c r="B133" s="71"/>
      <c r="C133" s="71"/>
      <c r="D133" s="71"/>
      <c r="E133" s="71"/>
      <c r="F133" s="71"/>
      <c r="G133" s="71"/>
      <c r="H133" s="223"/>
      <c r="I133" s="71"/>
      <c r="J133" s="71">
        <v>0</v>
      </c>
      <c r="K133" s="71">
        <v>0</v>
      </c>
      <c r="L133" s="71"/>
      <c r="M133" s="71">
        <f t="shared" si="5"/>
        <v>0</v>
      </c>
      <c r="N133" s="71"/>
      <c r="O133" s="75">
        <f t="shared" si="6"/>
        <v>0</v>
      </c>
    </row>
    <row r="134" spans="1:15" s="73" customFormat="1" x14ac:dyDescent="0.25">
      <c r="A134" s="74">
        <v>43217</v>
      </c>
      <c r="B134" s="71"/>
      <c r="C134" s="71"/>
      <c r="D134" s="71"/>
      <c r="E134" s="71"/>
      <c r="F134" s="71"/>
      <c r="G134" s="71"/>
      <c r="H134" s="223"/>
      <c r="I134" s="71"/>
      <c r="J134" s="71">
        <v>0</v>
      </c>
      <c r="K134" s="71">
        <v>0</v>
      </c>
      <c r="L134" s="71"/>
      <c r="M134" s="71">
        <f t="shared" si="5"/>
        <v>0</v>
      </c>
      <c r="N134" s="71"/>
      <c r="O134" s="75">
        <f t="shared" si="6"/>
        <v>0</v>
      </c>
    </row>
    <row r="135" spans="1:15" s="73" customFormat="1" x14ac:dyDescent="0.25">
      <c r="A135" s="74">
        <v>43210</v>
      </c>
      <c r="B135" s="71"/>
      <c r="C135" s="71"/>
      <c r="D135" s="71"/>
      <c r="E135" s="71"/>
      <c r="F135" s="71"/>
      <c r="G135" s="71"/>
      <c r="H135" s="223"/>
      <c r="I135" s="71"/>
      <c r="J135" s="71">
        <v>0</v>
      </c>
      <c r="K135" s="71">
        <v>0</v>
      </c>
      <c r="L135" s="71"/>
      <c r="M135" s="71">
        <f t="shared" si="5"/>
        <v>0</v>
      </c>
      <c r="N135" s="71"/>
      <c r="O135" s="75">
        <f t="shared" si="6"/>
        <v>0</v>
      </c>
    </row>
    <row r="136" spans="1:15" s="73" customFormat="1" x14ac:dyDescent="0.25">
      <c r="A136" s="74">
        <v>43203</v>
      </c>
      <c r="B136" s="71"/>
      <c r="C136" s="71"/>
      <c r="D136" s="71"/>
      <c r="E136" s="71"/>
      <c r="F136" s="71"/>
      <c r="G136" s="71"/>
      <c r="H136" s="90"/>
      <c r="I136" s="71"/>
      <c r="J136" s="71">
        <v>0</v>
      </c>
      <c r="K136" s="71">
        <v>0</v>
      </c>
      <c r="L136" s="71"/>
      <c r="M136" s="71">
        <f t="shared" si="5"/>
        <v>0</v>
      </c>
      <c r="N136" s="71"/>
      <c r="O136" s="75">
        <f t="shared" si="6"/>
        <v>0</v>
      </c>
    </row>
    <row r="137" spans="1:15" s="73" customFormat="1" x14ac:dyDescent="0.25">
      <c r="A137" s="74">
        <v>43196</v>
      </c>
      <c r="B137" s="71"/>
      <c r="C137" s="71"/>
      <c r="D137" s="71"/>
      <c r="E137" s="71"/>
      <c r="F137" s="71"/>
      <c r="G137" s="71"/>
      <c r="H137" s="223"/>
      <c r="I137" s="71"/>
      <c r="J137" s="71">
        <v>0</v>
      </c>
      <c r="K137" s="71">
        <v>0</v>
      </c>
      <c r="L137" s="71"/>
      <c r="M137" s="71">
        <f t="shared" si="5"/>
        <v>0</v>
      </c>
      <c r="N137" s="71"/>
      <c r="O137" s="75">
        <f t="shared" si="6"/>
        <v>0</v>
      </c>
    </row>
    <row r="138" spans="1:15" s="73" customFormat="1" x14ac:dyDescent="0.25">
      <c r="A138" s="74">
        <v>43189</v>
      </c>
      <c r="B138" s="71"/>
      <c r="C138" s="71"/>
      <c r="D138" s="71"/>
      <c r="E138" s="71"/>
      <c r="F138" s="71"/>
      <c r="G138" s="71"/>
      <c r="H138" s="223"/>
      <c r="I138" s="71"/>
      <c r="J138" s="71">
        <v>0</v>
      </c>
      <c r="K138" s="71">
        <v>0</v>
      </c>
      <c r="L138" s="71"/>
      <c r="M138" s="71">
        <f t="shared" si="5"/>
        <v>0</v>
      </c>
      <c r="N138" s="71"/>
      <c r="O138" s="75">
        <f t="shared" si="6"/>
        <v>0</v>
      </c>
    </row>
    <row r="139" spans="1:15" s="73" customFormat="1" x14ac:dyDescent="0.25">
      <c r="A139" s="74">
        <v>43182</v>
      </c>
      <c r="B139" s="71"/>
      <c r="C139" s="71"/>
      <c r="D139" s="71"/>
      <c r="E139" s="71"/>
      <c r="F139" s="71"/>
      <c r="G139" s="71"/>
      <c r="H139" s="223"/>
      <c r="I139" s="71"/>
      <c r="J139" s="71">
        <v>0</v>
      </c>
      <c r="K139" s="71">
        <v>0</v>
      </c>
      <c r="L139" s="71"/>
      <c r="M139" s="71">
        <f t="shared" si="5"/>
        <v>0</v>
      </c>
      <c r="N139" s="71"/>
      <c r="O139" s="75">
        <f t="shared" si="6"/>
        <v>0</v>
      </c>
    </row>
    <row r="140" spans="1:15" s="73" customFormat="1" x14ac:dyDescent="0.25">
      <c r="A140" s="74">
        <v>43175</v>
      </c>
      <c r="B140" s="71"/>
      <c r="C140" s="71"/>
      <c r="D140" s="71"/>
      <c r="E140" s="71"/>
      <c r="F140" s="71"/>
      <c r="G140" s="71"/>
      <c r="H140" s="223"/>
      <c r="I140" s="71"/>
      <c r="J140" s="71">
        <v>0</v>
      </c>
      <c r="K140" s="71">
        <v>0</v>
      </c>
      <c r="L140" s="71"/>
      <c r="M140" s="71">
        <f t="shared" si="5"/>
        <v>0</v>
      </c>
      <c r="N140" s="71"/>
      <c r="O140" s="75">
        <f t="shared" si="6"/>
        <v>0</v>
      </c>
    </row>
    <row r="141" spans="1:15" s="73" customFormat="1" x14ac:dyDescent="0.25">
      <c r="A141" s="74">
        <v>43168</v>
      </c>
      <c r="B141" s="71"/>
      <c r="C141" s="71"/>
      <c r="D141" s="71"/>
      <c r="E141" s="71"/>
      <c r="F141" s="71"/>
      <c r="G141" s="71"/>
      <c r="H141" s="223"/>
      <c r="I141" s="71"/>
      <c r="J141" s="71">
        <v>0</v>
      </c>
      <c r="K141" s="71">
        <v>0</v>
      </c>
      <c r="L141" s="71"/>
      <c r="M141" s="71">
        <f t="shared" ref="M141:M204" si="7">J141*-1</f>
        <v>0</v>
      </c>
      <c r="N141" s="71"/>
      <c r="O141" s="75">
        <f t="shared" ref="O141:O204" si="8">K141-J141</f>
        <v>0</v>
      </c>
    </row>
    <row r="142" spans="1:15" s="73" customFormat="1" x14ac:dyDescent="0.25">
      <c r="A142" s="74">
        <v>43161</v>
      </c>
      <c r="B142" s="71"/>
      <c r="C142" s="71"/>
      <c r="D142" s="71"/>
      <c r="E142" s="71"/>
      <c r="F142" s="71"/>
      <c r="G142" s="71"/>
      <c r="H142" s="223"/>
      <c r="I142" s="71"/>
      <c r="J142" s="71">
        <v>0</v>
      </c>
      <c r="K142" s="71">
        <v>0</v>
      </c>
      <c r="L142" s="71"/>
      <c r="M142" s="71">
        <f t="shared" si="7"/>
        <v>0</v>
      </c>
      <c r="N142" s="71"/>
      <c r="O142" s="75">
        <f t="shared" si="8"/>
        <v>0</v>
      </c>
    </row>
    <row r="143" spans="1:15" s="73" customFormat="1" x14ac:dyDescent="0.25">
      <c r="A143" s="74">
        <v>43154</v>
      </c>
      <c r="B143" s="71"/>
      <c r="C143" s="71"/>
      <c r="D143" s="71"/>
      <c r="E143" s="71"/>
      <c r="F143" s="71"/>
      <c r="G143" s="71"/>
      <c r="H143" s="223"/>
      <c r="I143" s="71"/>
      <c r="J143" s="71">
        <v>0</v>
      </c>
      <c r="K143" s="71">
        <v>0</v>
      </c>
      <c r="L143" s="71"/>
      <c r="M143" s="71">
        <f t="shared" si="7"/>
        <v>0</v>
      </c>
      <c r="N143" s="71"/>
      <c r="O143" s="75">
        <f t="shared" si="8"/>
        <v>0</v>
      </c>
    </row>
    <row r="144" spans="1:15" s="73" customFormat="1" x14ac:dyDescent="0.25">
      <c r="A144" s="74">
        <v>43147</v>
      </c>
      <c r="B144" s="71"/>
      <c r="C144" s="71"/>
      <c r="D144" s="71"/>
      <c r="E144" s="71"/>
      <c r="F144" s="71"/>
      <c r="G144" s="71"/>
      <c r="H144" s="223"/>
      <c r="I144" s="71"/>
      <c r="J144" s="71">
        <v>0</v>
      </c>
      <c r="K144" s="71">
        <v>0</v>
      </c>
      <c r="L144" s="71"/>
      <c r="M144" s="71">
        <f t="shared" si="7"/>
        <v>0</v>
      </c>
      <c r="N144" s="71"/>
      <c r="O144" s="75">
        <f t="shared" si="8"/>
        <v>0</v>
      </c>
    </row>
    <row r="145" spans="1:15" s="73" customFormat="1" x14ac:dyDescent="0.25">
      <c r="A145" s="74">
        <v>43140</v>
      </c>
      <c r="B145" s="71"/>
      <c r="C145" s="71"/>
      <c r="D145" s="71"/>
      <c r="E145" s="71"/>
      <c r="F145" s="71"/>
      <c r="G145" s="71"/>
      <c r="H145" s="223"/>
      <c r="I145" s="71"/>
      <c r="J145" s="71">
        <v>0</v>
      </c>
      <c r="K145" s="71">
        <v>0</v>
      </c>
      <c r="L145" s="71"/>
      <c r="M145" s="71">
        <f t="shared" si="7"/>
        <v>0</v>
      </c>
      <c r="N145" s="71"/>
      <c r="O145" s="75">
        <f t="shared" si="8"/>
        <v>0</v>
      </c>
    </row>
    <row r="146" spans="1:15" s="73" customFormat="1" x14ac:dyDescent="0.25">
      <c r="A146" s="74">
        <v>43133</v>
      </c>
      <c r="B146" s="71"/>
      <c r="C146" s="71"/>
      <c r="D146" s="71"/>
      <c r="E146" s="71"/>
      <c r="F146" s="71"/>
      <c r="G146" s="71"/>
      <c r="H146" s="223"/>
      <c r="I146" s="71"/>
      <c r="J146" s="71">
        <v>0</v>
      </c>
      <c r="K146" s="71">
        <v>0</v>
      </c>
      <c r="L146" s="71"/>
      <c r="M146" s="71">
        <f t="shared" si="7"/>
        <v>0</v>
      </c>
      <c r="N146" s="71"/>
      <c r="O146" s="75">
        <f t="shared" si="8"/>
        <v>0</v>
      </c>
    </row>
    <row r="147" spans="1:15" s="73" customFormat="1" x14ac:dyDescent="0.25">
      <c r="A147" s="74">
        <v>43126</v>
      </c>
      <c r="B147" s="71"/>
      <c r="C147" s="71"/>
      <c r="D147" s="71"/>
      <c r="E147" s="71"/>
      <c r="F147" s="71"/>
      <c r="G147" s="71"/>
      <c r="H147" s="223"/>
      <c r="I147" s="71"/>
      <c r="J147" s="71">
        <v>0</v>
      </c>
      <c r="K147" s="71">
        <v>0</v>
      </c>
      <c r="L147" s="71"/>
      <c r="M147" s="71">
        <f t="shared" si="7"/>
        <v>0</v>
      </c>
      <c r="N147" s="71"/>
      <c r="O147" s="75">
        <f t="shared" si="8"/>
        <v>0</v>
      </c>
    </row>
    <row r="148" spans="1:15" s="73" customFormat="1" x14ac:dyDescent="0.25">
      <c r="A148" s="74">
        <v>43119</v>
      </c>
      <c r="B148" s="71"/>
      <c r="C148" s="71"/>
      <c r="D148" s="71"/>
      <c r="E148" s="71"/>
      <c r="F148" s="71"/>
      <c r="G148" s="71"/>
      <c r="H148" s="223"/>
      <c r="I148" s="71"/>
      <c r="J148" s="71">
        <v>0</v>
      </c>
      <c r="K148" s="71">
        <v>0</v>
      </c>
      <c r="L148" s="71"/>
      <c r="M148" s="71">
        <f t="shared" si="7"/>
        <v>0</v>
      </c>
      <c r="N148" s="71"/>
      <c r="O148" s="75">
        <f t="shared" si="8"/>
        <v>0</v>
      </c>
    </row>
    <row r="149" spans="1:15" s="73" customFormat="1" x14ac:dyDescent="0.25">
      <c r="A149" s="74">
        <v>43112</v>
      </c>
      <c r="B149" s="71"/>
      <c r="C149" s="71"/>
      <c r="D149" s="71"/>
      <c r="E149" s="71"/>
      <c r="F149" s="71"/>
      <c r="G149" s="71"/>
      <c r="H149" s="223"/>
      <c r="I149" s="71"/>
      <c r="J149" s="71">
        <v>0</v>
      </c>
      <c r="K149" s="71">
        <v>0</v>
      </c>
      <c r="L149" s="71"/>
      <c r="M149" s="71">
        <f t="shared" si="7"/>
        <v>0</v>
      </c>
      <c r="N149" s="71"/>
      <c r="O149" s="75">
        <f t="shared" si="8"/>
        <v>0</v>
      </c>
    </row>
    <row r="150" spans="1:15" s="73" customFormat="1" x14ac:dyDescent="0.25">
      <c r="A150" s="74">
        <v>43105</v>
      </c>
      <c r="B150" s="71"/>
      <c r="C150" s="71"/>
      <c r="D150" s="71"/>
      <c r="E150" s="71"/>
      <c r="F150" s="71"/>
      <c r="G150" s="71"/>
      <c r="H150" s="223"/>
      <c r="I150" s="71"/>
      <c r="J150" s="71">
        <v>0</v>
      </c>
      <c r="K150" s="71">
        <v>0</v>
      </c>
      <c r="L150" s="71"/>
      <c r="M150" s="71">
        <f t="shared" si="7"/>
        <v>0</v>
      </c>
      <c r="N150" s="71"/>
      <c r="O150" s="75">
        <f t="shared" si="8"/>
        <v>0</v>
      </c>
    </row>
    <row r="151" spans="1:15" s="73" customFormat="1" x14ac:dyDescent="0.25">
      <c r="A151" s="74">
        <v>43098</v>
      </c>
      <c r="B151" s="71"/>
      <c r="C151" s="71"/>
      <c r="D151" s="71"/>
      <c r="E151" s="71"/>
      <c r="F151" s="71"/>
      <c r="G151" s="71"/>
      <c r="H151" s="223"/>
      <c r="I151" s="71"/>
      <c r="J151" s="71">
        <v>0</v>
      </c>
      <c r="K151" s="71">
        <v>0</v>
      </c>
      <c r="L151" s="71"/>
      <c r="M151" s="71">
        <f t="shared" si="7"/>
        <v>0</v>
      </c>
      <c r="N151" s="71"/>
      <c r="O151" s="75">
        <f t="shared" si="8"/>
        <v>0</v>
      </c>
    </row>
    <row r="152" spans="1:15" s="73" customFormat="1" x14ac:dyDescent="0.25">
      <c r="A152" s="74">
        <v>43091</v>
      </c>
      <c r="B152" s="71"/>
      <c r="C152" s="71"/>
      <c r="D152" s="71"/>
      <c r="E152" s="71"/>
      <c r="F152" s="71"/>
      <c r="G152" s="71"/>
      <c r="H152" s="223"/>
      <c r="I152" s="71"/>
      <c r="J152" s="71">
        <v>0</v>
      </c>
      <c r="K152" s="71">
        <v>0</v>
      </c>
      <c r="L152" s="71"/>
      <c r="M152" s="71">
        <f t="shared" si="7"/>
        <v>0</v>
      </c>
      <c r="N152" s="71"/>
      <c r="O152" s="75">
        <f t="shared" si="8"/>
        <v>0</v>
      </c>
    </row>
    <row r="153" spans="1:15" s="73" customFormat="1" x14ac:dyDescent="0.25">
      <c r="A153" s="74">
        <v>43084</v>
      </c>
      <c r="B153" s="71"/>
      <c r="C153" s="71"/>
      <c r="D153" s="71"/>
      <c r="E153" s="71"/>
      <c r="F153" s="71"/>
      <c r="G153" s="71"/>
      <c r="H153" s="223"/>
      <c r="I153" s="71"/>
      <c r="J153" s="71">
        <v>0</v>
      </c>
      <c r="K153" s="71">
        <v>0</v>
      </c>
      <c r="L153" s="71"/>
      <c r="M153" s="71">
        <f t="shared" si="7"/>
        <v>0</v>
      </c>
      <c r="N153" s="71"/>
      <c r="O153" s="75">
        <f t="shared" si="8"/>
        <v>0</v>
      </c>
    </row>
    <row r="154" spans="1:15" s="73" customFormat="1" x14ac:dyDescent="0.25">
      <c r="A154" s="74">
        <v>43077</v>
      </c>
      <c r="B154" s="71"/>
      <c r="C154" s="71"/>
      <c r="D154" s="71"/>
      <c r="E154" s="71"/>
      <c r="F154" s="71"/>
      <c r="G154" s="71"/>
      <c r="H154" s="223"/>
      <c r="I154" s="71"/>
      <c r="J154" s="71">
        <v>0</v>
      </c>
      <c r="K154" s="71">
        <v>0</v>
      </c>
      <c r="L154" s="71"/>
      <c r="M154" s="71">
        <f t="shared" si="7"/>
        <v>0</v>
      </c>
      <c r="N154" s="71"/>
      <c r="O154" s="75">
        <f t="shared" si="8"/>
        <v>0</v>
      </c>
    </row>
    <row r="155" spans="1:15" s="73" customFormat="1" x14ac:dyDescent="0.25">
      <c r="A155" s="74">
        <v>43070</v>
      </c>
      <c r="B155" s="71"/>
      <c r="C155" s="71"/>
      <c r="D155" s="71"/>
      <c r="E155" s="71"/>
      <c r="F155" s="71"/>
      <c r="G155" s="71"/>
      <c r="H155" s="223"/>
      <c r="I155" s="71"/>
      <c r="J155" s="71">
        <v>0</v>
      </c>
      <c r="K155" s="71">
        <v>0</v>
      </c>
      <c r="L155" s="71"/>
      <c r="M155" s="71">
        <f t="shared" si="7"/>
        <v>0</v>
      </c>
      <c r="N155" s="71"/>
      <c r="O155" s="75">
        <f t="shared" si="8"/>
        <v>0</v>
      </c>
    </row>
    <row r="156" spans="1:15" s="73" customFormat="1" x14ac:dyDescent="0.25">
      <c r="A156" s="74">
        <v>43063</v>
      </c>
      <c r="B156" s="71"/>
      <c r="C156" s="71"/>
      <c r="D156" s="71"/>
      <c r="E156" s="71"/>
      <c r="F156" s="71"/>
      <c r="G156" s="71"/>
      <c r="H156" s="223"/>
      <c r="I156" s="71"/>
      <c r="J156" s="71">
        <v>0</v>
      </c>
      <c r="K156" s="71">
        <v>0</v>
      </c>
      <c r="L156" s="71"/>
      <c r="M156" s="71">
        <f t="shared" si="7"/>
        <v>0</v>
      </c>
      <c r="N156" s="71"/>
      <c r="O156" s="75">
        <f t="shared" si="8"/>
        <v>0</v>
      </c>
    </row>
    <row r="157" spans="1:15" s="73" customFormat="1" x14ac:dyDescent="0.25">
      <c r="A157" s="74">
        <v>43056</v>
      </c>
      <c r="B157" s="71"/>
      <c r="C157" s="71"/>
      <c r="D157" s="71"/>
      <c r="E157" s="71"/>
      <c r="F157" s="71"/>
      <c r="G157" s="71"/>
      <c r="H157" s="223"/>
      <c r="I157" s="71"/>
      <c r="J157" s="71">
        <v>0</v>
      </c>
      <c r="K157" s="71">
        <v>0</v>
      </c>
      <c r="L157" s="71"/>
      <c r="M157" s="71">
        <f t="shared" si="7"/>
        <v>0</v>
      </c>
      <c r="N157" s="71"/>
      <c r="O157" s="75">
        <f t="shared" si="8"/>
        <v>0</v>
      </c>
    </row>
    <row r="158" spans="1:15" s="73" customFormat="1" x14ac:dyDescent="0.25">
      <c r="A158" s="74">
        <v>43049</v>
      </c>
      <c r="B158" s="71"/>
      <c r="C158" s="71"/>
      <c r="D158" s="71"/>
      <c r="E158" s="71"/>
      <c r="F158" s="71"/>
      <c r="G158" s="71"/>
      <c r="H158" s="223"/>
      <c r="I158" s="71"/>
      <c r="J158" s="71">
        <v>0</v>
      </c>
      <c r="K158" s="71">
        <v>0</v>
      </c>
      <c r="L158" s="71"/>
      <c r="M158" s="71">
        <f t="shared" si="7"/>
        <v>0</v>
      </c>
      <c r="N158" s="71"/>
      <c r="O158" s="75">
        <f t="shared" si="8"/>
        <v>0</v>
      </c>
    </row>
    <row r="159" spans="1:15" s="73" customFormat="1" x14ac:dyDescent="0.25">
      <c r="A159" s="74">
        <v>43042</v>
      </c>
      <c r="B159" s="71"/>
      <c r="C159" s="71"/>
      <c r="D159" s="71"/>
      <c r="E159" s="71"/>
      <c r="F159" s="71"/>
      <c r="G159" s="71"/>
      <c r="H159" s="223"/>
      <c r="I159" s="71"/>
      <c r="J159" s="71">
        <v>0</v>
      </c>
      <c r="K159" s="71">
        <v>0</v>
      </c>
      <c r="L159" s="71"/>
      <c r="M159" s="71">
        <f t="shared" si="7"/>
        <v>0</v>
      </c>
      <c r="N159" s="71"/>
      <c r="O159" s="75">
        <f t="shared" si="8"/>
        <v>0</v>
      </c>
    </row>
    <row r="160" spans="1:15" s="73" customFormat="1" x14ac:dyDescent="0.25">
      <c r="A160" s="74">
        <v>43035</v>
      </c>
      <c r="B160" s="71"/>
      <c r="C160" s="71"/>
      <c r="D160" s="71"/>
      <c r="E160" s="71"/>
      <c r="F160" s="71"/>
      <c r="G160" s="71"/>
      <c r="H160" s="223"/>
      <c r="I160" s="71"/>
      <c r="J160" s="71">
        <v>0</v>
      </c>
      <c r="K160" s="71">
        <v>0</v>
      </c>
      <c r="L160" s="71"/>
      <c r="M160" s="71">
        <f t="shared" si="7"/>
        <v>0</v>
      </c>
      <c r="N160" s="71"/>
      <c r="O160" s="75">
        <f t="shared" si="8"/>
        <v>0</v>
      </c>
    </row>
    <row r="161" spans="1:15" s="73" customFormat="1" x14ac:dyDescent="0.25">
      <c r="A161" s="74">
        <v>43028</v>
      </c>
      <c r="B161" s="71"/>
      <c r="C161" s="71"/>
      <c r="D161" s="71"/>
      <c r="E161" s="71"/>
      <c r="F161" s="71"/>
      <c r="G161" s="71"/>
      <c r="H161" s="223"/>
      <c r="I161" s="71"/>
      <c r="J161" s="71">
        <v>0</v>
      </c>
      <c r="K161" s="71">
        <v>0</v>
      </c>
      <c r="L161" s="71"/>
      <c r="M161" s="71">
        <f t="shared" si="7"/>
        <v>0</v>
      </c>
      <c r="N161" s="71"/>
      <c r="O161" s="75">
        <f t="shared" si="8"/>
        <v>0</v>
      </c>
    </row>
    <row r="162" spans="1:15" s="73" customFormat="1" x14ac:dyDescent="0.25">
      <c r="A162" s="74">
        <v>43021</v>
      </c>
      <c r="B162" s="71"/>
      <c r="C162" s="71"/>
      <c r="D162" s="71"/>
      <c r="E162" s="71"/>
      <c r="F162" s="71"/>
      <c r="G162" s="71"/>
      <c r="H162" s="223"/>
      <c r="I162" s="71"/>
      <c r="J162" s="71">
        <v>0</v>
      </c>
      <c r="K162" s="71">
        <v>0</v>
      </c>
      <c r="L162" s="71"/>
      <c r="M162" s="71">
        <f t="shared" si="7"/>
        <v>0</v>
      </c>
      <c r="N162" s="71"/>
      <c r="O162" s="75">
        <f t="shared" si="8"/>
        <v>0</v>
      </c>
    </row>
    <row r="163" spans="1:15" s="73" customFormat="1" x14ac:dyDescent="0.25">
      <c r="A163" s="74">
        <v>43014</v>
      </c>
      <c r="B163" s="71"/>
      <c r="C163" s="71"/>
      <c r="D163" s="71"/>
      <c r="E163" s="71"/>
      <c r="F163" s="71"/>
      <c r="G163" s="71"/>
      <c r="H163" s="223"/>
      <c r="I163" s="71"/>
      <c r="J163" s="71">
        <v>0</v>
      </c>
      <c r="K163" s="71">
        <v>0</v>
      </c>
      <c r="L163" s="71"/>
      <c r="M163" s="71">
        <f t="shared" si="7"/>
        <v>0</v>
      </c>
      <c r="N163" s="71"/>
      <c r="O163" s="75">
        <f t="shared" si="8"/>
        <v>0</v>
      </c>
    </row>
    <row r="164" spans="1:15" s="73" customFormat="1" x14ac:dyDescent="0.25">
      <c r="A164" s="74">
        <v>43007</v>
      </c>
      <c r="B164" s="71"/>
      <c r="C164" s="71"/>
      <c r="D164" s="71"/>
      <c r="E164" s="71"/>
      <c r="F164" s="71"/>
      <c r="G164" s="71"/>
      <c r="H164" s="223"/>
      <c r="I164" s="71"/>
      <c r="J164" s="71">
        <v>0</v>
      </c>
      <c r="K164" s="71">
        <v>0</v>
      </c>
      <c r="L164" s="71"/>
      <c r="M164" s="71">
        <f t="shared" si="7"/>
        <v>0</v>
      </c>
      <c r="N164" s="71"/>
      <c r="O164" s="75">
        <f t="shared" si="8"/>
        <v>0</v>
      </c>
    </row>
    <row r="165" spans="1:15" s="73" customFormat="1" x14ac:dyDescent="0.25">
      <c r="A165" s="74">
        <v>43000</v>
      </c>
      <c r="B165" s="71"/>
      <c r="C165" s="71"/>
      <c r="D165" s="71"/>
      <c r="E165" s="71"/>
      <c r="F165" s="71"/>
      <c r="G165" s="71"/>
      <c r="H165" s="223"/>
      <c r="I165" s="71"/>
      <c r="J165" s="71">
        <v>0</v>
      </c>
      <c r="K165" s="71">
        <v>0</v>
      </c>
      <c r="L165" s="71"/>
      <c r="M165" s="71">
        <f t="shared" si="7"/>
        <v>0</v>
      </c>
      <c r="N165" s="71"/>
      <c r="O165" s="75">
        <f t="shared" si="8"/>
        <v>0</v>
      </c>
    </row>
    <row r="166" spans="1:15" s="73" customFormat="1" x14ac:dyDescent="0.25">
      <c r="A166" s="74">
        <v>42993</v>
      </c>
      <c r="B166" s="71"/>
      <c r="C166" s="71"/>
      <c r="D166" s="71"/>
      <c r="E166" s="71"/>
      <c r="F166" s="71"/>
      <c r="G166" s="71"/>
      <c r="H166" s="223"/>
      <c r="I166" s="71"/>
      <c r="J166" s="71">
        <v>0</v>
      </c>
      <c r="K166" s="71">
        <v>0</v>
      </c>
      <c r="L166" s="71"/>
      <c r="M166" s="71">
        <f t="shared" si="7"/>
        <v>0</v>
      </c>
      <c r="N166" s="71"/>
      <c r="O166" s="75">
        <f t="shared" si="8"/>
        <v>0</v>
      </c>
    </row>
    <row r="167" spans="1:15" s="73" customFormat="1" x14ac:dyDescent="0.25">
      <c r="A167" s="74">
        <v>42986</v>
      </c>
      <c r="B167" s="71"/>
      <c r="C167" s="71"/>
      <c r="D167" s="71"/>
      <c r="E167" s="71"/>
      <c r="F167" s="71"/>
      <c r="G167" s="71"/>
      <c r="H167" s="223"/>
      <c r="I167" s="71"/>
      <c r="J167" s="71">
        <v>0</v>
      </c>
      <c r="K167" s="71">
        <v>0</v>
      </c>
      <c r="L167" s="71"/>
      <c r="M167" s="71">
        <f t="shared" si="7"/>
        <v>0</v>
      </c>
      <c r="N167" s="71"/>
      <c r="O167" s="75">
        <f t="shared" si="8"/>
        <v>0</v>
      </c>
    </row>
    <row r="168" spans="1:15" s="73" customFormat="1" x14ac:dyDescent="0.25">
      <c r="A168" s="74">
        <v>42979</v>
      </c>
      <c r="B168" s="71"/>
      <c r="C168" s="71"/>
      <c r="D168" s="71"/>
      <c r="E168" s="71"/>
      <c r="F168" s="71"/>
      <c r="G168" s="71"/>
      <c r="H168" s="223"/>
      <c r="I168" s="71"/>
      <c r="J168" s="71">
        <v>0</v>
      </c>
      <c r="K168" s="71">
        <v>0</v>
      </c>
      <c r="L168" s="71"/>
      <c r="M168" s="71">
        <f t="shared" si="7"/>
        <v>0</v>
      </c>
      <c r="N168" s="71"/>
      <c r="O168" s="75">
        <f t="shared" si="8"/>
        <v>0</v>
      </c>
    </row>
    <row r="169" spans="1:15" s="73" customFormat="1" x14ac:dyDescent="0.25">
      <c r="A169" s="74">
        <v>42972</v>
      </c>
      <c r="B169" s="71"/>
      <c r="C169" s="71"/>
      <c r="D169" s="71"/>
      <c r="E169" s="71"/>
      <c r="F169" s="71"/>
      <c r="G169" s="71"/>
      <c r="H169" s="223"/>
      <c r="I169" s="71"/>
      <c r="J169" s="71">
        <v>0</v>
      </c>
      <c r="K169" s="71">
        <v>0</v>
      </c>
      <c r="L169" s="71"/>
      <c r="M169" s="71">
        <f t="shared" si="7"/>
        <v>0</v>
      </c>
      <c r="N169" s="71"/>
      <c r="O169" s="75">
        <f t="shared" si="8"/>
        <v>0</v>
      </c>
    </row>
    <row r="170" spans="1:15" s="73" customFormat="1" x14ac:dyDescent="0.25">
      <c r="A170" s="74">
        <v>42965</v>
      </c>
      <c r="B170" s="71"/>
      <c r="C170" s="71"/>
      <c r="D170" s="71"/>
      <c r="E170" s="71"/>
      <c r="F170" s="71"/>
      <c r="G170" s="71"/>
      <c r="H170" s="223"/>
      <c r="I170" s="71"/>
      <c r="J170" s="71">
        <v>0</v>
      </c>
      <c r="K170" s="71">
        <v>0</v>
      </c>
      <c r="L170" s="71"/>
      <c r="M170" s="71">
        <f t="shared" si="7"/>
        <v>0</v>
      </c>
      <c r="N170" s="71"/>
      <c r="O170" s="75">
        <f t="shared" si="8"/>
        <v>0</v>
      </c>
    </row>
    <row r="171" spans="1:15" s="73" customFormat="1" x14ac:dyDescent="0.25">
      <c r="A171" s="74">
        <v>42958</v>
      </c>
      <c r="B171" s="154"/>
      <c r="C171" s="154"/>
      <c r="D171" s="154"/>
      <c r="E171" s="154"/>
      <c r="F171" s="154"/>
      <c r="G171" s="154"/>
      <c r="H171" s="223"/>
      <c r="I171" s="154"/>
      <c r="J171" s="154">
        <v>0</v>
      </c>
      <c r="K171" s="154">
        <v>0</v>
      </c>
      <c r="L171" s="154"/>
      <c r="M171" s="154">
        <f t="shared" si="7"/>
        <v>0</v>
      </c>
      <c r="N171" s="154"/>
      <c r="O171">
        <f t="shared" si="8"/>
        <v>0</v>
      </c>
    </row>
    <row r="172" spans="1:15" s="73" customFormat="1" x14ac:dyDescent="0.25">
      <c r="A172" s="74">
        <v>42951</v>
      </c>
      <c r="B172" s="154"/>
      <c r="C172" s="154"/>
      <c r="D172" s="154"/>
      <c r="E172" s="154"/>
      <c r="F172" s="154"/>
      <c r="G172" s="154"/>
      <c r="H172" s="223"/>
      <c r="I172" s="154"/>
      <c r="J172" s="154">
        <v>0</v>
      </c>
      <c r="K172" s="154">
        <v>0</v>
      </c>
      <c r="L172" s="154"/>
      <c r="M172" s="154">
        <f t="shared" si="7"/>
        <v>0</v>
      </c>
      <c r="N172" s="154"/>
      <c r="O172">
        <f t="shared" si="8"/>
        <v>0</v>
      </c>
    </row>
    <row r="173" spans="1:15" s="73" customFormat="1" x14ac:dyDescent="0.25">
      <c r="A173" s="74">
        <v>42944</v>
      </c>
      <c r="B173" s="154"/>
      <c r="C173" s="154"/>
      <c r="D173" s="154"/>
      <c r="E173" s="154"/>
      <c r="F173" s="154"/>
      <c r="G173" s="154"/>
      <c r="H173" s="223"/>
      <c r="I173" s="154"/>
      <c r="J173" s="154">
        <v>0</v>
      </c>
      <c r="K173" s="154">
        <v>0</v>
      </c>
      <c r="L173" s="154"/>
      <c r="M173" s="154">
        <f t="shared" si="7"/>
        <v>0</v>
      </c>
      <c r="N173" s="154"/>
      <c r="O173">
        <f t="shared" si="8"/>
        <v>0</v>
      </c>
    </row>
    <row r="174" spans="1:15" s="73" customFormat="1" x14ac:dyDescent="0.25">
      <c r="A174" s="74">
        <v>42937</v>
      </c>
      <c r="B174" s="154"/>
      <c r="C174" s="154"/>
      <c r="D174" s="154"/>
      <c r="E174" s="154"/>
      <c r="F174" s="154"/>
      <c r="G174" s="154"/>
      <c r="H174" s="223"/>
      <c r="I174" s="154"/>
      <c r="J174" s="154">
        <v>0</v>
      </c>
      <c r="K174" s="154">
        <v>0</v>
      </c>
      <c r="L174" s="154"/>
      <c r="M174" s="154">
        <f t="shared" si="7"/>
        <v>0</v>
      </c>
      <c r="N174" s="154"/>
      <c r="O174">
        <f t="shared" si="8"/>
        <v>0</v>
      </c>
    </row>
    <row r="175" spans="1:15" s="73" customFormat="1" x14ac:dyDescent="0.25">
      <c r="A175" s="74">
        <v>42930</v>
      </c>
      <c r="B175" s="154"/>
      <c r="C175" s="154"/>
      <c r="D175" s="154"/>
      <c r="E175" s="154"/>
      <c r="F175" s="154"/>
      <c r="G175" s="154"/>
      <c r="H175" s="223"/>
      <c r="I175" s="154"/>
      <c r="J175" s="154">
        <v>0</v>
      </c>
      <c r="K175" s="154">
        <v>0</v>
      </c>
      <c r="L175" s="154"/>
      <c r="M175" s="154">
        <f t="shared" si="7"/>
        <v>0</v>
      </c>
      <c r="N175" s="154"/>
      <c r="O175">
        <f t="shared" si="8"/>
        <v>0</v>
      </c>
    </row>
    <row r="176" spans="1:15" s="73" customFormat="1" x14ac:dyDescent="0.25">
      <c r="A176" s="74">
        <v>42923</v>
      </c>
      <c r="B176" s="154"/>
      <c r="C176" s="154"/>
      <c r="D176" s="154"/>
      <c r="E176" s="154"/>
      <c r="F176" s="154"/>
      <c r="G176" s="154"/>
      <c r="H176" s="223"/>
      <c r="I176" s="154"/>
      <c r="J176" s="154">
        <v>0</v>
      </c>
      <c r="K176" s="154">
        <v>0</v>
      </c>
      <c r="L176" s="154"/>
      <c r="M176" s="154">
        <f t="shared" si="7"/>
        <v>0</v>
      </c>
      <c r="N176" s="154"/>
      <c r="O176">
        <f t="shared" si="8"/>
        <v>0</v>
      </c>
    </row>
    <row r="177" spans="1:15" s="73" customFormat="1" x14ac:dyDescent="0.25">
      <c r="A177" s="74">
        <v>42916</v>
      </c>
      <c r="B177" s="154"/>
      <c r="C177" s="154"/>
      <c r="D177" s="154"/>
      <c r="E177" s="154"/>
      <c r="F177" s="154"/>
      <c r="G177" s="154"/>
      <c r="H177" s="223"/>
      <c r="I177" s="154"/>
      <c r="J177" s="154">
        <v>0</v>
      </c>
      <c r="K177" s="154">
        <v>0</v>
      </c>
      <c r="L177" s="154"/>
      <c r="M177" s="154">
        <f t="shared" si="7"/>
        <v>0</v>
      </c>
      <c r="N177" s="154"/>
      <c r="O177">
        <f t="shared" si="8"/>
        <v>0</v>
      </c>
    </row>
    <row r="178" spans="1:15" s="73" customFormat="1" x14ac:dyDescent="0.25">
      <c r="A178" s="74">
        <v>42909</v>
      </c>
      <c r="B178" s="154"/>
      <c r="C178" s="154"/>
      <c r="D178" s="154"/>
      <c r="E178" s="154"/>
      <c r="F178" s="154"/>
      <c r="G178" s="154"/>
      <c r="H178" s="223"/>
      <c r="I178" s="154"/>
      <c r="J178" s="154">
        <v>0</v>
      </c>
      <c r="K178" s="154">
        <v>0</v>
      </c>
      <c r="L178" s="154"/>
      <c r="M178" s="154">
        <f t="shared" si="7"/>
        <v>0</v>
      </c>
      <c r="N178" s="154"/>
      <c r="O178">
        <f t="shared" si="8"/>
        <v>0</v>
      </c>
    </row>
    <row r="179" spans="1:15" s="73" customFormat="1" x14ac:dyDescent="0.25">
      <c r="A179" s="74">
        <v>42902</v>
      </c>
      <c r="B179" s="154"/>
      <c r="C179" s="154"/>
      <c r="D179" s="154"/>
      <c r="E179" s="154"/>
      <c r="F179" s="154"/>
      <c r="G179" s="154"/>
      <c r="H179" s="223"/>
      <c r="I179" s="154"/>
      <c r="J179" s="154">
        <v>0</v>
      </c>
      <c r="K179" s="154">
        <v>0</v>
      </c>
      <c r="L179" s="154"/>
      <c r="M179" s="154">
        <f t="shared" si="7"/>
        <v>0</v>
      </c>
      <c r="N179" s="154"/>
      <c r="O179">
        <f t="shared" si="8"/>
        <v>0</v>
      </c>
    </row>
    <row r="180" spans="1:15" s="73" customFormat="1" x14ac:dyDescent="0.25">
      <c r="A180" s="74">
        <v>42895</v>
      </c>
      <c r="B180" s="154"/>
      <c r="C180" s="154"/>
      <c r="D180" s="154"/>
      <c r="E180" s="154"/>
      <c r="F180" s="154"/>
      <c r="G180" s="154"/>
      <c r="H180" s="223"/>
      <c r="I180" s="154"/>
      <c r="J180" s="154">
        <v>0</v>
      </c>
      <c r="K180" s="154">
        <v>0</v>
      </c>
      <c r="L180" s="154"/>
      <c r="M180" s="154">
        <f t="shared" si="7"/>
        <v>0</v>
      </c>
      <c r="N180" s="154"/>
      <c r="O180">
        <f t="shared" si="8"/>
        <v>0</v>
      </c>
    </row>
    <row r="181" spans="1:15" s="73" customFormat="1" x14ac:dyDescent="0.25">
      <c r="A181" s="74">
        <v>42888</v>
      </c>
      <c r="B181" s="154"/>
      <c r="C181" s="154"/>
      <c r="D181" s="154"/>
      <c r="E181" s="154"/>
      <c r="F181" s="154"/>
      <c r="G181" s="154"/>
      <c r="H181" s="223"/>
      <c r="I181" s="154"/>
      <c r="J181" s="154">
        <v>0</v>
      </c>
      <c r="K181" s="154">
        <v>0</v>
      </c>
      <c r="L181" s="154"/>
      <c r="M181" s="154">
        <f t="shared" si="7"/>
        <v>0</v>
      </c>
      <c r="N181" s="154"/>
      <c r="O181">
        <f t="shared" si="8"/>
        <v>0</v>
      </c>
    </row>
    <row r="182" spans="1:15" s="73" customFormat="1" x14ac:dyDescent="0.25">
      <c r="A182" s="74">
        <v>42881</v>
      </c>
      <c r="B182" s="154"/>
      <c r="C182" s="154"/>
      <c r="D182" s="154"/>
      <c r="E182" s="154"/>
      <c r="F182" s="154"/>
      <c r="G182" s="154"/>
      <c r="H182" s="223"/>
      <c r="I182" s="154"/>
      <c r="J182" s="154">
        <v>0</v>
      </c>
      <c r="K182" s="154">
        <v>0</v>
      </c>
      <c r="L182" s="154"/>
      <c r="M182" s="154">
        <f t="shared" si="7"/>
        <v>0</v>
      </c>
      <c r="N182" s="154"/>
      <c r="O182">
        <f t="shared" si="8"/>
        <v>0</v>
      </c>
    </row>
    <row r="183" spans="1:15" s="73" customFormat="1" x14ac:dyDescent="0.25">
      <c r="A183" s="74">
        <v>42874</v>
      </c>
      <c r="B183" s="154"/>
      <c r="C183" s="154"/>
      <c r="D183" s="154"/>
      <c r="E183" s="154"/>
      <c r="F183" s="154"/>
      <c r="G183" s="154"/>
      <c r="H183" s="223"/>
      <c r="I183" s="154"/>
      <c r="J183" s="154">
        <v>0</v>
      </c>
      <c r="K183" s="154">
        <v>0</v>
      </c>
      <c r="L183" s="154"/>
      <c r="M183" s="154">
        <f t="shared" si="7"/>
        <v>0</v>
      </c>
      <c r="N183" s="154"/>
      <c r="O183">
        <f t="shared" si="8"/>
        <v>0</v>
      </c>
    </row>
    <row r="184" spans="1:15" s="73" customFormat="1" x14ac:dyDescent="0.25">
      <c r="A184" s="74">
        <v>42867</v>
      </c>
      <c r="B184" s="154"/>
      <c r="C184" s="154"/>
      <c r="D184" s="154"/>
      <c r="E184" s="154"/>
      <c r="F184" s="154"/>
      <c r="G184" s="154"/>
      <c r="H184" s="223"/>
      <c r="I184" s="154"/>
      <c r="J184" s="154">
        <v>0</v>
      </c>
      <c r="K184" s="154">
        <v>0</v>
      </c>
      <c r="L184" s="154"/>
      <c r="M184" s="154">
        <f t="shared" si="7"/>
        <v>0</v>
      </c>
      <c r="N184" s="154"/>
      <c r="O184">
        <f t="shared" si="8"/>
        <v>0</v>
      </c>
    </row>
    <row r="185" spans="1:15" s="73" customFormat="1" x14ac:dyDescent="0.25">
      <c r="A185" s="74">
        <v>42860</v>
      </c>
      <c r="B185" s="154"/>
      <c r="C185" s="154"/>
      <c r="D185" s="154"/>
      <c r="E185" s="154"/>
      <c r="F185" s="154"/>
      <c r="G185" s="154"/>
      <c r="H185" s="223"/>
      <c r="I185" s="154"/>
      <c r="J185" s="154">
        <v>0</v>
      </c>
      <c r="K185" s="154">
        <v>0</v>
      </c>
      <c r="L185" s="154"/>
      <c r="M185" s="154">
        <f t="shared" si="7"/>
        <v>0</v>
      </c>
      <c r="N185" s="154"/>
      <c r="O185">
        <f t="shared" si="8"/>
        <v>0</v>
      </c>
    </row>
    <row r="186" spans="1:15" s="73" customFormat="1" x14ac:dyDescent="0.25">
      <c r="A186" s="74">
        <v>42853</v>
      </c>
      <c r="B186" s="154"/>
      <c r="C186" s="154"/>
      <c r="D186" s="154"/>
      <c r="E186" s="154"/>
      <c r="F186" s="154"/>
      <c r="G186" s="154"/>
      <c r="H186" s="223"/>
      <c r="I186" s="154"/>
      <c r="J186" s="154">
        <v>0</v>
      </c>
      <c r="K186" s="154">
        <v>0</v>
      </c>
      <c r="L186" s="154"/>
      <c r="M186" s="154">
        <f t="shared" si="7"/>
        <v>0</v>
      </c>
      <c r="N186" s="154"/>
      <c r="O186">
        <f t="shared" si="8"/>
        <v>0</v>
      </c>
    </row>
    <row r="187" spans="1:15" s="73" customFormat="1" x14ac:dyDescent="0.25">
      <c r="A187" s="74">
        <v>42846</v>
      </c>
      <c r="B187" s="154"/>
      <c r="C187" s="154"/>
      <c r="D187" s="154"/>
      <c r="E187" s="154"/>
      <c r="F187" s="154"/>
      <c r="G187" s="154"/>
      <c r="H187" s="223"/>
      <c r="I187" s="154"/>
      <c r="J187" s="154">
        <v>0</v>
      </c>
      <c r="K187" s="154">
        <v>0</v>
      </c>
      <c r="L187" s="154"/>
      <c r="M187" s="154">
        <f t="shared" si="7"/>
        <v>0</v>
      </c>
      <c r="N187" s="154"/>
      <c r="O187">
        <f t="shared" si="8"/>
        <v>0</v>
      </c>
    </row>
    <row r="188" spans="1:15" s="73" customFormat="1" x14ac:dyDescent="0.25">
      <c r="A188" s="74">
        <v>42839</v>
      </c>
      <c r="B188" s="154"/>
      <c r="C188" s="154"/>
      <c r="D188" s="154"/>
      <c r="E188" s="154"/>
      <c r="F188" s="154"/>
      <c r="G188" s="154"/>
      <c r="H188" s="223"/>
      <c r="I188" s="154"/>
      <c r="J188" s="154">
        <v>0</v>
      </c>
      <c r="K188" s="154">
        <v>0</v>
      </c>
      <c r="L188" s="154"/>
      <c r="M188" s="154">
        <f t="shared" si="7"/>
        <v>0</v>
      </c>
      <c r="N188" s="154"/>
      <c r="O188">
        <f t="shared" si="8"/>
        <v>0</v>
      </c>
    </row>
    <row r="189" spans="1:15" s="73" customFormat="1" x14ac:dyDescent="0.25">
      <c r="A189" s="74">
        <v>42832</v>
      </c>
      <c r="B189" s="154"/>
      <c r="C189" s="154"/>
      <c r="D189" s="154"/>
      <c r="E189" s="154"/>
      <c r="F189" s="154"/>
      <c r="G189" s="154"/>
      <c r="H189" s="223"/>
      <c r="I189" s="154"/>
      <c r="J189" s="154">
        <v>0</v>
      </c>
      <c r="K189" s="154">
        <v>0</v>
      </c>
      <c r="L189" s="154"/>
      <c r="M189" s="154">
        <f t="shared" si="7"/>
        <v>0</v>
      </c>
      <c r="N189" s="154"/>
      <c r="O189">
        <f t="shared" si="8"/>
        <v>0</v>
      </c>
    </row>
    <row r="190" spans="1:15" s="73" customFormat="1" x14ac:dyDescent="0.25">
      <c r="A190" s="74">
        <v>42825</v>
      </c>
      <c r="B190" s="154"/>
      <c r="C190" s="154"/>
      <c r="D190" s="154"/>
      <c r="E190" s="154"/>
      <c r="F190" s="154"/>
      <c r="G190" s="154"/>
      <c r="H190" s="223"/>
      <c r="I190" s="154"/>
      <c r="J190" s="154">
        <v>0</v>
      </c>
      <c r="K190" s="154">
        <v>0</v>
      </c>
      <c r="L190" s="154"/>
      <c r="M190" s="154">
        <f t="shared" si="7"/>
        <v>0</v>
      </c>
      <c r="N190" s="154"/>
      <c r="O190">
        <f t="shared" si="8"/>
        <v>0</v>
      </c>
    </row>
    <row r="191" spans="1:15" s="73" customFormat="1" x14ac:dyDescent="0.25">
      <c r="A191" s="74">
        <v>42818</v>
      </c>
      <c r="B191" s="154"/>
      <c r="C191" s="154"/>
      <c r="D191" s="154"/>
      <c r="E191" s="154"/>
      <c r="F191" s="154"/>
      <c r="G191" s="154"/>
      <c r="H191" s="223"/>
      <c r="I191" s="154"/>
      <c r="J191" s="154">
        <v>0</v>
      </c>
      <c r="K191" s="154">
        <v>0</v>
      </c>
      <c r="L191" s="154"/>
      <c r="M191" s="154">
        <f t="shared" si="7"/>
        <v>0</v>
      </c>
      <c r="N191" s="154"/>
      <c r="O191">
        <f t="shared" si="8"/>
        <v>0</v>
      </c>
    </row>
    <row r="192" spans="1:15" s="73" customFormat="1" x14ac:dyDescent="0.25">
      <c r="A192" s="74">
        <v>42811</v>
      </c>
      <c r="B192" s="154"/>
      <c r="C192" s="154"/>
      <c r="D192" s="154"/>
      <c r="E192" s="154"/>
      <c r="F192" s="154"/>
      <c r="G192" s="154"/>
      <c r="H192" s="223"/>
      <c r="I192" s="154"/>
      <c r="J192" s="154">
        <v>0</v>
      </c>
      <c r="K192" s="154">
        <v>0</v>
      </c>
      <c r="L192" s="154"/>
      <c r="M192" s="154">
        <f t="shared" si="7"/>
        <v>0</v>
      </c>
      <c r="N192" s="154"/>
      <c r="O192">
        <f t="shared" si="8"/>
        <v>0</v>
      </c>
    </row>
    <row r="193" spans="1:15" s="73" customFormat="1" x14ac:dyDescent="0.25">
      <c r="A193" s="74">
        <v>42804</v>
      </c>
      <c r="B193" s="154"/>
      <c r="C193" s="154"/>
      <c r="D193" s="154"/>
      <c r="E193" s="154"/>
      <c r="F193" s="154"/>
      <c r="G193" s="154"/>
      <c r="H193" s="223"/>
      <c r="I193" s="154"/>
      <c r="J193" s="154">
        <v>0</v>
      </c>
      <c r="K193" s="154">
        <v>0</v>
      </c>
      <c r="L193" s="154"/>
      <c r="M193" s="154">
        <f t="shared" si="7"/>
        <v>0</v>
      </c>
      <c r="N193" s="154"/>
      <c r="O193">
        <f t="shared" si="8"/>
        <v>0</v>
      </c>
    </row>
    <row r="194" spans="1:15" s="73" customFormat="1" x14ac:dyDescent="0.25">
      <c r="A194" s="74">
        <v>42797</v>
      </c>
      <c r="B194" s="154"/>
      <c r="C194" s="154"/>
      <c r="D194" s="154"/>
      <c r="E194" s="154"/>
      <c r="F194" s="154"/>
      <c r="G194" s="154"/>
      <c r="H194" s="223"/>
      <c r="I194" s="154"/>
      <c r="J194" s="154">
        <v>0</v>
      </c>
      <c r="K194" s="154">
        <v>0</v>
      </c>
      <c r="L194" s="154"/>
      <c r="M194" s="154">
        <f t="shared" si="7"/>
        <v>0</v>
      </c>
      <c r="N194" s="154"/>
      <c r="O194">
        <f t="shared" si="8"/>
        <v>0</v>
      </c>
    </row>
    <row r="195" spans="1:15" s="73" customFormat="1" x14ac:dyDescent="0.25">
      <c r="A195" s="74">
        <v>42790</v>
      </c>
      <c r="B195" s="154"/>
      <c r="C195" s="154"/>
      <c r="D195" s="154"/>
      <c r="E195" s="154"/>
      <c r="F195" s="154"/>
      <c r="G195" s="154"/>
      <c r="H195" s="223"/>
      <c r="I195" s="154"/>
      <c r="J195" s="154">
        <v>0</v>
      </c>
      <c r="K195" s="154">
        <v>0</v>
      </c>
      <c r="L195" s="154"/>
      <c r="M195" s="154">
        <f t="shared" si="7"/>
        <v>0</v>
      </c>
      <c r="N195" s="154"/>
      <c r="O195">
        <f t="shared" si="8"/>
        <v>0</v>
      </c>
    </row>
    <row r="196" spans="1:15" s="73" customFormat="1" x14ac:dyDescent="0.25">
      <c r="A196" s="74">
        <v>42783</v>
      </c>
      <c r="B196" s="154"/>
      <c r="C196" s="154"/>
      <c r="D196" s="154"/>
      <c r="E196" s="154"/>
      <c r="F196" s="154"/>
      <c r="G196" s="154"/>
      <c r="H196" s="223"/>
      <c r="I196" s="154"/>
      <c r="J196" s="154">
        <v>0</v>
      </c>
      <c r="K196" s="154">
        <v>0</v>
      </c>
      <c r="L196" s="154"/>
      <c r="M196" s="154">
        <f t="shared" si="7"/>
        <v>0</v>
      </c>
      <c r="N196" s="154"/>
      <c r="O196">
        <f t="shared" si="8"/>
        <v>0</v>
      </c>
    </row>
    <row r="197" spans="1:15" s="73" customFormat="1" x14ac:dyDescent="0.25">
      <c r="A197" s="74">
        <v>42776</v>
      </c>
      <c r="B197" s="154"/>
      <c r="C197" s="154"/>
      <c r="D197" s="154"/>
      <c r="E197" s="154"/>
      <c r="F197" s="154"/>
      <c r="G197" s="154"/>
      <c r="H197" s="223"/>
      <c r="I197" s="154"/>
      <c r="J197" s="154">
        <v>0</v>
      </c>
      <c r="K197" s="154">
        <v>0</v>
      </c>
      <c r="L197" s="154"/>
      <c r="M197" s="154">
        <f t="shared" si="7"/>
        <v>0</v>
      </c>
      <c r="N197" s="154"/>
      <c r="O197">
        <f t="shared" si="8"/>
        <v>0</v>
      </c>
    </row>
    <row r="198" spans="1:15" s="73" customFormat="1" x14ac:dyDescent="0.25">
      <c r="A198" s="74">
        <v>42769</v>
      </c>
      <c r="B198" s="154"/>
      <c r="C198" s="154"/>
      <c r="D198" s="154"/>
      <c r="E198" s="154"/>
      <c r="F198" s="154"/>
      <c r="G198" s="154"/>
      <c r="H198" s="223"/>
      <c r="I198" s="154"/>
      <c r="J198" s="154">
        <v>0</v>
      </c>
      <c r="K198" s="154">
        <v>0</v>
      </c>
      <c r="L198" s="154"/>
      <c r="M198" s="154">
        <f t="shared" si="7"/>
        <v>0</v>
      </c>
      <c r="N198" s="154"/>
      <c r="O198">
        <f t="shared" si="8"/>
        <v>0</v>
      </c>
    </row>
    <row r="199" spans="1:15" s="73" customFormat="1" x14ac:dyDescent="0.25">
      <c r="A199" s="74">
        <v>42762</v>
      </c>
      <c r="B199" s="154"/>
      <c r="C199" s="154"/>
      <c r="D199" s="154"/>
      <c r="E199" s="154"/>
      <c r="F199" s="154"/>
      <c r="G199" s="154"/>
      <c r="H199" s="223"/>
      <c r="I199" s="154"/>
      <c r="J199" s="154">
        <v>0</v>
      </c>
      <c r="K199" s="154">
        <v>0</v>
      </c>
      <c r="L199" s="154"/>
      <c r="M199" s="154">
        <f t="shared" si="7"/>
        <v>0</v>
      </c>
      <c r="N199" s="154"/>
      <c r="O199">
        <f t="shared" si="8"/>
        <v>0</v>
      </c>
    </row>
    <row r="200" spans="1:15" s="73" customFormat="1" x14ac:dyDescent="0.25">
      <c r="A200" s="74">
        <v>42755</v>
      </c>
      <c r="B200" s="154"/>
      <c r="C200" s="154"/>
      <c r="D200" s="154"/>
      <c r="E200" s="154"/>
      <c r="F200" s="154"/>
      <c r="G200" s="154"/>
      <c r="H200" s="223"/>
      <c r="I200" s="154"/>
      <c r="J200" s="154">
        <v>0</v>
      </c>
      <c r="K200" s="154">
        <v>0</v>
      </c>
      <c r="L200" s="154"/>
      <c r="M200" s="154">
        <f t="shared" si="7"/>
        <v>0</v>
      </c>
      <c r="N200" s="154"/>
      <c r="O200">
        <f t="shared" si="8"/>
        <v>0</v>
      </c>
    </row>
    <row r="201" spans="1:15" s="73" customFormat="1" x14ac:dyDescent="0.25">
      <c r="A201" s="74">
        <v>42748</v>
      </c>
      <c r="B201" s="154"/>
      <c r="C201" s="154"/>
      <c r="D201" s="154"/>
      <c r="E201" s="154"/>
      <c r="F201" s="154"/>
      <c r="G201" s="154"/>
      <c r="H201" s="223"/>
      <c r="I201" s="154"/>
      <c r="J201" s="154">
        <v>0</v>
      </c>
      <c r="K201" s="154">
        <v>0</v>
      </c>
      <c r="L201" s="154"/>
      <c r="M201" s="154">
        <f t="shared" si="7"/>
        <v>0</v>
      </c>
      <c r="N201" s="154"/>
      <c r="O201">
        <f t="shared" si="8"/>
        <v>0</v>
      </c>
    </row>
    <row r="202" spans="1:15" s="73" customFormat="1" x14ac:dyDescent="0.25">
      <c r="A202" s="74">
        <v>42741</v>
      </c>
      <c r="B202" s="154"/>
      <c r="C202" s="154"/>
      <c r="D202" s="154"/>
      <c r="E202" s="154"/>
      <c r="F202" s="154"/>
      <c r="G202" s="154"/>
      <c r="H202" s="223"/>
      <c r="I202" s="154"/>
      <c r="J202" s="154">
        <v>0</v>
      </c>
      <c r="K202" s="154">
        <v>0</v>
      </c>
      <c r="L202" s="154"/>
      <c r="M202" s="154">
        <f t="shared" si="7"/>
        <v>0</v>
      </c>
      <c r="N202" s="154"/>
      <c r="O202">
        <f t="shared" si="8"/>
        <v>0</v>
      </c>
    </row>
    <row r="203" spans="1:15" s="73" customFormat="1" x14ac:dyDescent="0.25">
      <c r="A203" s="74">
        <v>42734</v>
      </c>
      <c r="B203" s="154"/>
      <c r="C203" s="154"/>
      <c r="D203" s="154"/>
      <c r="E203" s="154"/>
      <c r="F203" s="154"/>
      <c r="G203" s="154"/>
      <c r="H203" s="223"/>
      <c r="I203" s="154"/>
      <c r="J203" s="154">
        <v>0</v>
      </c>
      <c r="K203" s="154">
        <v>0</v>
      </c>
      <c r="L203" s="154"/>
      <c r="M203" s="154">
        <f t="shared" si="7"/>
        <v>0</v>
      </c>
      <c r="N203" s="154"/>
      <c r="O203">
        <f t="shared" si="8"/>
        <v>0</v>
      </c>
    </row>
    <row r="204" spans="1:15" s="73" customFormat="1" x14ac:dyDescent="0.25">
      <c r="A204" s="74">
        <v>42727</v>
      </c>
      <c r="B204" s="154"/>
      <c r="C204" s="154"/>
      <c r="D204" s="154"/>
      <c r="E204" s="154"/>
      <c r="F204" s="154"/>
      <c r="G204" s="154"/>
      <c r="H204" s="223"/>
      <c r="I204" s="154"/>
      <c r="J204" s="154">
        <v>0</v>
      </c>
      <c r="K204" s="154">
        <v>0</v>
      </c>
      <c r="L204" s="154"/>
      <c r="M204" s="154">
        <f t="shared" si="7"/>
        <v>0</v>
      </c>
      <c r="N204" s="154"/>
      <c r="O204">
        <f t="shared" si="8"/>
        <v>0</v>
      </c>
    </row>
    <row r="205" spans="1:15" s="73" customFormat="1" x14ac:dyDescent="0.25">
      <c r="A205" s="74">
        <v>42720</v>
      </c>
      <c r="B205" s="154"/>
      <c r="C205" s="154"/>
      <c r="D205" s="154"/>
      <c r="E205" s="154"/>
      <c r="F205" s="154"/>
      <c r="G205" s="154"/>
      <c r="H205" s="223"/>
      <c r="I205" s="154"/>
      <c r="J205" s="154">
        <v>0</v>
      </c>
      <c r="K205" s="154">
        <v>0</v>
      </c>
      <c r="L205" s="154"/>
      <c r="M205" s="154">
        <f t="shared" ref="M205:M225" si="9">J205*-1</f>
        <v>0</v>
      </c>
      <c r="N205" s="154"/>
      <c r="O205">
        <f t="shared" ref="O205:O225" si="10">K205-J205</f>
        <v>0</v>
      </c>
    </row>
    <row r="206" spans="1:15" s="73" customFormat="1" x14ac:dyDescent="0.25">
      <c r="A206" s="74">
        <v>42713</v>
      </c>
      <c r="B206" s="154"/>
      <c r="C206" s="154"/>
      <c r="D206" s="154"/>
      <c r="E206" s="154"/>
      <c r="F206" s="154"/>
      <c r="G206" s="154"/>
      <c r="H206" s="223"/>
      <c r="I206" s="154"/>
      <c r="J206" s="154">
        <v>0</v>
      </c>
      <c r="K206" s="154">
        <v>0</v>
      </c>
      <c r="L206" s="154"/>
      <c r="M206" s="154">
        <f t="shared" si="9"/>
        <v>0</v>
      </c>
      <c r="N206" s="154"/>
      <c r="O206">
        <f t="shared" si="10"/>
        <v>0</v>
      </c>
    </row>
    <row r="207" spans="1:15" s="73" customFormat="1" x14ac:dyDescent="0.25">
      <c r="A207" s="74">
        <v>42706</v>
      </c>
      <c r="B207" s="154"/>
      <c r="C207" s="154"/>
      <c r="D207" s="154"/>
      <c r="E207" s="154"/>
      <c r="F207" s="154"/>
      <c r="G207" s="154"/>
      <c r="H207" s="223"/>
      <c r="I207" s="154"/>
      <c r="J207" s="154">
        <v>0</v>
      </c>
      <c r="K207" s="154">
        <v>0</v>
      </c>
      <c r="L207" s="154"/>
      <c r="M207" s="154">
        <f t="shared" si="9"/>
        <v>0</v>
      </c>
      <c r="N207" s="154"/>
      <c r="O207">
        <f t="shared" si="10"/>
        <v>0</v>
      </c>
    </row>
    <row r="208" spans="1:15" s="73" customFormat="1" x14ac:dyDescent="0.25">
      <c r="A208" s="74">
        <v>42699</v>
      </c>
      <c r="B208" s="154"/>
      <c r="C208" s="154"/>
      <c r="D208" s="154"/>
      <c r="E208" s="154"/>
      <c r="F208" s="154"/>
      <c r="G208" s="154"/>
      <c r="H208" s="223"/>
      <c r="I208" s="154"/>
      <c r="J208" s="154">
        <v>0</v>
      </c>
      <c r="K208" s="154">
        <v>0</v>
      </c>
      <c r="L208" s="154"/>
      <c r="M208" s="154">
        <f t="shared" si="9"/>
        <v>0</v>
      </c>
      <c r="N208" s="154"/>
      <c r="O208">
        <f t="shared" si="10"/>
        <v>0</v>
      </c>
    </row>
    <row r="209" spans="1:15" s="73" customFormat="1" x14ac:dyDescent="0.25">
      <c r="A209" s="74">
        <v>42692</v>
      </c>
      <c r="B209" s="154"/>
      <c r="C209" s="154"/>
      <c r="D209" s="154"/>
      <c r="E209" s="154"/>
      <c r="F209" s="154"/>
      <c r="G209" s="154"/>
      <c r="H209" s="223"/>
      <c r="I209" s="154"/>
      <c r="J209" s="154">
        <v>0</v>
      </c>
      <c r="K209" s="154">
        <v>0</v>
      </c>
      <c r="L209" s="154"/>
      <c r="M209" s="154">
        <f t="shared" si="9"/>
        <v>0</v>
      </c>
      <c r="N209" s="154"/>
      <c r="O209">
        <f t="shared" si="10"/>
        <v>0</v>
      </c>
    </row>
    <row r="210" spans="1:15" s="73" customFormat="1" x14ac:dyDescent="0.25">
      <c r="A210" s="74">
        <v>42685</v>
      </c>
      <c r="B210" s="154"/>
      <c r="C210" s="154"/>
      <c r="D210" s="154"/>
      <c r="E210" s="154"/>
      <c r="F210" s="154"/>
      <c r="G210" s="154"/>
      <c r="H210" s="223"/>
      <c r="I210" s="154"/>
      <c r="J210" s="154">
        <v>0</v>
      </c>
      <c r="K210" s="154">
        <v>0</v>
      </c>
      <c r="L210" s="154"/>
      <c r="M210" s="154">
        <f t="shared" si="9"/>
        <v>0</v>
      </c>
      <c r="N210" s="154"/>
      <c r="O210">
        <f t="shared" si="10"/>
        <v>0</v>
      </c>
    </row>
    <row r="211" spans="1:15" s="73" customFormat="1" x14ac:dyDescent="0.25">
      <c r="A211" s="74">
        <v>42678</v>
      </c>
      <c r="B211" s="154"/>
      <c r="C211" s="154"/>
      <c r="D211" s="154"/>
      <c r="E211" s="154"/>
      <c r="F211" s="154"/>
      <c r="G211" s="154"/>
      <c r="H211" s="223"/>
      <c r="I211" s="154"/>
      <c r="J211" s="154">
        <v>0</v>
      </c>
      <c r="K211" s="154">
        <v>0</v>
      </c>
      <c r="L211" s="154"/>
      <c r="M211" s="154">
        <f t="shared" si="9"/>
        <v>0</v>
      </c>
      <c r="N211" s="154"/>
      <c r="O211">
        <f t="shared" si="10"/>
        <v>0</v>
      </c>
    </row>
    <row r="212" spans="1:15" s="73" customFormat="1" x14ac:dyDescent="0.25">
      <c r="A212" s="74">
        <v>42671</v>
      </c>
      <c r="B212" s="154"/>
      <c r="C212" s="154"/>
      <c r="D212" s="154"/>
      <c r="E212" s="154"/>
      <c r="F212" s="154"/>
      <c r="G212" s="154"/>
      <c r="H212" s="223"/>
      <c r="I212" s="154"/>
      <c r="J212" s="154">
        <v>0</v>
      </c>
      <c r="K212" s="154">
        <v>0</v>
      </c>
      <c r="L212" s="154"/>
      <c r="M212" s="154">
        <f t="shared" si="9"/>
        <v>0</v>
      </c>
      <c r="N212" s="154"/>
      <c r="O212">
        <f t="shared" si="10"/>
        <v>0</v>
      </c>
    </row>
    <row r="213" spans="1:15" s="73" customFormat="1" x14ac:dyDescent="0.25">
      <c r="A213" s="74">
        <v>42664</v>
      </c>
      <c r="B213" s="154"/>
      <c r="C213" s="154"/>
      <c r="D213" s="154"/>
      <c r="E213" s="154"/>
      <c r="F213" s="154"/>
      <c r="G213" s="154"/>
      <c r="H213" s="223"/>
      <c r="I213" s="154"/>
      <c r="J213" s="154">
        <v>0</v>
      </c>
      <c r="K213" s="154">
        <v>0</v>
      </c>
      <c r="L213" s="154"/>
      <c r="M213" s="154">
        <f t="shared" si="9"/>
        <v>0</v>
      </c>
      <c r="N213" s="154"/>
      <c r="O213">
        <f t="shared" si="10"/>
        <v>0</v>
      </c>
    </row>
    <row r="214" spans="1:15" s="73" customFormat="1" x14ac:dyDescent="0.25">
      <c r="A214" s="74">
        <v>42657</v>
      </c>
      <c r="B214" s="154"/>
      <c r="C214" s="154"/>
      <c r="D214" s="154"/>
      <c r="E214" s="154"/>
      <c r="F214" s="154"/>
      <c r="G214" s="154"/>
      <c r="H214" s="223"/>
      <c r="I214" s="154"/>
      <c r="J214" s="154">
        <v>0</v>
      </c>
      <c r="K214" s="154">
        <v>0</v>
      </c>
      <c r="L214" s="154"/>
      <c r="M214" s="154">
        <f t="shared" si="9"/>
        <v>0</v>
      </c>
      <c r="N214" s="154"/>
      <c r="O214">
        <f t="shared" si="10"/>
        <v>0</v>
      </c>
    </row>
    <row r="215" spans="1:15" s="73" customFormat="1" x14ac:dyDescent="0.25">
      <c r="A215" s="74">
        <v>42650</v>
      </c>
      <c r="B215" s="154"/>
      <c r="C215" s="154"/>
      <c r="D215" s="154"/>
      <c r="E215" s="154"/>
      <c r="F215" s="154"/>
      <c r="G215" s="154"/>
      <c r="H215" s="223"/>
      <c r="I215" s="154"/>
      <c r="J215" s="154">
        <v>0</v>
      </c>
      <c r="K215" s="154">
        <v>0</v>
      </c>
      <c r="L215" s="154"/>
      <c r="M215" s="154">
        <f t="shared" si="9"/>
        <v>0</v>
      </c>
      <c r="N215" s="154"/>
      <c r="O215">
        <f t="shared" si="10"/>
        <v>0</v>
      </c>
    </row>
    <row r="216" spans="1:15" s="73" customFormat="1" x14ac:dyDescent="0.25">
      <c r="A216" s="74">
        <v>42643</v>
      </c>
      <c r="B216" s="154"/>
      <c r="C216" s="154"/>
      <c r="D216" s="154"/>
      <c r="E216" s="154"/>
      <c r="F216" s="154"/>
      <c r="G216" s="154"/>
      <c r="H216" s="223"/>
      <c r="I216" s="154"/>
      <c r="J216" s="154">
        <v>0</v>
      </c>
      <c r="K216" s="154">
        <v>0</v>
      </c>
      <c r="L216" s="154"/>
      <c r="M216" s="154">
        <f t="shared" si="9"/>
        <v>0</v>
      </c>
      <c r="N216" s="154"/>
      <c r="O216">
        <f t="shared" si="10"/>
        <v>0</v>
      </c>
    </row>
    <row r="217" spans="1:15" s="98" customFormat="1" x14ac:dyDescent="0.25">
      <c r="A217" s="74">
        <v>42636</v>
      </c>
      <c r="B217" s="154"/>
      <c r="C217" s="154"/>
      <c r="D217" s="154"/>
      <c r="E217" s="154"/>
      <c r="F217" s="154"/>
      <c r="G217" s="154"/>
      <c r="H217" s="223"/>
      <c r="I217" s="154"/>
      <c r="J217" s="154">
        <v>0</v>
      </c>
      <c r="K217" s="154">
        <v>0</v>
      </c>
      <c r="L217" s="154"/>
      <c r="M217" s="154">
        <f t="shared" si="9"/>
        <v>0</v>
      </c>
      <c r="N217" s="154"/>
      <c r="O217">
        <f t="shared" si="10"/>
        <v>0</v>
      </c>
    </row>
    <row r="218" spans="1:15" x14ac:dyDescent="0.25">
      <c r="A218" s="74">
        <v>42629</v>
      </c>
      <c r="B218" s="154"/>
      <c r="C218" s="154"/>
      <c r="D218" s="154"/>
      <c r="E218" s="154"/>
      <c r="F218" s="154"/>
      <c r="G218" s="154"/>
      <c r="I218" s="154"/>
      <c r="J218" s="154">
        <v>0</v>
      </c>
      <c r="K218" s="154">
        <v>0</v>
      </c>
      <c r="L218" s="154"/>
      <c r="M218" s="154">
        <f t="shared" si="9"/>
        <v>0</v>
      </c>
      <c r="N218" s="154"/>
      <c r="O218">
        <f t="shared" si="10"/>
        <v>0</v>
      </c>
    </row>
    <row r="219" spans="1:15" x14ac:dyDescent="0.25">
      <c r="A219" s="74">
        <v>42622</v>
      </c>
      <c r="B219" s="154"/>
      <c r="C219" s="154"/>
      <c r="D219" s="154"/>
      <c r="E219" s="154"/>
      <c r="F219" s="154"/>
      <c r="G219" s="154"/>
      <c r="I219" s="154"/>
      <c r="J219" s="154">
        <v>0</v>
      </c>
      <c r="K219" s="154">
        <v>0</v>
      </c>
      <c r="L219" s="154"/>
      <c r="M219" s="154">
        <f t="shared" si="9"/>
        <v>0</v>
      </c>
      <c r="N219" s="154"/>
      <c r="O219">
        <f t="shared" si="10"/>
        <v>0</v>
      </c>
    </row>
    <row r="220" spans="1:15" x14ac:dyDescent="0.25">
      <c r="A220" s="74">
        <v>42615</v>
      </c>
      <c r="B220" s="154"/>
      <c r="C220" s="154"/>
      <c r="D220" s="154"/>
      <c r="E220" s="154"/>
      <c r="F220" s="154"/>
      <c r="G220" s="154"/>
      <c r="I220" s="154"/>
      <c r="J220" s="154">
        <v>0</v>
      </c>
      <c r="K220" s="154">
        <v>0</v>
      </c>
      <c r="L220" s="154"/>
      <c r="M220" s="154">
        <f t="shared" si="9"/>
        <v>0</v>
      </c>
      <c r="N220" s="154"/>
      <c r="O220">
        <f t="shared" si="10"/>
        <v>0</v>
      </c>
    </row>
    <row r="221" spans="1:15" x14ac:dyDescent="0.25">
      <c r="A221" s="74">
        <v>42608</v>
      </c>
      <c r="B221" s="154"/>
      <c r="C221" s="154"/>
      <c r="D221" s="154"/>
      <c r="E221" s="154"/>
      <c r="F221" s="154"/>
      <c r="G221" s="154"/>
      <c r="I221" s="154"/>
      <c r="J221" s="154">
        <v>0</v>
      </c>
      <c r="K221" s="154">
        <v>0</v>
      </c>
      <c r="L221" s="154"/>
      <c r="M221" s="154">
        <f t="shared" si="9"/>
        <v>0</v>
      </c>
      <c r="N221" s="154"/>
      <c r="O221">
        <f t="shared" si="10"/>
        <v>0</v>
      </c>
    </row>
    <row r="222" spans="1:15" x14ac:dyDescent="0.25">
      <c r="A222" s="74">
        <v>42601</v>
      </c>
      <c r="B222" s="154"/>
      <c r="C222" s="154"/>
      <c r="D222" s="154"/>
      <c r="E222" s="154"/>
      <c r="F222" s="154"/>
      <c r="G222" s="154"/>
      <c r="I222" s="154"/>
      <c r="J222" s="154">
        <v>0</v>
      </c>
      <c r="K222" s="154">
        <v>0</v>
      </c>
      <c r="L222" s="154"/>
      <c r="M222" s="154">
        <f t="shared" si="9"/>
        <v>0</v>
      </c>
      <c r="N222" s="154"/>
      <c r="O222">
        <f t="shared" si="10"/>
        <v>0</v>
      </c>
    </row>
    <row r="223" spans="1:15" x14ac:dyDescent="0.25">
      <c r="A223" s="74">
        <v>42594</v>
      </c>
      <c r="B223" s="154"/>
      <c r="C223" s="154"/>
      <c r="D223" s="154"/>
      <c r="E223" s="154"/>
      <c r="F223" s="154"/>
      <c r="G223" s="154"/>
      <c r="I223" s="154"/>
      <c r="J223" s="154">
        <v>0</v>
      </c>
      <c r="K223" s="154">
        <v>0</v>
      </c>
      <c r="L223" s="154"/>
      <c r="M223" s="154">
        <f t="shared" si="9"/>
        <v>0</v>
      </c>
      <c r="N223" s="154"/>
      <c r="O223">
        <f t="shared" si="10"/>
        <v>0</v>
      </c>
    </row>
    <row r="224" spans="1:15" x14ac:dyDescent="0.25">
      <c r="A224" s="74">
        <v>42587</v>
      </c>
      <c r="B224" s="154"/>
      <c r="C224" s="154"/>
      <c r="D224" s="154"/>
      <c r="E224" s="154"/>
      <c r="F224" s="154"/>
      <c r="G224" s="154"/>
      <c r="I224" s="154"/>
      <c r="J224" s="154">
        <v>0</v>
      </c>
      <c r="K224" s="154">
        <v>0</v>
      </c>
      <c r="L224" s="154"/>
      <c r="M224" s="154">
        <f t="shared" si="9"/>
        <v>0</v>
      </c>
      <c r="N224" s="154"/>
      <c r="O224">
        <f t="shared" si="10"/>
        <v>0</v>
      </c>
    </row>
    <row r="225" spans="1:15" x14ac:dyDescent="0.25">
      <c r="A225" s="74">
        <v>42580</v>
      </c>
      <c r="B225" s="154"/>
      <c r="C225" s="154"/>
      <c r="D225" s="154"/>
      <c r="E225" s="154"/>
      <c r="F225" s="154"/>
      <c r="G225" s="154"/>
      <c r="I225" s="154"/>
      <c r="J225" s="154">
        <v>0</v>
      </c>
      <c r="K225" s="154">
        <v>0</v>
      </c>
      <c r="L225" s="154"/>
      <c r="M225" s="154">
        <f t="shared" si="9"/>
        <v>0</v>
      </c>
      <c r="N225" s="154"/>
      <c r="O225">
        <f t="shared" si="10"/>
        <v>0</v>
      </c>
    </row>
    <row r="226" spans="1:15" x14ac:dyDescent="0.25">
      <c r="A226" s="74">
        <v>42573</v>
      </c>
      <c r="B226" s="100"/>
      <c r="C226" s="100"/>
      <c r="D226" s="100"/>
      <c r="E226" s="100"/>
      <c r="F226" s="100"/>
      <c r="G226" s="100"/>
      <c r="I226" s="100"/>
      <c r="J226" s="100">
        <v>0</v>
      </c>
      <c r="K226" s="100">
        <v>0</v>
      </c>
      <c r="L226" s="100"/>
      <c r="M226" s="100"/>
      <c r="N226" s="100"/>
    </row>
    <row r="227" spans="1:15" x14ac:dyDescent="0.25">
      <c r="A227" s="74">
        <v>42566</v>
      </c>
      <c r="B227" s="100"/>
      <c r="C227" s="100"/>
      <c r="D227" s="100"/>
      <c r="E227" s="100"/>
      <c r="F227" s="100"/>
      <c r="G227" s="100"/>
      <c r="I227" s="100"/>
      <c r="J227" s="100">
        <v>0</v>
      </c>
      <c r="K227" s="100">
        <v>0</v>
      </c>
      <c r="L227" s="100"/>
      <c r="M227" s="100"/>
      <c r="N227" s="100"/>
    </row>
    <row r="228" spans="1:15" x14ac:dyDescent="0.25">
      <c r="A228" s="74">
        <v>42559</v>
      </c>
      <c r="B228" s="100"/>
      <c r="C228" s="100"/>
      <c r="D228" s="100"/>
      <c r="E228" s="100"/>
      <c r="F228" s="100"/>
      <c r="G228" s="100"/>
      <c r="I228" s="100"/>
      <c r="J228" s="100">
        <v>0</v>
      </c>
      <c r="K228" s="100">
        <v>0</v>
      </c>
      <c r="L228" s="100"/>
      <c r="M228" s="100"/>
      <c r="N228" s="100"/>
    </row>
    <row r="229" spans="1:15" x14ac:dyDescent="0.25">
      <c r="A229" s="74">
        <v>42552</v>
      </c>
      <c r="B229" s="100"/>
      <c r="C229" s="100"/>
      <c r="D229" s="100"/>
      <c r="E229" s="100"/>
      <c r="F229" s="100"/>
      <c r="G229" s="100"/>
      <c r="I229" s="100"/>
      <c r="J229" s="100">
        <v>0</v>
      </c>
      <c r="K229" s="100">
        <v>0</v>
      </c>
      <c r="L229" s="100"/>
      <c r="M229" s="100"/>
      <c r="N229" s="100"/>
    </row>
    <row r="230" spans="1:15" x14ac:dyDescent="0.25">
      <c r="A230" s="74">
        <v>42545</v>
      </c>
      <c r="B230" s="100"/>
      <c r="C230" s="100"/>
      <c r="D230" s="100"/>
      <c r="E230" s="100"/>
      <c r="F230" s="100"/>
      <c r="G230" s="100"/>
      <c r="I230" s="100"/>
      <c r="J230" s="100">
        <v>0</v>
      </c>
      <c r="K230" s="100">
        <v>0</v>
      </c>
      <c r="L230" s="100"/>
      <c r="M230" s="100"/>
      <c r="N230" s="100"/>
    </row>
    <row r="231" spans="1:15" x14ac:dyDescent="0.25">
      <c r="A231" s="74">
        <v>42538</v>
      </c>
      <c r="B231" s="100"/>
      <c r="C231" s="100"/>
      <c r="D231" s="100"/>
      <c r="E231" s="100"/>
      <c r="F231" s="100"/>
      <c r="G231" s="100"/>
      <c r="I231" s="100"/>
      <c r="J231" s="100">
        <v>0</v>
      </c>
      <c r="K231" s="100">
        <v>0</v>
      </c>
      <c r="L231" s="100"/>
      <c r="M231" s="100"/>
      <c r="N231" s="100"/>
    </row>
    <row r="232" spans="1:15" x14ac:dyDescent="0.25">
      <c r="A232" s="74">
        <v>42531</v>
      </c>
      <c r="B232" s="100"/>
      <c r="C232" s="100"/>
      <c r="D232" s="100"/>
      <c r="E232" s="100"/>
      <c r="F232" s="100"/>
      <c r="G232" s="100"/>
      <c r="I232" s="100"/>
      <c r="J232" s="100">
        <v>0</v>
      </c>
      <c r="K232" s="100">
        <v>0</v>
      </c>
      <c r="L232" s="100"/>
      <c r="M232" s="100"/>
      <c r="N232" s="100"/>
    </row>
    <row r="233" spans="1:15" x14ac:dyDescent="0.25">
      <c r="A233" s="74">
        <v>42524</v>
      </c>
      <c r="B233" s="100"/>
      <c r="C233" s="100"/>
      <c r="D233" s="100"/>
      <c r="E233" s="100"/>
      <c r="F233" s="100"/>
      <c r="G233" s="100"/>
      <c r="I233" s="100"/>
      <c r="J233" s="100">
        <v>0</v>
      </c>
      <c r="K233" s="100">
        <v>0</v>
      </c>
      <c r="L233" s="100"/>
      <c r="M233" s="100"/>
      <c r="N233" s="100"/>
    </row>
    <row r="234" spans="1:15" x14ac:dyDescent="0.25">
      <c r="A234" s="74">
        <v>42517</v>
      </c>
      <c r="B234" s="100"/>
      <c r="C234" s="100"/>
      <c r="D234" s="100"/>
      <c r="E234" s="100"/>
      <c r="F234" s="100"/>
      <c r="G234" s="100"/>
      <c r="I234" s="100"/>
      <c r="J234" s="100">
        <v>0</v>
      </c>
      <c r="K234" s="100">
        <v>0</v>
      </c>
      <c r="L234" s="100"/>
      <c r="M234" s="100"/>
      <c r="N234" s="100"/>
    </row>
    <row r="235" spans="1:15" x14ac:dyDescent="0.25">
      <c r="A235" s="74">
        <v>42510</v>
      </c>
      <c r="B235" s="100"/>
      <c r="C235" s="100"/>
      <c r="D235" s="100"/>
      <c r="E235" s="100"/>
      <c r="F235" s="100"/>
      <c r="G235" s="100"/>
      <c r="I235" s="100"/>
      <c r="J235" s="100">
        <v>0</v>
      </c>
      <c r="K235" s="100">
        <v>0</v>
      </c>
      <c r="L235" s="100"/>
      <c r="M235" s="100"/>
      <c r="N235" s="100"/>
    </row>
    <row r="236" spans="1:15" x14ac:dyDescent="0.25">
      <c r="A236" s="74">
        <v>42503</v>
      </c>
      <c r="B236" s="100"/>
      <c r="C236" s="100"/>
      <c r="D236" s="100"/>
      <c r="E236" s="100"/>
      <c r="F236" s="100"/>
      <c r="G236" s="100"/>
      <c r="I236" s="100"/>
      <c r="J236" s="100">
        <v>0</v>
      </c>
      <c r="K236" s="100">
        <v>0</v>
      </c>
      <c r="L236" s="100"/>
      <c r="M236" s="100"/>
      <c r="N236" s="100"/>
    </row>
    <row r="237" spans="1:15" x14ac:dyDescent="0.25">
      <c r="A237" s="74">
        <v>42496</v>
      </c>
      <c r="B237" s="100"/>
      <c r="C237" s="100"/>
      <c r="D237" s="100"/>
      <c r="E237" s="100"/>
      <c r="F237" s="100"/>
      <c r="G237" s="100"/>
      <c r="I237" s="100"/>
      <c r="J237" s="100">
        <v>0</v>
      </c>
      <c r="K237" s="100">
        <v>0</v>
      </c>
      <c r="L237" s="100"/>
      <c r="M237" s="100"/>
      <c r="N237" s="100"/>
    </row>
    <row r="238" spans="1:15" x14ac:dyDescent="0.25">
      <c r="A238" s="74">
        <v>42489</v>
      </c>
      <c r="B238" s="100"/>
      <c r="C238" s="100"/>
      <c r="D238" s="100"/>
      <c r="E238" s="100"/>
      <c r="F238" s="100"/>
      <c r="G238" s="100"/>
      <c r="I238" s="100"/>
      <c r="J238" s="100">
        <v>0</v>
      </c>
      <c r="K238" s="100">
        <v>0</v>
      </c>
      <c r="L238" s="100"/>
      <c r="M238" s="100"/>
      <c r="N238" s="100"/>
    </row>
    <row r="239" spans="1:15" x14ac:dyDescent="0.25">
      <c r="A239" s="74">
        <v>42482</v>
      </c>
      <c r="B239" s="100"/>
      <c r="C239" s="100"/>
      <c r="D239" s="100"/>
      <c r="E239" s="100"/>
      <c r="F239" s="100"/>
      <c r="G239" s="100"/>
      <c r="I239" s="100"/>
      <c r="J239" s="100">
        <v>0</v>
      </c>
      <c r="K239" s="100">
        <v>0</v>
      </c>
      <c r="L239" s="100"/>
      <c r="M239" s="100"/>
      <c r="N239" s="100"/>
    </row>
    <row r="240" spans="1:15" x14ac:dyDescent="0.25">
      <c r="A240" s="74">
        <v>42475</v>
      </c>
      <c r="B240" s="100"/>
      <c r="C240" s="100"/>
      <c r="D240" s="100"/>
      <c r="E240" s="100"/>
      <c r="F240" s="100"/>
      <c r="G240" s="100"/>
      <c r="I240" s="100"/>
      <c r="J240" s="100">
        <v>0</v>
      </c>
      <c r="K240" s="100">
        <v>0</v>
      </c>
      <c r="L240" s="100"/>
      <c r="M240" s="100"/>
      <c r="N240" s="100"/>
    </row>
    <row r="241" spans="1:14" ht="15.75" customHeight="1" thickBot="1" x14ac:dyDescent="0.3">
      <c r="A241" s="74">
        <v>42468</v>
      </c>
      <c r="B241" s="104"/>
      <c r="C241" s="104"/>
      <c r="D241" s="104"/>
      <c r="E241" s="104"/>
      <c r="F241" s="104"/>
      <c r="G241" s="104"/>
      <c r="H241" s="102"/>
      <c r="I241" s="104"/>
      <c r="J241" s="104">
        <v>0</v>
      </c>
      <c r="K241" s="104">
        <v>0</v>
      </c>
      <c r="L241" s="104"/>
      <c r="M241" s="104"/>
      <c r="N241" s="104"/>
    </row>
    <row r="242" spans="1:14" x14ac:dyDescent="0.25">
      <c r="J242" s="10">
        <v>0</v>
      </c>
      <c r="K242" s="10">
        <v>0</v>
      </c>
    </row>
    <row r="243" spans="1:14" x14ac:dyDescent="0.25">
      <c r="J243" s="10">
        <v>0</v>
      </c>
      <c r="K243" s="10">
        <v>0</v>
      </c>
    </row>
    <row r="244" spans="1:14" x14ac:dyDescent="0.25">
      <c r="J244" s="10">
        <v>0</v>
      </c>
    </row>
    <row r="245" spans="1:14" x14ac:dyDescent="0.25">
      <c r="J245" s="10">
        <v>0</v>
      </c>
    </row>
    <row r="246" spans="1:14" x14ac:dyDescent="0.25">
      <c r="J246" s="10">
        <v>0</v>
      </c>
    </row>
    <row r="247" spans="1:14" x14ac:dyDescent="0.25">
      <c r="J247" s="10">
        <v>0</v>
      </c>
    </row>
    <row r="248" spans="1:14" x14ac:dyDescent="0.25">
      <c r="J248" s="10">
        <v>0</v>
      </c>
    </row>
    <row r="249" spans="1:14" x14ac:dyDescent="0.25">
      <c r="J249" s="10">
        <v>0</v>
      </c>
    </row>
    <row r="250" spans="1:14" x14ac:dyDescent="0.25">
      <c r="J250" s="10">
        <v>0</v>
      </c>
    </row>
    <row r="251" spans="1:14" x14ac:dyDescent="0.25">
      <c r="J251" s="10">
        <v>0</v>
      </c>
    </row>
    <row r="252" spans="1:14" x14ac:dyDescent="0.25">
      <c r="J252" s="10">
        <v>0</v>
      </c>
    </row>
    <row r="253" spans="1:14" x14ac:dyDescent="0.25">
      <c r="J253" s="10">
        <v>0</v>
      </c>
    </row>
    <row r="254" spans="1:14" x14ac:dyDescent="0.25">
      <c r="J254" s="10">
        <v>0</v>
      </c>
    </row>
    <row r="255" spans="1:14" x14ac:dyDescent="0.25">
      <c r="J255" s="10">
        <v>0</v>
      </c>
    </row>
    <row r="256" spans="1:14" x14ac:dyDescent="0.25">
      <c r="J256" s="10">
        <v>0</v>
      </c>
    </row>
    <row r="257" spans="10:10" x14ac:dyDescent="0.25">
      <c r="J257" s="10">
        <v>0</v>
      </c>
    </row>
    <row r="258" spans="10:10" x14ac:dyDescent="0.25">
      <c r="J258" s="10">
        <v>0</v>
      </c>
    </row>
    <row r="259" spans="10:10" x14ac:dyDescent="0.25">
      <c r="J259" s="10">
        <v>0</v>
      </c>
    </row>
    <row r="260" spans="10:10" x14ac:dyDescent="0.25">
      <c r="J260" s="10">
        <v>0</v>
      </c>
    </row>
    <row r="261" spans="10:10" x14ac:dyDescent="0.25">
      <c r="J261" s="10">
        <v>0</v>
      </c>
    </row>
    <row r="262" spans="10:10" x14ac:dyDescent="0.25">
      <c r="J262" s="10">
        <v>0</v>
      </c>
    </row>
    <row r="263" spans="10:10" x14ac:dyDescent="0.25">
      <c r="J263" s="10">
        <v>0</v>
      </c>
    </row>
    <row r="264" spans="10:10" x14ac:dyDescent="0.25">
      <c r="J264" s="10">
        <v>0</v>
      </c>
    </row>
    <row r="265" spans="10:10" x14ac:dyDescent="0.25">
      <c r="J265" s="10">
        <v>0</v>
      </c>
    </row>
    <row r="266" spans="10:10" x14ac:dyDescent="0.25">
      <c r="J266" s="10">
        <v>0</v>
      </c>
    </row>
    <row r="267" spans="10:10" x14ac:dyDescent="0.25">
      <c r="J267" s="10">
        <v>0</v>
      </c>
    </row>
    <row r="268" spans="10:10" x14ac:dyDescent="0.25">
      <c r="J268" s="10">
        <v>0</v>
      </c>
    </row>
    <row r="269" spans="10:10" x14ac:dyDescent="0.25">
      <c r="J269" s="10">
        <v>0</v>
      </c>
    </row>
    <row r="310" spans="8:8" x14ac:dyDescent="0.25">
      <c r="H310" s="10"/>
    </row>
    <row r="311" spans="8:8" x14ac:dyDescent="0.25">
      <c r="H311" s="10"/>
    </row>
    <row r="312" spans="8:8" x14ac:dyDescent="0.25">
      <c r="H312" s="10"/>
    </row>
    <row r="313" spans="8:8" x14ac:dyDescent="0.25">
      <c r="H313" s="10"/>
    </row>
    <row r="314" spans="8:8" x14ac:dyDescent="0.25">
      <c r="H314" s="10"/>
    </row>
    <row r="315" spans="8:8" x14ac:dyDescent="0.25">
      <c r="H315" s="10"/>
    </row>
    <row r="316" spans="8:8" x14ac:dyDescent="0.25">
      <c r="H316" s="10"/>
    </row>
    <row r="317" spans="8:8" x14ac:dyDescent="0.25">
      <c r="H317" s="10"/>
    </row>
    <row r="318" spans="8:8" x14ac:dyDescent="0.25">
      <c r="H318" s="10"/>
    </row>
    <row r="319" spans="8:8" x14ac:dyDescent="0.25">
      <c r="H319" s="10"/>
    </row>
    <row r="320" spans="8:8" x14ac:dyDescent="0.25">
      <c r="H320" s="10"/>
    </row>
    <row r="321" spans="8:8" x14ac:dyDescent="0.25">
      <c r="H321" s="10"/>
    </row>
    <row r="322" spans="8:8" x14ac:dyDescent="0.25">
      <c r="H322" s="10"/>
    </row>
    <row r="323" spans="8:8" x14ac:dyDescent="0.25">
      <c r="H323" s="10"/>
    </row>
    <row r="324" spans="8:8" x14ac:dyDescent="0.25">
      <c r="H324" s="10"/>
    </row>
    <row r="325" spans="8:8" x14ac:dyDescent="0.25">
      <c r="H325" s="10"/>
    </row>
    <row r="326" spans="8:8" x14ac:dyDescent="0.25">
      <c r="H326" s="10"/>
    </row>
    <row r="327" spans="8:8" x14ac:dyDescent="0.25">
      <c r="H327" s="10"/>
    </row>
    <row r="328" spans="8:8" x14ac:dyDescent="0.25">
      <c r="H328" s="10"/>
    </row>
    <row r="329" spans="8:8" x14ac:dyDescent="0.25">
      <c r="H329" s="10"/>
    </row>
    <row r="330" spans="8:8" x14ac:dyDescent="0.25">
      <c r="H330" s="10"/>
    </row>
    <row r="331" spans="8:8" x14ac:dyDescent="0.25">
      <c r="H331" s="10"/>
    </row>
    <row r="332" spans="8:8" x14ac:dyDescent="0.25">
      <c r="H332" s="10"/>
    </row>
    <row r="333" spans="8:8" x14ac:dyDescent="0.25">
      <c r="H333" s="10"/>
    </row>
    <row r="334" spans="8:8" x14ac:dyDescent="0.25">
      <c r="H334" s="10"/>
    </row>
    <row r="335" spans="8:8" x14ac:dyDescent="0.25">
      <c r="H335" s="10"/>
    </row>
    <row r="336" spans="8:8" x14ac:dyDescent="0.25">
      <c r="H336" s="10"/>
    </row>
    <row r="337" spans="8:8" x14ac:dyDescent="0.25">
      <c r="H337" s="10"/>
    </row>
    <row r="338" spans="8:8" x14ac:dyDescent="0.25">
      <c r="H338" s="10"/>
    </row>
    <row r="339" spans="8:8" x14ac:dyDescent="0.25">
      <c r="H339" s="10"/>
    </row>
    <row r="340" spans="8:8" x14ac:dyDescent="0.25">
      <c r="H340" s="10"/>
    </row>
    <row r="341" spans="8:8" x14ac:dyDescent="0.25">
      <c r="H341" s="10"/>
    </row>
    <row r="342" spans="8:8" x14ac:dyDescent="0.25">
      <c r="H342" s="10"/>
    </row>
    <row r="343" spans="8:8" x14ac:dyDescent="0.25">
      <c r="H343" s="10"/>
    </row>
    <row r="344" spans="8:8" x14ac:dyDescent="0.25">
      <c r="H344" s="10"/>
    </row>
    <row r="345" spans="8:8" x14ac:dyDescent="0.25">
      <c r="H345" s="10"/>
    </row>
    <row r="346" spans="8:8" x14ac:dyDescent="0.25">
      <c r="H346" s="10"/>
    </row>
    <row r="347" spans="8:8" x14ac:dyDescent="0.25">
      <c r="H347" s="10"/>
    </row>
    <row r="348" spans="8:8" x14ac:dyDescent="0.25">
      <c r="H348" s="10"/>
    </row>
    <row r="349" spans="8:8" x14ac:dyDescent="0.25">
      <c r="H349" s="10"/>
    </row>
    <row r="350" spans="8:8" x14ac:dyDescent="0.25">
      <c r="H350" s="10"/>
    </row>
    <row r="351" spans="8:8" x14ac:dyDescent="0.25">
      <c r="H351" s="10"/>
    </row>
    <row r="352" spans="8:8" x14ac:dyDescent="0.25">
      <c r="H352" s="10"/>
    </row>
    <row r="353" spans="8:8" x14ac:dyDescent="0.25">
      <c r="H353" s="10"/>
    </row>
    <row r="354" spans="8:8" x14ac:dyDescent="0.25">
      <c r="H354" s="10"/>
    </row>
    <row r="355" spans="8:8" x14ac:dyDescent="0.25">
      <c r="H355" s="10"/>
    </row>
    <row r="356" spans="8:8" x14ac:dyDescent="0.25">
      <c r="H356" s="10"/>
    </row>
    <row r="357" spans="8:8" x14ac:dyDescent="0.25">
      <c r="H357" s="10"/>
    </row>
    <row r="358" spans="8:8" x14ac:dyDescent="0.25">
      <c r="H358" s="10"/>
    </row>
    <row r="359" spans="8:8" x14ac:dyDescent="0.25">
      <c r="H359" s="10"/>
    </row>
    <row r="360" spans="8:8" x14ac:dyDescent="0.25">
      <c r="H360" s="10"/>
    </row>
    <row r="361" spans="8:8" x14ac:dyDescent="0.25">
      <c r="H361" s="10"/>
    </row>
    <row r="362" spans="8:8" x14ac:dyDescent="0.25">
      <c r="H362" s="10"/>
    </row>
    <row r="363" spans="8:8" x14ac:dyDescent="0.25">
      <c r="H363" s="10"/>
    </row>
    <row r="364" spans="8:8" x14ac:dyDescent="0.25">
      <c r="H364" s="10"/>
    </row>
    <row r="365" spans="8:8" x14ac:dyDescent="0.25">
      <c r="H365" s="10"/>
    </row>
    <row r="366" spans="8:8" x14ac:dyDescent="0.25">
      <c r="H366" s="10"/>
    </row>
    <row r="367" spans="8:8" x14ac:dyDescent="0.25">
      <c r="H367" s="10"/>
    </row>
    <row r="368" spans="8:8" x14ac:dyDescent="0.25">
      <c r="H368" s="10"/>
    </row>
    <row r="369" spans="8:8" x14ac:dyDescent="0.25">
      <c r="H369" s="10"/>
    </row>
    <row r="370" spans="8:8" x14ac:dyDescent="0.25">
      <c r="H370" s="10"/>
    </row>
    <row r="371" spans="8:8" x14ac:dyDescent="0.25">
      <c r="H371" s="10"/>
    </row>
    <row r="372" spans="8:8" x14ac:dyDescent="0.25">
      <c r="H372" s="10"/>
    </row>
    <row r="373" spans="8:8" x14ac:dyDescent="0.25">
      <c r="H373" s="10"/>
    </row>
    <row r="374" spans="8:8" x14ac:dyDescent="0.25">
      <c r="H374" s="10"/>
    </row>
    <row r="375" spans="8:8" x14ac:dyDescent="0.25">
      <c r="H375" s="10"/>
    </row>
    <row r="376" spans="8:8" x14ac:dyDescent="0.25">
      <c r="H376" s="10"/>
    </row>
    <row r="377" spans="8:8" x14ac:dyDescent="0.25">
      <c r="H377" s="10"/>
    </row>
    <row r="378" spans="8:8" x14ac:dyDescent="0.25">
      <c r="H378" s="10"/>
    </row>
    <row r="379" spans="8:8" x14ac:dyDescent="0.25">
      <c r="H379" s="10"/>
    </row>
    <row r="380" spans="8:8" x14ac:dyDescent="0.25">
      <c r="H380" s="10"/>
    </row>
    <row r="381" spans="8:8" x14ac:dyDescent="0.25">
      <c r="H381" s="10"/>
    </row>
    <row r="382" spans="8:8" x14ac:dyDescent="0.25">
      <c r="H382" s="10"/>
    </row>
    <row r="383" spans="8:8" x14ac:dyDescent="0.25">
      <c r="H383" s="10"/>
    </row>
    <row r="384" spans="8:8" x14ac:dyDescent="0.25">
      <c r="H384" s="10"/>
    </row>
    <row r="385" spans="8:8" x14ac:dyDescent="0.25">
      <c r="H385" s="10"/>
    </row>
    <row r="386" spans="8:8" x14ac:dyDescent="0.25">
      <c r="H386" s="10"/>
    </row>
    <row r="387" spans="8:8" x14ac:dyDescent="0.25">
      <c r="H387" s="10"/>
    </row>
    <row r="388" spans="8:8" x14ac:dyDescent="0.25">
      <c r="H388" s="10"/>
    </row>
    <row r="389" spans="8:8" x14ac:dyDescent="0.25">
      <c r="H389" s="10"/>
    </row>
    <row r="390" spans="8:8" x14ac:dyDescent="0.25">
      <c r="H390" s="10"/>
    </row>
    <row r="391" spans="8:8" x14ac:dyDescent="0.25">
      <c r="H391" s="10"/>
    </row>
    <row r="392" spans="8:8" x14ac:dyDescent="0.25">
      <c r="H392" s="10"/>
    </row>
    <row r="393" spans="8:8" x14ac:dyDescent="0.25">
      <c r="H393" s="10"/>
    </row>
    <row r="394" spans="8:8" x14ac:dyDescent="0.25">
      <c r="H394" s="10"/>
    </row>
    <row r="395" spans="8:8" x14ac:dyDescent="0.25">
      <c r="H395" s="10"/>
    </row>
    <row r="396" spans="8:8" x14ac:dyDescent="0.25">
      <c r="H396" s="10"/>
    </row>
    <row r="397" spans="8:8" x14ac:dyDescent="0.25">
      <c r="H397" s="10"/>
    </row>
    <row r="398" spans="8:8" x14ac:dyDescent="0.25">
      <c r="H398" s="10"/>
    </row>
    <row r="399" spans="8:8" x14ac:dyDescent="0.25">
      <c r="H399" s="10"/>
    </row>
    <row r="400" spans="8:8" x14ac:dyDescent="0.25">
      <c r="H400" s="10"/>
    </row>
    <row r="401" spans="8:8" x14ac:dyDescent="0.25">
      <c r="H401" s="10"/>
    </row>
    <row r="402" spans="8:8" x14ac:dyDescent="0.25">
      <c r="H402" s="10"/>
    </row>
    <row r="403" spans="8:8" x14ac:dyDescent="0.25">
      <c r="H403" s="10"/>
    </row>
    <row r="404" spans="8:8" x14ac:dyDescent="0.25">
      <c r="H404" s="10"/>
    </row>
    <row r="405" spans="8:8" x14ac:dyDescent="0.25">
      <c r="H405" s="10"/>
    </row>
    <row r="406" spans="8:8" x14ac:dyDescent="0.25">
      <c r="H40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37"/>
  <sheetViews>
    <sheetView topLeftCell="C1" workbookViewId="0">
      <selection activeCell="F10" sqref="F10:K10"/>
    </sheetView>
  </sheetViews>
  <sheetFormatPr defaultRowHeight="15" x14ac:dyDescent="0.25"/>
  <cols>
    <col min="1" max="1" width="30.5703125" style="221" customWidth="1"/>
    <col min="2" max="3" width="18.28515625" style="221" customWidth="1"/>
    <col min="4" max="4" width="30" style="221" customWidth="1"/>
    <col min="5" max="5" width="37.5703125" style="222" customWidth="1"/>
    <col min="6" max="6" width="14.5703125" style="222" customWidth="1"/>
    <col min="7" max="7" width="20" style="222" customWidth="1"/>
    <col min="8" max="8" width="17.85546875" style="222" customWidth="1"/>
    <col min="9" max="10" width="30.140625" style="222" customWidth="1"/>
    <col min="11" max="12" width="18.5703125" style="222" customWidth="1"/>
    <col min="13" max="13" width="24.42578125" style="222" customWidth="1"/>
  </cols>
  <sheetData>
    <row r="1" spans="1:13" x14ac:dyDescent="0.25">
      <c r="A1" s="223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1:13" ht="15.75" customHeight="1" thickBot="1" x14ac:dyDescent="0.3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1:13" ht="23.25" customHeight="1" x14ac:dyDescent="0.35">
      <c r="A3" s="167" t="s">
        <v>110</v>
      </c>
      <c r="B3" s="167"/>
      <c r="C3" s="167"/>
      <c r="D3" s="168"/>
      <c r="E3" s="19" t="s">
        <v>111</v>
      </c>
      <c r="F3" s="15"/>
      <c r="G3" s="15"/>
      <c r="H3" s="15"/>
      <c r="I3" s="15"/>
      <c r="J3" s="15"/>
      <c r="K3" s="15"/>
      <c r="L3" s="15"/>
      <c r="M3" s="169"/>
    </row>
    <row r="4" spans="1:13" ht="24" customHeight="1" thickBot="1" x14ac:dyDescent="0.4">
      <c r="A4" s="170" t="s">
        <v>112</v>
      </c>
      <c r="B4" s="171"/>
      <c r="C4" s="171"/>
      <c r="D4" s="171"/>
      <c r="E4" s="172"/>
      <c r="F4" s="173"/>
      <c r="G4" s="173"/>
      <c r="H4" s="173"/>
      <c r="I4" s="173"/>
      <c r="J4" s="173"/>
      <c r="K4" s="173"/>
      <c r="L4" s="173"/>
      <c r="M4" s="223"/>
    </row>
    <row r="5" spans="1:13" ht="62.25" customHeight="1" x14ac:dyDescent="0.25">
      <c r="A5" s="174" t="s">
        <v>113</v>
      </c>
      <c r="B5" s="175" t="s">
        <v>114</v>
      </c>
      <c r="C5" s="176" t="s">
        <v>115</v>
      </c>
      <c r="D5" s="177" t="s">
        <v>116</v>
      </c>
      <c r="E5" s="177" t="s">
        <v>116</v>
      </c>
      <c r="F5" s="225" t="s">
        <v>117</v>
      </c>
      <c r="G5" s="226"/>
      <c r="H5" s="226"/>
      <c r="I5" s="226"/>
      <c r="J5" s="226"/>
      <c r="K5" s="227"/>
      <c r="L5" s="178" t="s">
        <v>118</v>
      </c>
      <c r="M5" s="179" t="s">
        <v>114</v>
      </c>
    </row>
    <row r="6" spans="1:13" ht="28.5" customHeight="1" x14ac:dyDescent="0.25">
      <c r="A6" s="64" t="s">
        <v>119</v>
      </c>
      <c r="B6" s="180"/>
      <c r="C6" s="181"/>
      <c r="D6" s="182" t="s">
        <v>120</v>
      </c>
      <c r="E6" s="182" t="s">
        <v>120</v>
      </c>
      <c r="F6" s="183"/>
      <c r="G6" s="183"/>
      <c r="H6" s="183"/>
      <c r="I6" s="183"/>
      <c r="J6" s="183"/>
      <c r="K6" s="183"/>
      <c r="L6" s="184"/>
      <c r="M6" s="185"/>
    </row>
    <row r="7" spans="1:13" x14ac:dyDescent="0.25">
      <c r="A7" s="171"/>
      <c r="B7" s="180"/>
      <c r="C7" s="181"/>
      <c r="D7" s="186" t="s">
        <v>121</v>
      </c>
      <c r="E7" s="186" t="s">
        <v>122</v>
      </c>
      <c r="F7" s="183"/>
      <c r="G7" s="183"/>
      <c r="H7" s="183"/>
      <c r="I7" s="183"/>
      <c r="J7" s="183"/>
      <c r="K7" s="183"/>
      <c r="L7" s="184"/>
      <c r="M7" s="185"/>
    </row>
    <row r="8" spans="1:13" ht="15.75" customHeight="1" thickBot="1" x14ac:dyDescent="0.3">
      <c r="A8" s="171"/>
      <c r="B8" s="180"/>
      <c r="C8" s="181"/>
      <c r="D8" s="186" t="s">
        <v>123</v>
      </c>
      <c r="E8" s="187" t="s">
        <v>124</v>
      </c>
      <c r="F8" s="188"/>
      <c r="G8" s="188"/>
      <c r="H8" s="188"/>
      <c r="I8" s="188"/>
      <c r="J8" s="188"/>
      <c r="K8" s="188"/>
      <c r="L8" s="184"/>
      <c r="M8" s="185"/>
    </row>
    <row r="9" spans="1:13" ht="30" customHeight="1" x14ac:dyDescent="0.25">
      <c r="A9" s="171"/>
      <c r="B9" s="180"/>
      <c r="C9" s="181"/>
      <c r="D9" s="186" t="s">
        <v>125</v>
      </c>
      <c r="E9" s="189" t="s">
        <v>126</v>
      </c>
      <c r="F9" s="190" t="s">
        <v>127</v>
      </c>
      <c r="G9" s="191" t="s">
        <v>128</v>
      </c>
      <c r="H9" s="190" t="s">
        <v>129</v>
      </c>
      <c r="I9" s="190" t="s">
        <v>130</v>
      </c>
      <c r="J9" s="190" t="s">
        <v>131</v>
      </c>
      <c r="K9" s="190" t="s">
        <v>132</v>
      </c>
      <c r="L9" s="192" t="s">
        <v>112</v>
      </c>
      <c r="M9" s="193" t="s">
        <v>133</v>
      </c>
    </row>
    <row r="10" spans="1:13" ht="15.75" customHeight="1" thickBot="1" x14ac:dyDescent="0.3">
      <c r="A10" s="171"/>
      <c r="B10" s="180"/>
      <c r="C10" s="181"/>
      <c r="D10" s="194"/>
      <c r="E10" s="195">
        <f>H17</f>
        <v>7227</v>
      </c>
      <c r="F10" s="196">
        <f ca="1">OFFSET(Page1!A1,15,0)</f>
        <v>44099</v>
      </c>
      <c r="G10" s="197">
        <f ca="1">F10-E11</f>
        <v>177</v>
      </c>
      <c r="H10" s="198">
        <f ca="1">E12-F10</f>
        <v>187</v>
      </c>
      <c r="I10" s="198">
        <f ca="1">E10/G10</f>
        <v>40.83050847457627</v>
      </c>
      <c r="J10" s="199">
        <f ca="1">E10+(H10*I10)</f>
        <v>14862.305084745763</v>
      </c>
      <c r="K10" s="200">
        <f ca="1">J10/M10-100%</f>
        <v>0.35075025763389656</v>
      </c>
      <c r="L10" s="201">
        <v>12604</v>
      </c>
      <c r="M10" s="202">
        <v>11003</v>
      </c>
    </row>
    <row r="11" spans="1:13" x14ac:dyDescent="0.25">
      <c r="A11" s="171"/>
      <c r="B11" s="203" t="s">
        <v>133</v>
      </c>
      <c r="C11" s="204" t="s">
        <v>112</v>
      </c>
      <c r="D11" s="205" t="s">
        <v>134</v>
      </c>
      <c r="E11" s="206">
        <v>43922</v>
      </c>
      <c r="F11" s="223"/>
      <c r="G11" s="223"/>
      <c r="H11" s="223"/>
      <c r="I11" s="207"/>
      <c r="J11" s="207"/>
      <c r="K11" s="208"/>
      <c r="L11" s="209">
        <v>43556</v>
      </c>
      <c r="M11" s="210">
        <v>43191</v>
      </c>
    </row>
    <row r="12" spans="1:13" x14ac:dyDescent="0.25">
      <c r="A12" s="171"/>
      <c r="B12" s="180"/>
      <c r="C12" s="181"/>
      <c r="D12" s="211"/>
      <c r="E12" s="206">
        <v>44286</v>
      </c>
      <c r="F12" s="223"/>
      <c r="G12" s="223"/>
      <c r="H12" s="223"/>
      <c r="I12" s="223"/>
      <c r="J12" s="223"/>
      <c r="K12" s="223"/>
      <c r="L12" s="209">
        <v>43921</v>
      </c>
      <c r="M12" s="210">
        <v>43555</v>
      </c>
    </row>
    <row r="13" spans="1:13" ht="15.75" customHeight="1" thickBot="1" x14ac:dyDescent="0.3">
      <c r="A13" s="212" t="s">
        <v>135</v>
      </c>
      <c r="B13" s="213">
        <v>1288</v>
      </c>
      <c r="C13" s="214">
        <v>1076</v>
      </c>
      <c r="D13" s="215">
        <v>583</v>
      </c>
      <c r="E13" s="223"/>
      <c r="F13" s="223"/>
      <c r="G13" s="223"/>
      <c r="H13" s="223"/>
      <c r="I13" s="223"/>
      <c r="J13" s="223"/>
      <c r="K13" s="223"/>
      <c r="L13" s="223"/>
      <c r="M13" s="223"/>
    </row>
    <row r="14" spans="1:13" ht="15.75" customHeight="1" thickBot="1" x14ac:dyDescent="0.3">
      <c r="A14" s="212" t="s">
        <v>136</v>
      </c>
      <c r="B14" s="213">
        <v>269</v>
      </c>
      <c r="C14" s="214">
        <v>132</v>
      </c>
      <c r="D14" s="215">
        <v>103</v>
      </c>
      <c r="E14" s="223"/>
      <c r="F14" s="216" t="s">
        <v>137</v>
      </c>
      <c r="G14" s="223"/>
      <c r="H14" s="223"/>
      <c r="I14" s="223"/>
      <c r="J14" s="223"/>
      <c r="K14" s="223"/>
      <c r="L14" s="223"/>
      <c r="M14" s="223"/>
    </row>
    <row r="15" spans="1:13" ht="15.75" customHeight="1" thickBot="1" x14ac:dyDescent="0.3">
      <c r="A15" s="217" t="s">
        <v>138</v>
      </c>
      <c r="B15" s="213">
        <v>465</v>
      </c>
      <c r="C15" s="214">
        <v>442</v>
      </c>
      <c r="D15" s="215">
        <v>335</v>
      </c>
      <c r="E15" s="223"/>
      <c r="F15" s="218" t="str">
        <f>M9</f>
        <v>18/19</v>
      </c>
      <c r="G15" s="218" t="str">
        <f>L9</f>
        <v>19/20</v>
      </c>
      <c r="H15" s="218" t="str">
        <f>E9</f>
        <v>20/21 Actual</v>
      </c>
      <c r="I15" s="218" t="str">
        <f>J9</f>
        <v>20/21 Forecast (Based off actual)</v>
      </c>
      <c r="J15" s="223"/>
      <c r="K15" s="223"/>
      <c r="L15" s="223"/>
      <c r="M15" s="223"/>
    </row>
    <row r="16" spans="1:13" x14ac:dyDescent="0.25">
      <c r="A16" s="223"/>
      <c r="B16" s="223"/>
      <c r="C16" s="223"/>
      <c r="D16" s="223"/>
      <c r="E16" s="223"/>
      <c r="F16" s="219">
        <f>M10</f>
        <v>11003</v>
      </c>
      <c r="G16" s="220">
        <f>L10</f>
        <v>12604</v>
      </c>
      <c r="H16" s="220">
        <f>E10</f>
        <v>7227</v>
      </c>
      <c r="I16" s="220">
        <f ca="1">J10</f>
        <v>14862.305084745763</v>
      </c>
      <c r="J16" s="223"/>
      <c r="K16" s="223"/>
      <c r="L16" s="223"/>
      <c r="M16" s="223"/>
    </row>
    <row r="17" spans="1:13" ht="57" customHeight="1" thickBot="1" x14ac:dyDescent="0.3">
      <c r="A17" s="223"/>
      <c r="B17" s="223"/>
      <c r="C17" s="223"/>
      <c r="D17" s="223"/>
      <c r="E17" s="223"/>
      <c r="F17" s="223"/>
      <c r="G17" s="177" t="s">
        <v>116</v>
      </c>
      <c r="H17" s="215">
        <v>7227</v>
      </c>
      <c r="I17" s="223"/>
      <c r="J17" s="223"/>
      <c r="K17" s="223"/>
      <c r="L17" s="223"/>
      <c r="M17" s="223"/>
    </row>
    <row r="18" spans="1:13" x14ac:dyDescent="0.25">
      <c r="A18" s="223"/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</row>
    <row r="19" spans="1:13" x14ac:dyDescent="0.25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</row>
    <row r="20" spans="1:13" x14ac:dyDescent="0.25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</row>
    <row r="21" spans="1:13" x14ac:dyDescent="0.25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</row>
    <row r="22" spans="1:13" x14ac:dyDescent="0.25">
      <c r="A22" s="223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</row>
    <row r="23" spans="1:13" x14ac:dyDescent="0.25">
      <c r="A23" s="223"/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</row>
    <row r="24" spans="1:13" x14ac:dyDescent="0.25">
      <c r="A24" s="223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</row>
    <row r="25" spans="1:13" x14ac:dyDescent="0.25">
      <c r="A25" s="223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</row>
    <row r="26" spans="1:13" x14ac:dyDescent="0.25">
      <c r="A26" s="223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</row>
    <row r="27" spans="1:13" x14ac:dyDescent="0.25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</row>
    <row r="28" spans="1:13" x14ac:dyDescent="0.25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</row>
    <row r="29" spans="1:13" x14ac:dyDescent="0.25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</row>
    <row r="30" spans="1:13" x14ac:dyDescent="0.25">
      <c r="A30" s="223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</row>
    <row r="31" spans="1:13" x14ac:dyDescent="0.25">
      <c r="A31" s="223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</row>
    <row r="32" spans="1:13" x14ac:dyDescent="0.25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</row>
    <row r="33" spans="1:13" x14ac:dyDescent="0.25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</row>
    <row r="34" spans="1:13" x14ac:dyDescent="0.25">
      <c r="A34" s="223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</row>
    <row r="35" spans="1:13" x14ac:dyDescent="0.25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</row>
    <row r="36" spans="1:13" x14ac:dyDescent="0.25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</row>
    <row r="37" spans="1:13" x14ac:dyDescent="0.25">
      <c r="A37" s="223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</row>
    <row r="38" spans="1:13" x14ac:dyDescent="0.25">
      <c r="A38" s="223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</row>
    <row r="39" spans="1:13" x14ac:dyDescent="0.25">
      <c r="A39" s="223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</row>
    <row r="40" spans="1:13" x14ac:dyDescent="0.25">
      <c r="A40" s="223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</row>
    <row r="41" spans="1:13" x14ac:dyDescent="0.25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</row>
    <row r="42" spans="1:13" x14ac:dyDescent="0.25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</row>
    <row r="43" spans="1:13" x14ac:dyDescent="0.25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</row>
    <row r="44" spans="1:13" x14ac:dyDescent="0.25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</row>
    <row r="45" spans="1:13" x14ac:dyDescent="0.25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</row>
    <row r="46" spans="1:13" x14ac:dyDescent="0.25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</row>
    <row r="47" spans="1:13" x14ac:dyDescent="0.25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</row>
    <row r="48" spans="1:13" x14ac:dyDescent="0.25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</row>
    <row r="49" spans="1:13" x14ac:dyDescent="0.25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</row>
    <row r="50" spans="1:13" x14ac:dyDescent="0.25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</row>
    <row r="51" spans="1:13" x14ac:dyDescent="0.25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</row>
    <row r="52" spans="1:13" x14ac:dyDescent="0.25">
      <c r="A52" s="223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</row>
    <row r="53" spans="1:13" x14ac:dyDescent="0.25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</row>
    <row r="54" spans="1:13" x14ac:dyDescent="0.25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</row>
    <row r="55" spans="1:13" x14ac:dyDescent="0.25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</row>
    <row r="56" spans="1:13" x14ac:dyDescent="0.25">
      <c r="A56" s="223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</row>
    <row r="57" spans="1:13" x14ac:dyDescent="0.25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</row>
    <row r="58" spans="1:13" x14ac:dyDescent="0.25">
      <c r="A58" s="223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</row>
    <row r="59" spans="1:13" x14ac:dyDescent="0.25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</row>
    <row r="60" spans="1:13" x14ac:dyDescent="0.25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</row>
    <row r="61" spans="1:13" x14ac:dyDescent="0.25">
      <c r="A61" s="223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</row>
    <row r="62" spans="1:13" x14ac:dyDescent="0.25">
      <c r="A62" s="223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</row>
    <row r="63" spans="1:13" x14ac:dyDescent="0.25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</row>
    <row r="64" spans="1:13" x14ac:dyDescent="0.25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</row>
    <row r="65" spans="1:13" x14ac:dyDescent="0.25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</row>
    <row r="66" spans="1:13" x14ac:dyDescent="0.25">
      <c r="A66" s="223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</row>
    <row r="67" spans="1:13" x14ac:dyDescent="0.25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</row>
    <row r="68" spans="1:13" x14ac:dyDescent="0.25">
      <c r="A68" s="223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</row>
    <row r="69" spans="1:13" x14ac:dyDescent="0.25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</row>
    <row r="70" spans="1:13" x14ac:dyDescent="0.25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</row>
    <row r="71" spans="1:13" x14ac:dyDescent="0.25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</row>
    <row r="72" spans="1:13" x14ac:dyDescent="0.25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</row>
    <row r="73" spans="1:13" x14ac:dyDescent="0.25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</row>
    <row r="74" spans="1:13" x14ac:dyDescent="0.25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</row>
    <row r="75" spans="1:13" x14ac:dyDescent="0.25">
      <c r="A75" s="223">
        <v>214</v>
      </c>
      <c r="B75" s="223"/>
      <c r="C75" s="223"/>
      <c r="D75" s="223">
        <v>0.74825174825174823</v>
      </c>
      <c r="E75" s="223"/>
      <c r="F75" s="223"/>
      <c r="G75" s="223"/>
      <c r="H75" s="223"/>
      <c r="I75" s="223"/>
      <c r="J75" s="223"/>
      <c r="K75" s="223"/>
      <c r="L75" s="223"/>
      <c r="M75" s="223"/>
    </row>
    <row r="76" spans="1:13" x14ac:dyDescent="0.25">
      <c r="A76" s="223">
        <v>219</v>
      </c>
      <c r="B76" s="223"/>
      <c r="C76" s="223"/>
      <c r="D76" s="223">
        <v>0.75778546712802763</v>
      </c>
      <c r="E76" s="223"/>
      <c r="F76" s="223"/>
      <c r="G76" s="223"/>
      <c r="H76" s="223"/>
      <c r="I76" s="223"/>
      <c r="J76" s="223"/>
      <c r="K76" s="223"/>
      <c r="L76" s="223"/>
      <c r="M76" s="223"/>
    </row>
    <row r="77" spans="1:13" x14ac:dyDescent="0.25">
      <c r="A77" s="223">
        <v>188</v>
      </c>
      <c r="B77" s="223"/>
      <c r="C77" s="223"/>
      <c r="D77" s="223">
        <v>0.734375</v>
      </c>
      <c r="E77" s="223"/>
      <c r="F77" s="223"/>
      <c r="G77" s="223"/>
      <c r="H77" s="223"/>
      <c r="I77" s="223"/>
      <c r="J77" s="223"/>
      <c r="K77" s="223"/>
      <c r="L77" s="223"/>
      <c r="M77" s="223"/>
    </row>
    <row r="78" spans="1:13" x14ac:dyDescent="0.25">
      <c r="A78" s="223">
        <v>169</v>
      </c>
      <c r="B78" s="223"/>
      <c r="C78" s="223"/>
      <c r="D78" s="223">
        <v>0.72532188841201717</v>
      </c>
      <c r="E78" s="223"/>
      <c r="F78" s="223"/>
      <c r="G78" s="223"/>
      <c r="H78" s="223"/>
      <c r="I78" s="223"/>
      <c r="J78" s="223"/>
      <c r="K78" s="223"/>
      <c r="L78" s="223"/>
      <c r="M78" s="223"/>
    </row>
    <row r="79" spans="1:13" x14ac:dyDescent="0.25">
      <c r="A79" s="223">
        <v>148</v>
      </c>
      <c r="B79" s="223"/>
      <c r="C79" s="223"/>
      <c r="D79" s="223">
        <v>0.70142180094786732</v>
      </c>
      <c r="E79" s="223"/>
      <c r="F79" s="223"/>
      <c r="G79" s="223"/>
      <c r="H79" s="223"/>
      <c r="I79" s="223"/>
      <c r="J79" s="223"/>
      <c r="K79" s="223"/>
      <c r="L79" s="223"/>
      <c r="M79" s="223"/>
    </row>
    <row r="80" spans="1:13" x14ac:dyDescent="0.25">
      <c r="A80" s="223">
        <v>139</v>
      </c>
      <c r="B80" s="223"/>
      <c r="C80" s="223"/>
      <c r="D80" s="223">
        <v>0.69499999999999995</v>
      </c>
      <c r="E80" s="223"/>
      <c r="F80" s="223"/>
      <c r="G80" s="223"/>
      <c r="H80" s="223"/>
      <c r="I80" s="223"/>
      <c r="J80" s="223"/>
      <c r="K80" s="223"/>
      <c r="L80" s="223"/>
      <c r="M80" s="223"/>
    </row>
    <row r="81" spans="1:13" x14ac:dyDescent="0.25">
      <c r="A81" s="223">
        <v>126</v>
      </c>
      <c r="B81" s="223"/>
      <c r="C81" s="223"/>
      <c r="D81" s="223">
        <v>0.65968586387434558</v>
      </c>
      <c r="E81" s="223"/>
      <c r="F81" s="223"/>
      <c r="G81" s="223"/>
      <c r="H81" s="223"/>
      <c r="I81" s="223"/>
      <c r="J81" s="223"/>
      <c r="K81" s="223"/>
      <c r="L81" s="223"/>
      <c r="M81" s="223"/>
    </row>
    <row r="82" spans="1:13" x14ac:dyDescent="0.25">
      <c r="A82" s="223">
        <v>125</v>
      </c>
      <c r="B82" s="223"/>
      <c r="C82" s="223"/>
      <c r="D82" s="223">
        <v>0.67204301075268813</v>
      </c>
      <c r="E82" s="223"/>
      <c r="F82" s="223"/>
      <c r="G82" s="223"/>
      <c r="H82" s="223"/>
      <c r="I82" s="223"/>
      <c r="J82" s="223"/>
      <c r="K82" s="223"/>
      <c r="L82" s="223"/>
      <c r="M82" s="223"/>
    </row>
    <row r="83" spans="1:13" x14ac:dyDescent="0.25">
      <c r="A83" s="223">
        <v>118</v>
      </c>
      <c r="B83" s="223"/>
      <c r="C83" s="223"/>
      <c r="D83" s="223">
        <v>0.64835164835164838</v>
      </c>
      <c r="E83" s="223"/>
      <c r="F83" s="223"/>
      <c r="G83" s="223"/>
      <c r="H83" s="223"/>
      <c r="I83" s="223"/>
      <c r="J83" s="223"/>
      <c r="K83" s="223"/>
      <c r="L83" s="223"/>
      <c r="M83" s="223"/>
    </row>
    <row r="84" spans="1:13" x14ac:dyDescent="0.25">
      <c r="A84" s="223">
        <v>122</v>
      </c>
      <c r="B84" s="223"/>
      <c r="C84" s="223"/>
      <c r="D84" s="223">
        <v>0.67032967032967028</v>
      </c>
      <c r="E84" s="223"/>
      <c r="F84" s="223"/>
      <c r="G84" s="223"/>
      <c r="H84" s="223"/>
      <c r="I84" s="223"/>
      <c r="J84" s="223"/>
      <c r="K84" s="223"/>
      <c r="L84" s="223"/>
      <c r="M84" s="223"/>
    </row>
    <row r="85" spans="1:13" x14ac:dyDescent="0.25">
      <c r="A85" s="223">
        <v>130</v>
      </c>
      <c r="B85" s="223"/>
      <c r="C85" s="223"/>
      <c r="D85" s="223">
        <v>0.67708333333333337</v>
      </c>
      <c r="E85" s="223"/>
      <c r="F85" s="223"/>
      <c r="G85" s="223"/>
      <c r="H85" s="223"/>
      <c r="I85" s="223"/>
      <c r="J85" s="223"/>
      <c r="K85" s="223"/>
      <c r="L85" s="223"/>
      <c r="M85" s="223"/>
    </row>
    <row r="86" spans="1:13" x14ac:dyDescent="0.25">
      <c r="A86" s="223">
        <v>130</v>
      </c>
      <c r="B86" s="223"/>
      <c r="C86" s="223"/>
      <c r="D86" s="223">
        <v>0.68062827225130895</v>
      </c>
      <c r="E86" s="223"/>
      <c r="F86" s="223"/>
      <c r="G86" s="223"/>
      <c r="H86" s="223"/>
      <c r="I86" s="223"/>
      <c r="J86" s="223"/>
      <c r="K86" s="223"/>
      <c r="L86" s="223"/>
      <c r="M86" s="223"/>
    </row>
    <row r="87" spans="1:13" x14ac:dyDescent="0.25">
      <c r="A87" s="223">
        <v>128</v>
      </c>
      <c r="B87" s="223"/>
      <c r="C87" s="223"/>
      <c r="D87" s="223">
        <v>0.65641025641025641</v>
      </c>
      <c r="E87" s="223"/>
      <c r="F87" s="223"/>
      <c r="G87" s="223"/>
      <c r="H87" s="223"/>
      <c r="I87" s="223"/>
      <c r="J87" s="223"/>
      <c r="K87" s="223"/>
      <c r="L87" s="223"/>
      <c r="M87" s="223"/>
    </row>
    <row r="88" spans="1:13" x14ac:dyDescent="0.25">
      <c r="A88" s="223">
        <v>134</v>
      </c>
      <c r="B88" s="223"/>
      <c r="C88" s="223"/>
      <c r="D88" s="223">
        <v>0.68020304568527923</v>
      </c>
      <c r="E88" s="223"/>
      <c r="F88" s="223"/>
      <c r="G88" s="223"/>
      <c r="H88" s="223"/>
      <c r="I88" s="223"/>
      <c r="J88" s="223"/>
      <c r="K88" s="223"/>
      <c r="L88" s="223"/>
      <c r="M88" s="223"/>
    </row>
    <row r="89" spans="1:13" x14ac:dyDescent="0.25">
      <c r="A89" s="223">
        <v>132</v>
      </c>
      <c r="B89" s="223"/>
      <c r="C89" s="223"/>
      <c r="D89" s="223">
        <v>0.67692307692307696</v>
      </c>
      <c r="E89" s="223"/>
      <c r="F89" s="223"/>
      <c r="G89" s="223"/>
      <c r="H89" s="223"/>
      <c r="I89" s="223"/>
      <c r="J89" s="223"/>
      <c r="K89" s="223"/>
      <c r="L89" s="223"/>
      <c r="M89" s="223"/>
    </row>
    <row r="90" spans="1:13" x14ac:dyDescent="0.25">
      <c r="A90" s="223">
        <v>133</v>
      </c>
      <c r="B90" s="223"/>
      <c r="C90" s="223"/>
      <c r="D90" s="223">
        <v>0.68911917098445596</v>
      </c>
      <c r="E90" s="223"/>
      <c r="F90" s="223"/>
      <c r="G90" s="223"/>
      <c r="H90" s="223"/>
      <c r="I90" s="223"/>
      <c r="J90" s="223"/>
      <c r="K90" s="223"/>
      <c r="L90" s="223"/>
      <c r="M90" s="223"/>
    </row>
    <row r="91" spans="1:13" x14ac:dyDescent="0.25">
      <c r="A91" s="223">
        <v>140</v>
      </c>
      <c r="B91" s="223"/>
      <c r="C91" s="223"/>
      <c r="D91" s="223">
        <v>0.68627450980392157</v>
      </c>
      <c r="E91" s="223"/>
      <c r="F91" s="223"/>
      <c r="G91" s="223"/>
      <c r="H91" s="223"/>
      <c r="I91" s="223"/>
      <c r="J91" s="223"/>
      <c r="K91" s="223"/>
      <c r="L91" s="223"/>
      <c r="M91" s="223"/>
    </row>
    <row r="92" spans="1:13" x14ac:dyDescent="0.25">
      <c r="A92" s="223">
        <v>144</v>
      </c>
      <c r="B92" s="223"/>
      <c r="C92" s="223"/>
      <c r="D92" s="223">
        <v>0.68571428571428572</v>
      </c>
      <c r="E92" s="223"/>
      <c r="F92" s="223"/>
      <c r="G92" s="223"/>
      <c r="H92" s="223"/>
      <c r="I92" s="223"/>
      <c r="J92" s="223"/>
      <c r="K92" s="223"/>
      <c r="L92" s="223"/>
      <c r="M92" s="223"/>
    </row>
    <row r="93" spans="1:13" x14ac:dyDescent="0.25">
      <c r="A93" s="223">
        <v>142</v>
      </c>
      <c r="B93" s="223"/>
      <c r="C93" s="223"/>
      <c r="D93" s="223">
        <v>0.69607843137254899</v>
      </c>
      <c r="E93" s="223"/>
      <c r="F93" s="223"/>
      <c r="G93" s="223"/>
      <c r="H93" s="223"/>
      <c r="I93" s="223"/>
      <c r="J93" s="223"/>
      <c r="K93" s="223"/>
      <c r="L93" s="223"/>
      <c r="M93" s="223"/>
    </row>
    <row r="94" spans="1:13" x14ac:dyDescent="0.25">
      <c r="A94" s="223">
        <v>133</v>
      </c>
      <c r="B94" s="223"/>
      <c r="C94" s="223"/>
      <c r="D94" s="223">
        <v>0.69270833333333337</v>
      </c>
      <c r="E94" s="223"/>
      <c r="F94" s="223"/>
      <c r="G94" s="223"/>
      <c r="H94" s="223"/>
      <c r="I94" s="223"/>
      <c r="J94" s="223"/>
      <c r="K94" s="223"/>
      <c r="L94" s="223"/>
      <c r="M94" s="223"/>
    </row>
    <row r="95" spans="1:13" x14ac:dyDescent="0.25">
      <c r="A95" s="223">
        <v>140</v>
      </c>
      <c r="B95" s="223"/>
      <c r="C95" s="223"/>
      <c r="D95" s="223">
        <v>0.68627450980392157</v>
      </c>
      <c r="E95" s="223"/>
      <c r="F95" s="223"/>
      <c r="G95" s="223"/>
      <c r="H95" s="223"/>
      <c r="I95" s="223"/>
      <c r="J95" s="223"/>
      <c r="K95" s="223"/>
      <c r="L95" s="223"/>
      <c r="M95" s="223"/>
    </row>
    <row r="96" spans="1:13" x14ac:dyDescent="0.25">
      <c r="A96" s="223">
        <v>143</v>
      </c>
      <c r="B96" s="223"/>
      <c r="C96" s="223"/>
      <c r="D96" s="223">
        <v>0.68095238095238098</v>
      </c>
      <c r="E96" s="223"/>
      <c r="F96" s="223"/>
      <c r="G96" s="223"/>
      <c r="H96" s="223"/>
      <c r="I96" s="223"/>
      <c r="J96" s="223"/>
      <c r="K96" s="223"/>
      <c r="L96" s="223"/>
      <c r="M96" s="223"/>
    </row>
    <row r="97" spans="1:13" x14ac:dyDescent="0.25">
      <c r="A97" s="223">
        <v>134</v>
      </c>
      <c r="B97" s="223"/>
      <c r="C97" s="223"/>
      <c r="D97" s="223">
        <v>0.65048543689320393</v>
      </c>
      <c r="E97" s="223"/>
      <c r="F97" s="223"/>
      <c r="G97" s="223"/>
      <c r="H97" s="223"/>
      <c r="I97" s="223"/>
      <c r="J97" s="223"/>
      <c r="K97" s="223"/>
      <c r="L97" s="223"/>
      <c r="M97" s="223"/>
    </row>
    <row r="98" spans="1:13" x14ac:dyDescent="0.25">
      <c r="A98" s="223">
        <v>141</v>
      </c>
      <c r="B98" s="223"/>
      <c r="C98" s="223"/>
      <c r="D98" s="223">
        <v>0.67464114832535882</v>
      </c>
      <c r="E98" s="223"/>
      <c r="F98" s="223"/>
      <c r="G98" s="223"/>
      <c r="H98" s="223"/>
      <c r="I98" s="223"/>
      <c r="J98" s="223"/>
      <c r="K98" s="223"/>
      <c r="L98" s="223"/>
      <c r="M98" s="223"/>
    </row>
    <row r="99" spans="1:13" x14ac:dyDescent="0.25">
      <c r="A99" s="223">
        <v>136</v>
      </c>
      <c r="B99" s="223"/>
      <c r="C99" s="223"/>
      <c r="D99" s="223">
        <v>0.6766169154228856</v>
      </c>
      <c r="E99" s="223"/>
      <c r="F99" s="223"/>
      <c r="G99" s="223"/>
      <c r="H99" s="223"/>
      <c r="I99" s="223"/>
      <c r="J99" s="223"/>
      <c r="K99" s="223"/>
      <c r="L99" s="223"/>
      <c r="M99" s="223"/>
    </row>
    <row r="100" spans="1:13" x14ac:dyDescent="0.25">
      <c r="A100" s="223">
        <v>151</v>
      </c>
      <c r="B100" s="223"/>
      <c r="C100" s="223"/>
      <c r="D100" s="223">
        <v>0.72248803827751196</v>
      </c>
      <c r="E100" s="223"/>
      <c r="F100" s="223"/>
      <c r="G100" s="223"/>
      <c r="H100" s="223"/>
      <c r="I100" s="223"/>
      <c r="J100" s="223"/>
      <c r="K100" s="223"/>
      <c r="L100" s="223"/>
      <c r="M100" s="223"/>
    </row>
    <row r="101" spans="1:13" x14ac:dyDescent="0.25">
      <c r="A101" s="223">
        <v>157</v>
      </c>
      <c r="B101" s="223"/>
      <c r="C101" s="223"/>
      <c r="D101" s="223">
        <v>0.73364485981308414</v>
      </c>
      <c r="E101" s="223"/>
      <c r="F101" s="223"/>
      <c r="G101" s="223"/>
      <c r="H101" s="223"/>
      <c r="I101" s="223"/>
      <c r="J101" s="223"/>
      <c r="K101" s="223"/>
      <c r="L101" s="223"/>
      <c r="M101" s="223"/>
    </row>
    <row r="102" spans="1:13" x14ac:dyDescent="0.25">
      <c r="A102" s="223">
        <v>166</v>
      </c>
      <c r="B102" s="223"/>
      <c r="C102" s="223"/>
      <c r="D102" s="223">
        <v>0.75454545454545452</v>
      </c>
      <c r="E102" s="223"/>
      <c r="F102" s="223"/>
      <c r="G102" s="223"/>
      <c r="H102" s="223"/>
      <c r="I102" s="223"/>
      <c r="J102" s="223"/>
      <c r="K102" s="223"/>
      <c r="L102" s="223"/>
      <c r="M102" s="223"/>
    </row>
    <row r="103" spans="1:13" x14ac:dyDescent="0.25">
      <c r="A103" s="223">
        <v>159</v>
      </c>
      <c r="B103" s="223"/>
      <c r="C103" s="223"/>
      <c r="D103" s="223">
        <v>0.75714285714285712</v>
      </c>
      <c r="E103" s="223"/>
      <c r="F103" s="223"/>
      <c r="G103" s="223"/>
      <c r="H103" s="223"/>
      <c r="I103" s="223"/>
      <c r="J103" s="223"/>
      <c r="K103" s="223"/>
      <c r="L103" s="223"/>
      <c r="M103" s="223"/>
    </row>
    <row r="104" spans="1:13" x14ac:dyDescent="0.25">
      <c r="A104" s="223">
        <v>151</v>
      </c>
      <c r="B104" s="223"/>
      <c r="C104" s="223"/>
      <c r="D104" s="223">
        <v>0.74019607843137258</v>
      </c>
      <c r="E104" s="223"/>
      <c r="F104" s="223"/>
      <c r="G104" s="223"/>
      <c r="H104" s="223"/>
      <c r="I104" s="223"/>
      <c r="J104" s="223"/>
      <c r="K104" s="223"/>
      <c r="L104" s="223"/>
      <c r="M104" s="223"/>
    </row>
    <row r="105" spans="1:13" x14ac:dyDescent="0.25">
      <c r="A105" s="223">
        <v>146</v>
      </c>
      <c r="B105" s="223"/>
      <c r="C105" s="223"/>
      <c r="D105" s="223">
        <v>0.71568627450980393</v>
      </c>
      <c r="E105" s="223"/>
      <c r="F105" s="223"/>
      <c r="G105" s="223"/>
      <c r="H105" s="223"/>
      <c r="I105" s="223"/>
      <c r="J105" s="223"/>
      <c r="K105" s="223"/>
      <c r="L105" s="223"/>
      <c r="M105" s="223"/>
    </row>
    <row r="106" spans="1:13" x14ac:dyDescent="0.25">
      <c r="A106" s="223">
        <v>151</v>
      </c>
      <c r="B106" s="223"/>
      <c r="C106" s="223"/>
      <c r="D106" s="223">
        <v>0.71226415094339623</v>
      </c>
      <c r="E106" s="223"/>
      <c r="F106" s="223"/>
      <c r="G106" s="223"/>
      <c r="H106" s="223"/>
      <c r="I106" s="223"/>
      <c r="J106" s="223"/>
      <c r="K106" s="223"/>
      <c r="L106" s="223"/>
      <c r="M106" s="223"/>
    </row>
    <row r="107" spans="1:13" x14ac:dyDescent="0.25">
      <c r="A107" s="223">
        <v>162</v>
      </c>
      <c r="B107" s="223"/>
      <c r="C107" s="223"/>
      <c r="D107" s="223">
        <v>0.726457399103139</v>
      </c>
      <c r="E107" s="223"/>
      <c r="F107" s="223"/>
      <c r="G107" s="223"/>
      <c r="H107" s="223"/>
      <c r="I107" s="223"/>
      <c r="J107" s="223"/>
      <c r="K107" s="223"/>
      <c r="L107" s="223"/>
      <c r="M107" s="223"/>
    </row>
    <row r="108" spans="1:13" x14ac:dyDescent="0.25">
      <c r="A108" s="223">
        <v>190</v>
      </c>
      <c r="B108" s="223"/>
      <c r="C108" s="223"/>
      <c r="D108" s="223">
        <v>0.74509803921568629</v>
      </c>
      <c r="E108" s="223"/>
      <c r="F108" s="223"/>
      <c r="G108" s="223"/>
      <c r="H108" s="223"/>
      <c r="I108" s="223"/>
      <c r="J108" s="223"/>
      <c r="K108" s="223"/>
      <c r="L108" s="223"/>
      <c r="M108" s="223"/>
    </row>
    <row r="109" spans="1:13" x14ac:dyDescent="0.25">
      <c r="A109" s="223">
        <v>198</v>
      </c>
      <c r="B109" s="223"/>
      <c r="C109" s="223"/>
      <c r="D109" s="223">
        <v>0.7734375</v>
      </c>
      <c r="E109" s="223"/>
      <c r="F109" s="223"/>
      <c r="G109" s="223"/>
      <c r="H109" s="223"/>
      <c r="I109" s="223"/>
      <c r="J109" s="223"/>
      <c r="K109" s="223"/>
      <c r="L109" s="223"/>
      <c r="M109" s="223"/>
    </row>
    <row r="110" spans="1:13" x14ac:dyDescent="0.25">
      <c r="A110" s="223">
        <v>198</v>
      </c>
      <c r="B110" s="223"/>
      <c r="C110" s="223"/>
      <c r="D110" s="223">
        <v>0.77042801556420237</v>
      </c>
      <c r="E110" s="223"/>
      <c r="F110" s="223"/>
      <c r="G110" s="223"/>
      <c r="H110" s="223"/>
      <c r="I110" s="223"/>
      <c r="J110" s="223"/>
      <c r="K110" s="223"/>
      <c r="L110" s="223"/>
      <c r="M110" s="223"/>
    </row>
    <row r="111" spans="1:13" x14ac:dyDescent="0.25">
      <c r="A111" s="223">
        <v>201</v>
      </c>
      <c r="B111" s="223"/>
      <c r="C111" s="223"/>
      <c r="D111" s="223">
        <v>0.78210116731517509</v>
      </c>
      <c r="E111" s="223"/>
      <c r="F111" s="223"/>
      <c r="G111" s="223"/>
      <c r="H111" s="223"/>
      <c r="I111" s="223"/>
      <c r="J111" s="223"/>
      <c r="K111" s="223"/>
      <c r="L111" s="223"/>
      <c r="M111" s="223"/>
    </row>
    <row r="112" spans="1:13" x14ac:dyDescent="0.25">
      <c r="A112" s="223">
        <v>204</v>
      </c>
      <c r="B112" s="223"/>
      <c r="C112" s="223"/>
      <c r="D112" s="223">
        <v>0.80314960629921262</v>
      </c>
      <c r="E112" s="223"/>
      <c r="F112" s="223"/>
      <c r="G112" s="223"/>
      <c r="H112" s="223"/>
      <c r="I112" s="223"/>
      <c r="J112" s="223"/>
      <c r="K112" s="223"/>
      <c r="L112" s="223"/>
      <c r="M112" s="223"/>
    </row>
    <row r="113" spans="1:13" x14ac:dyDescent="0.25">
      <c r="A113" s="223">
        <v>212</v>
      </c>
      <c r="B113" s="223"/>
      <c r="C113" s="223"/>
      <c r="D113" s="223">
        <v>0.80608365019011408</v>
      </c>
      <c r="E113" s="223"/>
      <c r="F113" s="223"/>
      <c r="G113" s="223"/>
      <c r="H113" s="223"/>
      <c r="I113" s="223"/>
      <c r="J113" s="223"/>
      <c r="K113" s="223"/>
      <c r="L113" s="223"/>
      <c r="M113" s="223"/>
    </row>
    <row r="114" spans="1:13" x14ac:dyDescent="0.25">
      <c r="A114" s="223">
        <v>210</v>
      </c>
      <c r="B114" s="223"/>
      <c r="C114" s="223"/>
      <c r="D114" s="223">
        <v>0.8203125</v>
      </c>
      <c r="E114" s="223"/>
      <c r="F114" s="223"/>
      <c r="G114" s="223"/>
      <c r="H114" s="223"/>
      <c r="I114" s="223"/>
      <c r="J114" s="223"/>
      <c r="K114" s="223"/>
      <c r="L114" s="223"/>
      <c r="M114" s="223"/>
    </row>
    <row r="115" spans="1:13" x14ac:dyDescent="0.25">
      <c r="A115" s="223">
        <v>205</v>
      </c>
      <c r="B115" s="223"/>
      <c r="C115" s="223"/>
      <c r="D115" s="223">
        <v>0.81673306772908372</v>
      </c>
      <c r="E115" s="223"/>
      <c r="F115" s="223"/>
      <c r="G115" s="223"/>
      <c r="H115" s="223"/>
      <c r="I115" s="223"/>
      <c r="J115" s="223"/>
      <c r="K115" s="223"/>
      <c r="L115" s="223"/>
      <c r="M115" s="223"/>
    </row>
    <row r="116" spans="1:13" x14ac:dyDescent="0.25">
      <c r="A116" s="223">
        <v>201</v>
      </c>
      <c r="B116" s="223"/>
      <c r="C116" s="223"/>
      <c r="D116" s="223">
        <v>0.82040816326530608</v>
      </c>
      <c r="E116" s="223"/>
      <c r="F116" s="223"/>
      <c r="G116" s="223"/>
      <c r="H116" s="223"/>
      <c r="I116" s="223"/>
      <c r="J116" s="223"/>
      <c r="K116" s="223"/>
      <c r="L116" s="223"/>
      <c r="M116" s="223"/>
    </row>
    <row r="117" spans="1:13" x14ac:dyDescent="0.25">
      <c r="A117" s="223">
        <v>211</v>
      </c>
      <c r="B117" s="223"/>
      <c r="C117" s="223"/>
      <c r="D117" s="223">
        <v>0.81153846153846154</v>
      </c>
      <c r="E117" s="223"/>
      <c r="F117" s="223"/>
      <c r="G117" s="223"/>
      <c r="H117" s="223"/>
      <c r="I117" s="223"/>
      <c r="J117" s="223"/>
      <c r="K117" s="223"/>
      <c r="L117" s="223"/>
      <c r="M117" s="223"/>
    </row>
    <row r="118" spans="1:13" x14ac:dyDescent="0.25">
      <c r="A118" s="223">
        <v>218</v>
      </c>
      <c r="B118" s="223"/>
      <c r="C118" s="223"/>
      <c r="D118" s="223">
        <v>0.8226415094339623</v>
      </c>
      <c r="E118" s="223"/>
      <c r="F118" s="223"/>
      <c r="G118" s="223"/>
      <c r="H118" s="223"/>
      <c r="I118" s="223"/>
      <c r="J118" s="223"/>
      <c r="K118" s="223"/>
      <c r="L118" s="223"/>
      <c r="M118" s="223"/>
    </row>
    <row r="119" spans="1:13" x14ac:dyDescent="0.25">
      <c r="A119" s="223">
        <v>224</v>
      </c>
      <c r="B119" s="223"/>
      <c r="C119" s="223"/>
      <c r="D119" s="223">
        <v>0.82352941176470584</v>
      </c>
      <c r="E119" s="223"/>
      <c r="F119" s="223"/>
      <c r="G119" s="223"/>
      <c r="H119" s="223"/>
      <c r="I119" s="223"/>
      <c r="J119" s="223"/>
      <c r="K119" s="223"/>
      <c r="L119" s="223"/>
      <c r="M119" s="223"/>
    </row>
    <row r="120" spans="1:13" x14ac:dyDescent="0.25">
      <c r="A120" s="223">
        <v>235</v>
      </c>
      <c r="B120" s="223"/>
      <c r="C120" s="223"/>
      <c r="D120" s="223">
        <v>0.83038869257950532</v>
      </c>
      <c r="E120" s="223"/>
      <c r="F120" s="223"/>
      <c r="G120" s="223"/>
      <c r="H120" s="223"/>
      <c r="I120" s="223"/>
      <c r="J120" s="223"/>
      <c r="K120" s="223"/>
      <c r="L120" s="223"/>
      <c r="M120" s="223"/>
    </row>
    <row r="121" spans="1:13" x14ac:dyDescent="0.25">
      <c r="A121" s="223">
        <v>234</v>
      </c>
      <c r="B121" s="223"/>
      <c r="C121" s="223"/>
      <c r="D121" s="223">
        <v>0.81818181818181823</v>
      </c>
      <c r="E121" s="223"/>
      <c r="F121" s="223"/>
      <c r="G121" s="223"/>
      <c r="H121" s="223"/>
      <c r="I121" s="223"/>
      <c r="J121" s="223"/>
      <c r="K121" s="223"/>
      <c r="L121" s="223"/>
      <c r="M121" s="223"/>
    </row>
    <row r="122" spans="1:13" x14ac:dyDescent="0.25">
      <c r="A122" s="223">
        <v>224</v>
      </c>
      <c r="B122" s="223"/>
      <c r="C122" s="223"/>
      <c r="D122" s="223">
        <v>0.8</v>
      </c>
      <c r="E122" s="223"/>
      <c r="F122" s="223"/>
      <c r="G122" s="223"/>
      <c r="H122" s="223"/>
      <c r="I122" s="223"/>
      <c r="J122" s="223"/>
      <c r="K122" s="223"/>
      <c r="L122" s="223"/>
      <c r="M122" s="223"/>
    </row>
    <row r="123" spans="1:13" x14ac:dyDescent="0.25">
      <c r="A123" s="223">
        <v>215</v>
      </c>
      <c r="B123" s="223"/>
      <c r="C123" s="223"/>
      <c r="D123" s="223">
        <v>0.80223880597014929</v>
      </c>
      <c r="E123" s="223"/>
      <c r="F123" s="223"/>
      <c r="G123" s="223"/>
      <c r="H123" s="223"/>
      <c r="I123" s="223"/>
      <c r="J123" s="223"/>
      <c r="K123" s="223"/>
      <c r="L123" s="223"/>
      <c r="M123" s="223"/>
    </row>
    <row r="124" spans="1:13" x14ac:dyDescent="0.25">
      <c r="A124" s="223">
        <v>196</v>
      </c>
      <c r="B124" s="223"/>
      <c r="C124" s="223"/>
      <c r="D124" s="223">
        <v>0.7967479674796748</v>
      </c>
      <c r="E124" s="223"/>
      <c r="F124" s="223"/>
      <c r="G124" s="223"/>
      <c r="H124" s="223"/>
      <c r="I124" s="223"/>
      <c r="J124" s="223"/>
      <c r="K124" s="223"/>
      <c r="L124" s="223"/>
      <c r="M124" s="223"/>
    </row>
    <row r="125" spans="1:13" x14ac:dyDescent="0.25">
      <c r="A125" s="223">
        <v>198</v>
      </c>
      <c r="B125" s="223"/>
      <c r="C125" s="223"/>
      <c r="D125" s="223">
        <v>0.81147540983606559</v>
      </c>
      <c r="E125" s="223"/>
      <c r="F125" s="223"/>
      <c r="G125" s="223"/>
      <c r="H125" s="223"/>
      <c r="I125" s="223"/>
      <c r="J125" s="223"/>
      <c r="K125" s="223"/>
      <c r="L125" s="223"/>
      <c r="M125" s="223"/>
    </row>
    <row r="126" spans="1:13" x14ac:dyDescent="0.25">
      <c r="A126" s="223">
        <v>201</v>
      </c>
      <c r="B126" s="223"/>
      <c r="C126" s="223"/>
      <c r="D126" s="223">
        <v>0.82040816326530608</v>
      </c>
      <c r="E126" s="223"/>
      <c r="F126" s="223"/>
      <c r="G126" s="223"/>
      <c r="H126" s="223"/>
      <c r="I126" s="223"/>
      <c r="J126" s="223"/>
      <c r="K126" s="223"/>
      <c r="L126" s="223"/>
      <c r="M126" s="223"/>
    </row>
    <row r="127" spans="1:13" x14ac:dyDescent="0.25">
      <c r="A127" s="223">
        <v>190</v>
      </c>
      <c r="B127" s="223"/>
      <c r="C127" s="223"/>
      <c r="D127" s="223">
        <v>0.80851063829787229</v>
      </c>
      <c r="E127" s="223"/>
      <c r="F127" s="223"/>
      <c r="G127" s="223"/>
      <c r="H127" s="223"/>
      <c r="I127" s="223"/>
      <c r="J127" s="223"/>
      <c r="K127" s="223"/>
      <c r="L127" s="223"/>
      <c r="M127" s="223"/>
    </row>
    <row r="128" spans="1:13" x14ac:dyDescent="0.25">
      <c r="A128" s="223">
        <v>196</v>
      </c>
      <c r="B128" s="223"/>
      <c r="C128" s="223"/>
      <c r="D128" s="223">
        <v>0.81327800829875518</v>
      </c>
      <c r="E128" s="223"/>
      <c r="F128" s="223"/>
      <c r="G128" s="223"/>
      <c r="H128" s="223"/>
      <c r="I128" s="223"/>
      <c r="J128" s="223"/>
      <c r="K128" s="223"/>
      <c r="L128" s="223"/>
      <c r="M128" s="223"/>
    </row>
    <row r="129" spans="1:13" x14ac:dyDescent="0.25">
      <c r="A129" s="223">
        <v>195</v>
      </c>
      <c r="B129" s="223"/>
      <c r="C129" s="223"/>
      <c r="D129" s="223">
        <v>0.8125</v>
      </c>
      <c r="E129" s="223"/>
      <c r="F129" s="223"/>
      <c r="G129" s="223"/>
      <c r="H129" s="223"/>
      <c r="I129" s="223"/>
      <c r="J129" s="223"/>
      <c r="K129" s="223"/>
      <c r="L129" s="223"/>
      <c r="M129" s="223"/>
    </row>
    <row r="130" spans="1:13" x14ac:dyDescent="0.25">
      <c r="A130" s="223">
        <v>200</v>
      </c>
      <c r="B130" s="223"/>
      <c r="C130" s="223"/>
      <c r="D130" s="223">
        <v>0.82644628099173556</v>
      </c>
      <c r="E130" s="223"/>
      <c r="F130" s="223"/>
      <c r="G130" s="223"/>
      <c r="H130" s="223"/>
      <c r="I130" s="223"/>
      <c r="J130" s="223"/>
      <c r="K130" s="223"/>
      <c r="L130" s="223"/>
      <c r="M130" s="223"/>
    </row>
    <row r="131" spans="1:13" x14ac:dyDescent="0.25">
      <c r="A131" s="223">
        <v>200</v>
      </c>
      <c r="B131" s="223"/>
      <c r="C131" s="223"/>
      <c r="D131" s="223">
        <v>0.82644628099173556</v>
      </c>
      <c r="E131" s="223"/>
      <c r="F131" s="223"/>
      <c r="G131" s="223"/>
      <c r="H131" s="223"/>
      <c r="I131" s="223"/>
      <c r="J131" s="223"/>
      <c r="K131" s="223"/>
      <c r="L131" s="223"/>
      <c r="M131" s="223"/>
    </row>
    <row r="132" spans="1:13" x14ac:dyDescent="0.25">
      <c r="A132" s="223">
        <v>206</v>
      </c>
      <c r="B132" s="223"/>
      <c r="C132" s="223"/>
      <c r="D132" s="223">
        <v>0.83400809716599189</v>
      </c>
      <c r="E132" s="223"/>
      <c r="F132" s="223"/>
      <c r="G132" s="223"/>
      <c r="H132" s="223"/>
      <c r="I132" s="223"/>
      <c r="J132" s="223"/>
      <c r="K132" s="223"/>
      <c r="L132" s="223"/>
      <c r="M132" s="223"/>
    </row>
    <row r="133" spans="1:13" x14ac:dyDescent="0.25">
      <c r="A133" s="223">
        <v>216</v>
      </c>
      <c r="B133" s="223"/>
      <c r="C133" s="223"/>
      <c r="D133" s="223">
        <v>0.83397683397683398</v>
      </c>
      <c r="E133" s="223"/>
      <c r="F133" s="223"/>
      <c r="G133" s="223"/>
      <c r="H133" s="223"/>
      <c r="I133" s="223"/>
      <c r="J133" s="223"/>
      <c r="K133" s="223"/>
      <c r="L133" s="223"/>
      <c r="M133" s="223"/>
    </row>
    <row r="134" spans="1:13" x14ac:dyDescent="0.25">
      <c r="A134" s="223">
        <v>207</v>
      </c>
      <c r="B134" s="223"/>
      <c r="C134" s="223"/>
      <c r="D134" s="223">
        <v>0.84146341463414631</v>
      </c>
      <c r="E134" s="223"/>
      <c r="F134" s="223"/>
      <c r="G134" s="223"/>
      <c r="H134" s="223"/>
      <c r="I134" s="223"/>
      <c r="J134" s="223"/>
      <c r="K134" s="223"/>
      <c r="L134" s="223"/>
      <c r="M134" s="223"/>
    </row>
    <row r="135" spans="1:13" x14ac:dyDescent="0.25">
      <c r="A135" s="223">
        <v>204</v>
      </c>
      <c r="B135" s="223"/>
      <c r="C135" s="223"/>
      <c r="D135" s="223">
        <v>0.84297520661157022</v>
      </c>
      <c r="E135" s="223"/>
      <c r="F135" s="223"/>
      <c r="G135" s="223"/>
      <c r="H135" s="223"/>
      <c r="I135" s="223"/>
      <c r="J135" s="223"/>
      <c r="K135" s="223"/>
      <c r="L135" s="223"/>
      <c r="M135" s="223"/>
    </row>
    <row r="136" spans="1:13" x14ac:dyDescent="0.25">
      <c r="A136" s="223">
        <v>116</v>
      </c>
      <c r="B136" s="223"/>
      <c r="C136" s="223"/>
      <c r="D136" s="223">
        <v>0.76315789473684215</v>
      </c>
      <c r="E136" s="223"/>
      <c r="F136" s="223"/>
      <c r="G136" s="223"/>
      <c r="H136" s="223"/>
      <c r="I136" s="223"/>
      <c r="J136" s="223"/>
      <c r="K136" s="223"/>
      <c r="L136" s="223"/>
      <c r="M136" s="223"/>
    </row>
    <row r="137" spans="1:13" x14ac:dyDescent="0.25">
      <c r="A137" s="223">
        <v>113</v>
      </c>
      <c r="B137" s="223"/>
      <c r="C137" s="223"/>
      <c r="D137" s="223">
        <v>0.76870748299319724</v>
      </c>
      <c r="E137" s="223"/>
      <c r="F137" s="223"/>
      <c r="G137" s="223"/>
      <c r="H137" s="223"/>
      <c r="I137" s="223"/>
      <c r="J137" s="223"/>
      <c r="K137" s="223"/>
      <c r="L137" s="223"/>
      <c r="M137" s="223"/>
    </row>
    <row r="138" spans="1:13" x14ac:dyDescent="0.25">
      <c r="A138" s="223">
        <v>119</v>
      </c>
      <c r="B138" s="223"/>
      <c r="C138" s="223"/>
      <c r="D138" s="223">
        <v>0.78807947019867552</v>
      </c>
      <c r="E138" s="223"/>
      <c r="F138" s="223"/>
      <c r="G138" s="223"/>
      <c r="H138" s="223"/>
      <c r="I138" s="223"/>
      <c r="J138" s="223"/>
      <c r="K138" s="223"/>
      <c r="L138" s="223"/>
      <c r="M138" s="223"/>
    </row>
    <row r="139" spans="1:13" x14ac:dyDescent="0.25">
      <c r="A139" s="223">
        <v>119</v>
      </c>
      <c r="B139" s="223"/>
      <c r="C139" s="223"/>
      <c r="D139" s="223">
        <v>0.78289473684210531</v>
      </c>
      <c r="E139" s="223"/>
      <c r="F139" s="223"/>
      <c r="G139" s="223"/>
      <c r="H139" s="223"/>
      <c r="I139" s="223"/>
      <c r="J139" s="223"/>
      <c r="K139" s="223"/>
      <c r="L139" s="223"/>
      <c r="M139" s="223"/>
    </row>
    <row r="140" spans="1:13" x14ac:dyDescent="0.25">
      <c r="A140" s="223">
        <v>108</v>
      </c>
      <c r="B140" s="223"/>
      <c r="C140" s="223"/>
      <c r="D140" s="223">
        <v>0.75524475524475521</v>
      </c>
      <c r="E140" s="223"/>
      <c r="F140" s="223"/>
      <c r="G140" s="223"/>
      <c r="H140" s="223"/>
      <c r="I140" s="223"/>
      <c r="J140" s="223"/>
      <c r="K140" s="223"/>
      <c r="L140" s="223"/>
      <c r="M140" s="223"/>
    </row>
    <row r="141" spans="1:13" x14ac:dyDescent="0.25">
      <c r="A141" s="223">
        <v>105</v>
      </c>
      <c r="B141" s="223"/>
      <c r="C141" s="223"/>
      <c r="D141" s="223">
        <v>0.74468085106382975</v>
      </c>
      <c r="E141" s="223"/>
      <c r="F141" s="223"/>
      <c r="G141" s="223"/>
      <c r="H141" s="223"/>
      <c r="I141" s="223"/>
      <c r="J141" s="223"/>
      <c r="K141" s="223"/>
      <c r="L141" s="223"/>
      <c r="M141" s="223"/>
    </row>
    <row r="142" spans="1:13" x14ac:dyDescent="0.25">
      <c r="A142" s="223">
        <v>101</v>
      </c>
      <c r="B142" s="223"/>
      <c r="C142" s="223"/>
      <c r="D142" s="223">
        <v>0.75373134328358204</v>
      </c>
      <c r="E142" s="223"/>
      <c r="F142" s="223"/>
      <c r="G142" s="223"/>
      <c r="H142" s="223"/>
      <c r="I142" s="223"/>
      <c r="J142" s="223"/>
      <c r="K142" s="223"/>
      <c r="L142" s="223"/>
      <c r="M142" s="223"/>
    </row>
    <row r="143" spans="1:13" x14ac:dyDescent="0.25">
      <c r="A143" s="223">
        <v>99</v>
      </c>
      <c r="B143" s="223"/>
      <c r="C143" s="223"/>
      <c r="D143" s="223">
        <v>0.7615384615384615</v>
      </c>
      <c r="E143" s="223"/>
      <c r="F143" s="223"/>
      <c r="G143" s="223"/>
      <c r="H143" s="223"/>
      <c r="I143" s="223"/>
      <c r="J143" s="223"/>
      <c r="K143" s="223"/>
      <c r="L143" s="223"/>
      <c r="M143" s="223"/>
    </row>
    <row r="144" spans="1:13" x14ac:dyDescent="0.25">
      <c r="A144" s="223">
        <v>97</v>
      </c>
      <c r="B144" s="223"/>
      <c r="C144" s="223"/>
      <c r="D144" s="223">
        <v>0.76984126984126988</v>
      </c>
      <c r="E144" s="223"/>
      <c r="F144" s="223"/>
      <c r="G144" s="223"/>
      <c r="H144" s="223"/>
      <c r="I144" s="223"/>
      <c r="J144" s="223"/>
      <c r="K144" s="223"/>
      <c r="L144" s="223"/>
      <c r="M144" s="223"/>
    </row>
    <row r="145" spans="1:13" x14ac:dyDescent="0.25">
      <c r="A145" s="223">
        <v>77</v>
      </c>
      <c r="B145" s="223"/>
      <c r="C145" s="223"/>
      <c r="D145" s="223">
        <v>0.71296296296296291</v>
      </c>
      <c r="E145" s="223"/>
      <c r="F145" s="223"/>
      <c r="G145" s="223"/>
      <c r="H145" s="223"/>
      <c r="I145" s="223"/>
      <c r="J145" s="223"/>
      <c r="K145" s="223"/>
      <c r="L145" s="223"/>
      <c r="M145" s="223"/>
    </row>
    <row r="146" spans="1:13" x14ac:dyDescent="0.25">
      <c r="A146" s="223">
        <v>77</v>
      </c>
      <c r="B146" s="223"/>
      <c r="C146" s="223"/>
      <c r="D146" s="223">
        <v>0.71296296296296291</v>
      </c>
      <c r="E146" s="223"/>
      <c r="F146" s="223"/>
      <c r="G146" s="223"/>
      <c r="H146" s="223"/>
      <c r="I146" s="223"/>
      <c r="J146" s="223"/>
      <c r="K146" s="223"/>
      <c r="L146" s="223"/>
      <c r="M146" s="223"/>
    </row>
    <row r="147" spans="1:13" x14ac:dyDescent="0.25">
      <c r="A147" s="223">
        <v>74</v>
      </c>
      <c r="B147" s="223"/>
      <c r="C147" s="223"/>
      <c r="D147" s="223">
        <v>0.70476190476190481</v>
      </c>
      <c r="E147" s="223"/>
      <c r="F147" s="223"/>
      <c r="G147" s="223"/>
      <c r="H147" s="223"/>
      <c r="I147" s="223"/>
      <c r="J147" s="223"/>
      <c r="K147" s="223"/>
      <c r="L147" s="223"/>
      <c r="M147" s="223"/>
    </row>
    <row r="148" spans="1:13" x14ac:dyDescent="0.25">
      <c r="A148" s="223">
        <v>70</v>
      </c>
      <c r="B148" s="223"/>
      <c r="C148" s="223"/>
      <c r="D148" s="223">
        <v>0.67961165048543692</v>
      </c>
      <c r="E148" s="223">
        <v>103</v>
      </c>
      <c r="F148" s="223"/>
      <c r="G148" s="223"/>
      <c r="H148" s="223"/>
      <c r="I148" s="223"/>
      <c r="J148" s="223"/>
      <c r="K148" s="223"/>
      <c r="L148" s="223"/>
      <c r="M148" s="223">
        <v>103</v>
      </c>
    </row>
    <row r="149" spans="1:13" x14ac:dyDescent="0.25">
      <c r="A149" s="223">
        <v>76</v>
      </c>
      <c r="B149" s="223"/>
      <c r="C149" s="223"/>
      <c r="D149" s="223">
        <v>0.71698113207547165</v>
      </c>
      <c r="E149" s="223">
        <v>97</v>
      </c>
      <c r="F149" s="223"/>
      <c r="G149" s="223"/>
      <c r="H149" s="223"/>
      <c r="I149" s="223"/>
      <c r="J149" s="223"/>
      <c r="K149" s="223"/>
      <c r="L149" s="223"/>
      <c r="M149" s="223">
        <v>97</v>
      </c>
    </row>
    <row r="150" spans="1:13" x14ac:dyDescent="0.25">
      <c r="A150" s="223">
        <v>70</v>
      </c>
      <c r="B150" s="223"/>
      <c r="C150" s="223"/>
      <c r="D150" s="223">
        <v>0.68627450980392157</v>
      </c>
      <c r="E150" s="223">
        <v>88</v>
      </c>
      <c r="F150" s="223"/>
      <c r="G150" s="223"/>
      <c r="H150" s="223"/>
      <c r="I150" s="223"/>
      <c r="J150" s="223"/>
      <c r="K150" s="223"/>
      <c r="L150" s="223"/>
      <c r="M150" s="223">
        <v>88</v>
      </c>
    </row>
    <row r="151" spans="1:13" x14ac:dyDescent="0.25">
      <c r="A151" s="223">
        <v>66</v>
      </c>
      <c r="B151" s="223"/>
      <c r="C151" s="223"/>
      <c r="D151" s="223">
        <v>0.68041237113402064</v>
      </c>
      <c r="E151" s="223">
        <v>99</v>
      </c>
      <c r="F151" s="223"/>
      <c r="G151" s="223"/>
      <c r="H151" s="223"/>
      <c r="I151" s="223"/>
      <c r="J151" s="223"/>
      <c r="K151" s="223"/>
      <c r="L151" s="223"/>
      <c r="M151" s="223">
        <v>99</v>
      </c>
    </row>
    <row r="152" spans="1:13" x14ac:dyDescent="0.25">
      <c r="A152" s="223">
        <v>80</v>
      </c>
      <c r="B152" s="223"/>
      <c r="C152" s="223"/>
      <c r="D152" s="223">
        <v>0.72727272727272729</v>
      </c>
      <c r="E152" s="223">
        <v>105</v>
      </c>
      <c r="F152" s="223"/>
      <c r="G152" s="223"/>
      <c r="H152" s="223"/>
      <c r="I152" s="223"/>
      <c r="J152" s="223"/>
      <c r="K152" s="223"/>
      <c r="L152" s="223"/>
      <c r="M152" s="223">
        <v>105</v>
      </c>
    </row>
    <row r="153" spans="1:13" x14ac:dyDescent="0.25">
      <c r="A153" s="223">
        <v>88</v>
      </c>
      <c r="B153" s="223"/>
      <c r="C153" s="223"/>
      <c r="D153" s="223">
        <v>0.75862068965517238</v>
      </c>
      <c r="E153" s="223">
        <v>111</v>
      </c>
      <c r="F153" s="223"/>
      <c r="G153" s="223"/>
      <c r="H153" s="223"/>
      <c r="I153" s="223"/>
      <c r="J153" s="223"/>
      <c r="K153" s="223"/>
      <c r="L153" s="223"/>
      <c r="M153" s="223">
        <v>111</v>
      </c>
    </row>
    <row r="154" spans="1:13" x14ac:dyDescent="0.25">
      <c r="A154" s="223">
        <v>91</v>
      </c>
      <c r="B154" s="223"/>
      <c r="C154" s="223"/>
      <c r="D154" s="223">
        <v>0.73983739837398377</v>
      </c>
      <c r="E154" s="223">
        <v>110</v>
      </c>
      <c r="F154" s="223"/>
      <c r="G154" s="223"/>
      <c r="H154" s="223"/>
      <c r="I154" s="223"/>
      <c r="J154" s="223"/>
      <c r="K154" s="223"/>
      <c r="L154" s="223"/>
      <c r="M154" s="223">
        <v>110</v>
      </c>
    </row>
    <row r="155" spans="1:13" x14ac:dyDescent="0.25">
      <c r="A155" s="223">
        <v>50</v>
      </c>
      <c r="B155" s="223"/>
      <c r="C155" s="223"/>
      <c r="D155" s="223">
        <v>0.63291139240506333</v>
      </c>
      <c r="E155" s="223">
        <v>117</v>
      </c>
      <c r="F155" s="223"/>
      <c r="G155" s="223"/>
      <c r="H155" s="223"/>
      <c r="I155" s="223"/>
      <c r="J155" s="223"/>
      <c r="K155" s="223"/>
      <c r="L155" s="223"/>
      <c r="M155" s="223">
        <v>117</v>
      </c>
    </row>
    <row r="156" spans="1:13" x14ac:dyDescent="0.25">
      <c r="A156" s="223">
        <v>144</v>
      </c>
      <c r="B156" s="223"/>
      <c r="C156" s="223"/>
      <c r="D156" s="223">
        <v>0.82285714285714284</v>
      </c>
      <c r="E156" s="223">
        <v>73</v>
      </c>
      <c r="F156" s="223"/>
      <c r="G156" s="223"/>
      <c r="H156" s="223"/>
      <c r="I156" s="223"/>
      <c r="J156" s="223"/>
      <c r="K156" s="223"/>
      <c r="L156" s="223"/>
      <c r="M156" s="223">
        <v>73</v>
      </c>
    </row>
    <row r="157" spans="1:13" x14ac:dyDescent="0.25">
      <c r="A157" s="223">
        <v>148</v>
      </c>
      <c r="B157" s="223"/>
      <c r="C157" s="223"/>
      <c r="D157" s="223">
        <v>0.82681564245810057</v>
      </c>
      <c r="E157" s="223">
        <v>75</v>
      </c>
      <c r="F157" s="223"/>
      <c r="G157" s="223"/>
      <c r="H157" s="223"/>
      <c r="I157" s="223"/>
      <c r="J157" s="223"/>
      <c r="K157" s="223"/>
      <c r="L157" s="223"/>
      <c r="M157" s="223">
        <v>75</v>
      </c>
    </row>
    <row r="158" spans="1:13" x14ac:dyDescent="0.25">
      <c r="A158" s="223">
        <v>138</v>
      </c>
      <c r="B158" s="223"/>
      <c r="C158" s="223"/>
      <c r="D158" s="223">
        <v>0.81176470588235294</v>
      </c>
      <c r="E158" s="223">
        <v>76</v>
      </c>
      <c r="F158" s="223"/>
      <c r="G158" s="223"/>
      <c r="H158" s="223"/>
      <c r="I158" s="223"/>
      <c r="J158" s="223"/>
      <c r="K158" s="223"/>
      <c r="L158" s="223"/>
      <c r="M158" s="223">
        <v>76</v>
      </c>
    </row>
    <row r="159" spans="1:13" x14ac:dyDescent="0.25">
      <c r="A159" s="223">
        <v>141</v>
      </c>
      <c r="B159" s="223"/>
      <c r="C159" s="223"/>
      <c r="D159" s="223">
        <v>0.78770949720670391</v>
      </c>
      <c r="E159" s="223">
        <v>77</v>
      </c>
      <c r="F159" s="223"/>
      <c r="G159" s="223"/>
      <c r="H159" s="223"/>
      <c r="I159" s="223"/>
      <c r="J159" s="223"/>
      <c r="K159" s="223"/>
      <c r="L159" s="223"/>
      <c r="M159" s="223">
        <v>77</v>
      </c>
    </row>
    <row r="160" spans="1:13" x14ac:dyDescent="0.25">
      <c r="A160" s="223">
        <v>138</v>
      </c>
      <c r="B160" s="223"/>
      <c r="C160" s="223"/>
      <c r="D160" s="223">
        <v>0.78409090909090906</v>
      </c>
      <c r="E160" s="223">
        <v>82</v>
      </c>
      <c r="F160" s="223"/>
      <c r="G160" s="223"/>
      <c r="H160" s="223"/>
      <c r="I160" s="223"/>
      <c r="J160" s="223"/>
      <c r="K160" s="223"/>
      <c r="L160" s="223"/>
      <c r="M160" s="223">
        <v>82</v>
      </c>
    </row>
    <row r="161" spans="1:13" x14ac:dyDescent="0.25">
      <c r="A161" s="223">
        <v>132</v>
      </c>
      <c r="B161" s="223"/>
      <c r="C161" s="223"/>
      <c r="D161" s="223">
        <v>0.77647058823529413</v>
      </c>
      <c r="E161" s="223">
        <v>78</v>
      </c>
      <c r="F161" s="223"/>
      <c r="G161" s="223"/>
      <c r="H161" s="223"/>
      <c r="I161" s="223"/>
      <c r="J161" s="223"/>
      <c r="K161" s="223"/>
      <c r="L161" s="223"/>
      <c r="M161" s="223">
        <v>78</v>
      </c>
    </row>
    <row r="162" spans="1:13" x14ac:dyDescent="0.25">
      <c r="A162" s="223">
        <v>148</v>
      </c>
      <c r="B162" s="223"/>
      <c r="C162" s="223"/>
      <c r="D162" s="223">
        <v>0.79569892473118276</v>
      </c>
      <c r="E162" s="223">
        <v>76</v>
      </c>
      <c r="F162" s="223"/>
      <c r="G162" s="223"/>
      <c r="H162" s="223"/>
      <c r="I162" s="223"/>
      <c r="J162" s="223"/>
      <c r="K162" s="223"/>
      <c r="L162" s="223"/>
      <c r="M162" s="223">
        <v>76</v>
      </c>
    </row>
    <row r="163" spans="1:13" x14ac:dyDescent="0.25">
      <c r="A163" s="223">
        <v>161</v>
      </c>
      <c r="B163" s="223"/>
      <c r="C163" s="223"/>
      <c r="D163" s="223">
        <v>0.80099502487562191</v>
      </c>
      <c r="E163" s="223">
        <v>80</v>
      </c>
      <c r="F163" s="223"/>
      <c r="G163" s="223"/>
      <c r="H163" s="223"/>
      <c r="I163" s="223"/>
      <c r="J163" s="223"/>
      <c r="K163" s="223"/>
      <c r="L163" s="223"/>
      <c r="M163" s="223">
        <v>80</v>
      </c>
    </row>
    <row r="164" spans="1:13" x14ac:dyDescent="0.25">
      <c r="A164" s="223">
        <v>170</v>
      </c>
      <c r="B164" s="223"/>
      <c r="C164" s="223"/>
      <c r="D164" s="223">
        <v>0.82125603864734298</v>
      </c>
      <c r="E164" s="223">
        <v>74</v>
      </c>
      <c r="F164" s="223"/>
      <c r="G164" s="223"/>
      <c r="H164" s="223"/>
      <c r="I164" s="223"/>
      <c r="J164" s="223"/>
      <c r="K164" s="223"/>
      <c r="L164" s="223"/>
      <c r="M164" s="223">
        <v>74</v>
      </c>
    </row>
    <row r="165" spans="1:13" x14ac:dyDescent="0.25">
      <c r="A165" s="223">
        <v>175</v>
      </c>
      <c r="B165" s="223"/>
      <c r="C165" s="223"/>
      <c r="D165" s="223">
        <v>0.82938388625592419</v>
      </c>
      <c r="E165" s="223">
        <v>74</v>
      </c>
      <c r="F165" s="223"/>
      <c r="G165" s="223"/>
      <c r="H165" s="223"/>
      <c r="I165" s="223"/>
      <c r="J165" s="223"/>
      <c r="K165" s="223"/>
      <c r="L165" s="223"/>
      <c r="M165" s="223">
        <v>74</v>
      </c>
    </row>
    <row r="166" spans="1:13" x14ac:dyDescent="0.25">
      <c r="A166" s="223">
        <v>165</v>
      </c>
      <c r="B166" s="223"/>
      <c r="C166" s="223"/>
      <c r="D166" s="223">
        <v>0.82499999999999996</v>
      </c>
      <c r="E166" s="223">
        <v>71</v>
      </c>
      <c r="F166" s="223"/>
      <c r="G166" s="223"/>
      <c r="H166" s="223"/>
      <c r="I166" s="223"/>
      <c r="J166" s="223"/>
      <c r="K166" s="223"/>
      <c r="L166" s="223"/>
      <c r="M166" s="223">
        <v>71</v>
      </c>
    </row>
    <row r="167" spans="1:13" x14ac:dyDescent="0.25">
      <c r="A167" s="223">
        <v>161</v>
      </c>
      <c r="B167" s="223"/>
      <c r="C167" s="223"/>
      <c r="D167" s="223">
        <v>0.8214285714285714</v>
      </c>
      <c r="E167" s="223">
        <v>71</v>
      </c>
      <c r="F167" s="223"/>
      <c r="G167" s="223"/>
      <c r="H167" s="223"/>
      <c r="I167" s="223"/>
      <c r="J167" s="223"/>
      <c r="K167" s="223"/>
      <c r="L167" s="223"/>
      <c r="M167" s="223">
        <v>71</v>
      </c>
    </row>
    <row r="168" spans="1:13" x14ac:dyDescent="0.25">
      <c r="A168" s="223">
        <v>154</v>
      </c>
      <c r="B168" s="223"/>
      <c r="C168" s="223"/>
      <c r="D168" s="223">
        <v>0.81914893617021278</v>
      </c>
      <c r="E168" s="223">
        <v>57</v>
      </c>
      <c r="F168" s="223"/>
      <c r="G168" s="223"/>
      <c r="H168" s="223"/>
      <c r="I168" s="223"/>
      <c r="J168" s="223"/>
      <c r="K168" s="223"/>
      <c r="L168" s="223"/>
      <c r="M168" s="223">
        <v>57</v>
      </c>
    </row>
    <row r="169" spans="1:13" x14ac:dyDescent="0.25">
      <c r="A169" s="223">
        <v>148</v>
      </c>
      <c r="B169" s="223"/>
      <c r="C169" s="223"/>
      <c r="D169" s="223">
        <v>0.78723404255319152</v>
      </c>
      <c r="E169" s="223">
        <v>56</v>
      </c>
      <c r="F169" s="223"/>
      <c r="G169" s="223"/>
      <c r="H169" s="223"/>
      <c r="I169" s="223"/>
      <c r="J169" s="223"/>
      <c r="K169" s="223"/>
      <c r="L169" s="223"/>
      <c r="M169" s="223">
        <v>56</v>
      </c>
    </row>
    <row r="170" spans="1:13" x14ac:dyDescent="0.25">
      <c r="A170" s="223">
        <v>149</v>
      </c>
      <c r="B170" s="223"/>
      <c r="C170" s="223"/>
      <c r="D170" s="223"/>
      <c r="E170" s="223">
        <v>55</v>
      </c>
      <c r="F170" s="223"/>
      <c r="G170" s="223"/>
      <c r="H170" s="223"/>
      <c r="I170" s="223"/>
      <c r="J170" s="223"/>
      <c r="K170" s="223"/>
      <c r="L170" s="223"/>
      <c r="M170" s="223">
        <v>55</v>
      </c>
    </row>
    <row r="171" spans="1:13" x14ac:dyDescent="0.25">
      <c r="A171" s="223">
        <v>133</v>
      </c>
      <c r="B171" s="223"/>
      <c r="C171" s="223"/>
      <c r="D171" s="223"/>
      <c r="E171" s="223">
        <v>52</v>
      </c>
      <c r="F171" s="223"/>
      <c r="G171" s="223"/>
      <c r="H171" s="223"/>
      <c r="I171" s="223"/>
      <c r="J171" s="223"/>
      <c r="K171" s="223"/>
      <c r="L171" s="223"/>
      <c r="M171" s="223">
        <v>52</v>
      </c>
    </row>
    <row r="172" spans="1:13" x14ac:dyDescent="0.25">
      <c r="A172" s="223">
        <v>131</v>
      </c>
      <c r="B172" s="223"/>
      <c r="C172" s="223"/>
      <c r="D172" s="223"/>
      <c r="E172" s="223">
        <v>56</v>
      </c>
      <c r="F172" s="223"/>
      <c r="G172" s="223"/>
      <c r="H172" s="223"/>
      <c r="I172" s="223"/>
      <c r="J172" s="223"/>
      <c r="K172" s="223"/>
      <c r="L172" s="223"/>
      <c r="M172" s="223">
        <v>56</v>
      </c>
    </row>
    <row r="173" spans="1:13" x14ac:dyDescent="0.25">
      <c r="A173" s="223">
        <v>136</v>
      </c>
      <c r="B173" s="223"/>
      <c r="C173" s="223"/>
      <c r="D173" s="223"/>
      <c r="E173" s="223">
        <v>66</v>
      </c>
      <c r="F173" s="223"/>
      <c r="G173" s="223"/>
      <c r="H173" s="223"/>
      <c r="I173" s="223"/>
      <c r="J173" s="223"/>
      <c r="K173" s="223"/>
      <c r="L173" s="223"/>
      <c r="M173" s="223">
        <v>66</v>
      </c>
    </row>
    <row r="174" spans="1:13" x14ac:dyDescent="0.25">
      <c r="A174" s="223">
        <v>135</v>
      </c>
      <c r="B174" s="223"/>
      <c r="C174" s="223"/>
      <c r="D174" s="223"/>
      <c r="E174" s="223">
        <v>80</v>
      </c>
      <c r="F174" s="223"/>
      <c r="G174" s="223"/>
      <c r="H174" s="223"/>
      <c r="I174" s="223"/>
      <c r="J174" s="223"/>
      <c r="K174" s="223"/>
      <c r="L174" s="223"/>
      <c r="M174" s="223">
        <v>80</v>
      </c>
    </row>
    <row r="175" spans="1:13" x14ac:dyDescent="0.25">
      <c r="A175" s="223">
        <v>140</v>
      </c>
      <c r="B175" s="223"/>
      <c r="C175" s="223"/>
      <c r="D175" s="223"/>
      <c r="E175" s="223">
        <v>89</v>
      </c>
      <c r="F175" s="223"/>
      <c r="G175" s="223"/>
      <c r="H175" s="223"/>
      <c r="I175" s="223"/>
      <c r="J175" s="223"/>
      <c r="K175" s="223"/>
      <c r="L175" s="223"/>
      <c r="M175" s="223">
        <v>89</v>
      </c>
    </row>
    <row r="176" spans="1:13" x14ac:dyDescent="0.25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</row>
    <row r="177" spans="1:13" x14ac:dyDescent="0.25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</row>
    <row r="178" spans="1:13" x14ac:dyDescent="0.25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</row>
    <row r="179" spans="1:13" x14ac:dyDescent="0.25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</row>
    <row r="180" spans="1:13" x14ac:dyDescent="0.25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</row>
    <row r="181" spans="1:13" x14ac:dyDescent="0.25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</row>
    <row r="182" spans="1:13" x14ac:dyDescent="0.25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</row>
    <row r="183" spans="1:13" x14ac:dyDescent="0.25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</row>
    <row r="184" spans="1:13" x14ac:dyDescent="0.25">
      <c r="A184" s="223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</row>
    <row r="185" spans="1:13" x14ac:dyDescent="0.25">
      <c r="A185" s="223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</row>
    <row r="186" spans="1:13" x14ac:dyDescent="0.25">
      <c r="A186" s="223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</row>
    <row r="187" spans="1:13" x14ac:dyDescent="0.25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</row>
    <row r="188" spans="1:13" x14ac:dyDescent="0.25">
      <c r="A188" s="223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</row>
    <row r="189" spans="1:13" x14ac:dyDescent="0.25">
      <c r="A189" s="223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</row>
    <row r="190" spans="1:13" x14ac:dyDescent="0.25">
      <c r="A190" s="223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</row>
    <row r="191" spans="1:13" x14ac:dyDescent="0.25">
      <c r="A191" s="223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</row>
    <row r="192" spans="1:13" x14ac:dyDescent="0.25">
      <c r="A192" s="223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</row>
    <row r="193" spans="1:13" x14ac:dyDescent="0.25">
      <c r="A193" s="223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</row>
    <row r="194" spans="1:13" x14ac:dyDescent="0.25">
      <c r="A194" s="223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</row>
    <row r="195" spans="1:13" x14ac:dyDescent="0.25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</row>
    <row r="196" spans="1:13" x14ac:dyDescent="0.25">
      <c r="A196" s="223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</row>
    <row r="197" spans="1:13" x14ac:dyDescent="0.25">
      <c r="A197" s="223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</row>
    <row r="198" spans="1:13" x14ac:dyDescent="0.25">
      <c r="A198" s="223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</row>
    <row r="199" spans="1:13" x14ac:dyDescent="0.25">
      <c r="A199" s="223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</row>
    <row r="200" spans="1:13" x14ac:dyDescent="0.25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</row>
    <row r="201" spans="1:13" x14ac:dyDescent="0.25">
      <c r="A201" s="223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</row>
    <row r="202" spans="1:13" x14ac:dyDescent="0.25">
      <c r="A202" s="223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</row>
    <row r="203" spans="1:13" x14ac:dyDescent="0.25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</row>
    <row r="204" spans="1:13" x14ac:dyDescent="0.25">
      <c r="A204" s="223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</row>
    <row r="205" spans="1:13" x14ac:dyDescent="0.25">
      <c r="A205" s="223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</row>
    <row r="206" spans="1:13" x14ac:dyDescent="0.25">
      <c r="A206" s="223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</row>
    <row r="207" spans="1:13" x14ac:dyDescent="0.25">
      <c r="A207" s="223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</row>
    <row r="208" spans="1:13" x14ac:dyDescent="0.25">
      <c r="A208" s="223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</row>
    <row r="209" spans="1:13" x14ac:dyDescent="0.25">
      <c r="A209" s="223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</row>
    <row r="210" spans="1:13" x14ac:dyDescent="0.25">
      <c r="A210" s="223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</row>
    <row r="211" spans="1:13" x14ac:dyDescent="0.25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</row>
    <row r="212" spans="1:13" x14ac:dyDescent="0.25">
      <c r="A212" s="223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</row>
    <row r="213" spans="1:13" x14ac:dyDescent="0.25">
      <c r="A213" s="223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</row>
    <row r="214" spans="1:13" x14ac:dyDescent="0.25">
      <c r="A214" s="223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</row>
    <row r="215" spans="1:13" x14ac:dyDescent="0.25">
      <c r="A215" s="223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</row>
    <row r="216" spans="1:13" x14ac:dyDescent="0.25">
      <c r="A216" s="223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</row>
    <row r="217" spans="1:13" x14ac:dyDescent="0.25">
      <c r="A217" s="223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</row>
    <row r="218" spans="1:13" x14ac:dyDescent="0.25">
      <c r="A218" s="223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</row>
    <row r="219" spans="1:13" x14ac:dyDescent="0.25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</row>
    <row r="220" spans="1:13" x14ac:dyDescent="0.25">
      <c r="A220" s="223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</row>
    <row r="221" spans="1:13" x14ac:dyDescent="0.25">
      <c r="A221" s="223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</row>
    <row r="222" spans="1:13" x14ac:dyDescent="0.25">
      <c r="A222" s="223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</row>
    <row r="223" spans="1:13" x14ac:dyDescent="0.25">
      <c r="A223" s="223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</row>
    <row r="224" spans="1:13" x14ac:dyDescent="0.25">
      <c r="A224" s="223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</row>
    <row r="225" spans="1:13" x14ac:dyDescent="0.25">
      <c r="A225" s="223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</row>
    <row r="226" spans="1:13" x14ac:dyDescent="0.25">
      <c r="A226" s="223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</row>
    <row r="227" spans="1:13" x14ac:dyDescent="0.25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</row>
    <row r="228" spans="1:13" x14ac:dyDescent="0.25">
      <c r="A228" s="223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</row>
    <row r="229" spans="1:13" x14ac:dyDescent="0.25">
      <c r="A229" s="223"/>
      <c r="B229" s="223"/>
      <c r="C229" s="223"/>
      <c r="D229" s="223"/>
      <c r="E229" s="223"/>
      <c r="F229" s="223"/>
      <c r="G229" s="223"/>
      <c r="H229" s="223"/>
      <c r="I229" s="223"/>
      <c r="J229" s="223"/>
      <c r="K229" s="223"/>
      <c r="L229" s="223"/>
      <c r="M229" s="223"/>
    </row>
    <row r="230" spans="1:13" x14ac:dyDescent="0.25">
      <c r="A230" s="223"/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</row>
    <row r="231" spans="1:13" x14ac:dyDescent="0.25">
      <c r="A231" s="223"/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</row>
    <row r="232" spans="1:13" x14ac:dyDescent="0.25">
      <c r="A232" s="223"/>
      <c r="B232" s="223"/>
      <c r="C232" s="223"/>
      <c r="D232" s="223"/>
      <c r="E232" s="223"/>
      <c r="F232" s="223"/>
      <c r="G232" s="223"/>
      <c r="H232" s="223"/>
      <c r="I232" s="223"/>
      <c r="J232" s="223"/>
      <c r="K232" s="223"/>
      <c r="L232" s="223"/>
      <c r="M232" s="223"/>
    </row>
    <row r="233" spans="1:13" x14ac:dyDescent="0.25">
      <c r="A233" s="223"/>
      <c r="B233" s="223"/>
      <c r="C233" s="223"/>
      <c r="D233" s="223"/>
      <c r="E233" s="223"/>
      <c r="F233" s="223"/>
      <c r="G233" s="223"/>
      <c r="H233" s="223"/>
      <c r="I233" s="223"/>
      <c r="J233" s="223"/>
      <c r="K233" s="223"/>
      <c r="L233" s="223"/>
      <c r="M233" s="223"/>
    </row>
    <row r="234" spans="1:13" x14ac:dyDescent="0.25">
      <c r="A234" s="223"/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</row>
    <row r="235" spans="1:13" x14ac:dyDescent="0.25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</row>
    <row r="236" spans="1:13" x14ac:dyDescent="0.25">
      <c r="A236" s="223"/>
      <c r="B236" s="223"/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</row>
    <row r="237" spans="1:13" x14ac:dyDescent="0.25">
      <c r="A237" s="223"/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</row>
    <row r="238" spans="1:13" x14ac:dyDescent="0.25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</row>
    <row r="239" spans="1:13" x14ac:dyDescent="0.25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</row>
    <row r="240" spans="1:13" x14ac:dyDescent="0.25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</row>
    <row r="241" spans="1:13" x14ac:dyDescent="0.25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</row>
    <row r="242" spans="1:13" x14ac:dyDescent="0.25">
      <c r="A242" s="223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</row>
    <row r="243" spans="1:13" x14ac:dyDescent="0.25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</row>
    <row r="244" spans="1:13" x14ac:dyDescent="0.25">
      <c r="A244" s="223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</row>
    <row r="245" spans="1:13" x14ac:dyDescent="0.25">
      <c r="A245" s="223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</row>
    <row r="246" spans="1:13" x14ac:dyDescent="0.25">
      <c r="A246" s="223"/>
      <c r="B246" s="223"/>
      <c r="C246" s="223"/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</row>
    <row r="247" spans="1:13" x14ac:dyDescent="0.25">
      <c r="A247" s="223"/>
      <c r="B247" s="223"/>
      <c r="C247" s="223"/>
      <c r="D247" s="223"/>
      <c r="E247" s="223"/>
      <c r="F247" s="223"/>
      <c r="G247" s="223"/>
      <c r="H247" s="223"/>
      <c r="I247" s="223"/>
      <c r="J247" s="223"/>
      <c r="K247" s="223"/>
      <c r="L247" s="223"/>
      <c r="M247" s="223"/>
    </row>
    <row r="248" spans="1:13" x14ac:dyDescent="0.25">
      <c r="A248" s="223"/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23"/>
      <c r="M248" s="223"/>
    </row>
    <row r="249" spans="1:13" x14ac:dyDescent="0.25">
      <c r="A249" s="223"/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</row>
    <row r="250" spans="1:13" x14ac:dyDescent="0.25">
      <c r="A250" s="223"/>
      <c r="B250" s="223"/>
      <c r="C250" s="223"/>
      <c r="D250" s="223"/>
      <c r="E250" s="223"/>
      <c r="F250" s="223"/>
      <c r="G250" s="223"/>
      <c r="H250" s="223"/>
      <c r="I250" s="223"/>
      <c r="J250" s="223"/>
      <c r="K250" s="223"/>
      <c r="L250" s="223"/>
      <c r="M250" s="223"/>
    </row>
    <row r="251" spans="1:13" x14ac:dyDescent="0.25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</row>
    <row r="252" spans="1:13" x14ac:dyDescent="0.25">
      <c r="A252" s="223"/>
      <c r="B252" s="223"/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</row>
    <row r="253" spans="1:13" x14ac:dyDescent="0.25">
      <c r="A253" s="223"/>
      <c r="B253" s="223"/>
      <c r="C253" s="223"/>
      <c r="D253" s="223"/>
      <c r="E253" s="223"/>
      <c r="F253" s="223"/>
      <c r="G253" s="223"/>
      <c r="H253" s="223"/>
      <c r="I253" s="223"/>
      <c r="J253" s="223"/>
      <c r="K253" s="223"/>
      <c r="L253" s="223"/>
      <c r="M253" s="223"/>
    </row>
    <row r="254" spans="1:13" x14ac:dyDescent="0.25">
      <c r="A254" s="223"/>
      <c r="B254" s="223"/>
      <c r="C254" s="223"/>
      <c r="D254" s="223"/>
      <c r="E254" s="223"/>
      <c r="F254" s="223"/>
      <c r="G254" s="223"/>
      <c r="H254" s="223"/>
      <c r="I254" s="223"/>
      <c r="J254" s="223"/>
      <c r="K254" s="223"/>
      <c r="L254" s="223"/>
      <c r="M254" s="223"/>
    </row>
    <row r="255" spans="1:13" x14ac:dyDescent="0.25">
      <c r="A255" s="223"/>
      <c r="B255" s="223"/>
      <c r="C255" s="223"/>
      <c r="D255" s="223"/>
      <c r="E255" s="223"/>
      <c r="F255" s="223"/>
      <c r="G255" s="223"/>
      <c r="H255" s="223"/>
      <c r="I255" s="223"/>
      <c r="J255" s="223"/>
      <c r="K255" s="223"/>
      <c r="L255" s="223"/>
      <c r="M255" s="223"/>
    </row>
    <row r="256" spans="1:13" x14ac:dyDescent="0.25">
      <c r="A256" s="223"/>
      <c r="B256" s="223"/>
      <c r="C256" s="223"/>
      <c r="D256" s="223"/>
      <c r="E256" s="223"/>
      <c r="F256" s="223"/>
      <c r="G256" s="223"/>
      <c r="H256" s="223"/>
      <c r="I256" s="223"/>
      <c r="J256" s="223"/>
      <c r="K256" s="223"/>
      <c r="L256" s="223"/>
      <c r="M256" s="223"/>
    </row>
    <row r="257" spans="1:13" x14ac:dyDescent="0.25">
      <c r="A257" s="223"/>
      <c r="B257" s="223"/>
      <c r="C257" s="223"/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</row>
    <row r="258" spans="1:13" x14ac:dyDescent="0.25">
      <c r="A258" s="223"/>
      <c r="B258" s="223"/>
      <c r="C258" s="223"/>
      <c r="D258" s="223"/>
      <c r="E258" s="223"/>
      <c r="F258" s="223"/>
      <c r="G258" s="223"/>
      <c r="H258" s="223"/>
      <c r="I258" s="223"/>
      <c r="J258" s="223"/>
      <c r="K258" s="223"/>
      <c r="L258" s="223"/>
      <c r="M258" s="223"/>
    </row>
    <row r="259" spans="1:13" x14ac:dyDescent="0.25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</row>
    <row r="260" spans="1:13" x14ac:dyDescent="0.25">
      <c r="A260" s="223"/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</row>
    <row r="261" spans="1:13" x14ac:dyDescent="0.25">
      <c r="A261" s="223"/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</row>
    <row r="262" spans="1:13" x14ac:dyDescent="0.25">
      <c r="A262" s="223"/>
      <c r="B262" s="223"/>
      <c r="C262" s="223"/>
      <c r="D262" s="223"/>
      <c r="E262" s="223"/>
      <c r="F262" s="223"/>
      <c r="G262" s="223"/>
      <c r="H262" s="223"/>
      <c r="I262" s="223"/>
      <c r="J262" s="223"/>
      <c r="K262" s="223"/>
      <c r="L262" s="223"/>
      <c r="M262" s="223"/>
    </row>
    <row r="263" spans="1:13" x14ac:dyDescent="0.25">
      <c r="A263" s="223"/>
      <c r="B263" s="223"/>
      <c r="C263" s="223"/>
      <c r="D263" s="223"/>
      <c r="E263" s="223"/>
      <c r="F263" s="223"/>
      <c r="G263" s="223"/>
      <c r="H263" s="223"/>
      <c r="I263" s="223"/>
      <c r="J263" s="223"/>
      <c r="K263" s="223"/>
      <c r="L263" s="223"/>
      <c r="M263" s="223"/>
    </row>
    <row r="264" spans="1:13" x14ac:dyDescent="0.25">
      <c r="A264" s="223"/>
      <c r="B264" s="223"/>
      <c r="C264" s="223"/>
      <c r="D264" s="223"/>
      <c r="E264" s="223"/>
      <c r="F264" s="223"/>
      <c r="G264" s="223"/>
      <c r="H264" s="223"/>
      <c r="I264" s="223"/>
      <c r="J264" s="223"/>
      <c r="K264" s="223"/>
      <c r="L264" s="223"/>
      <c r="M264" s="223"/>
    </row>
    <row r="265" spans="1:13" x14ac:dyDescent="0.25">
      <c r="A265" s="223"/>
      <c r="B265" s="223"/>
      <c r="C265" s="223"/>
      <c r="D265" s="223"/>
      <c r="E265" s="223"/>
      <c r="F265" s="223"/>
      <c r="G265" s="223"/>
      <c r="H265" s="223"/>
      <c r="I265" s="223"/>
      <c r="J265" s="223"/>
      <c r="K265" s="223"/>
      <c r="L265" s="223"/>
      <c r="M265" s="223"/>
    </row>
    <row r="266" spans="1:13" x14ac:dyDescent="0.25">
      <c r="A266" s="223"/>
      <c r="B266" s="223"/>
      <c r="C266" s="223"/>
      <c r="D266" s="223"/>
      <c r="E266" s="223"/>
      <c r="F266" s="223"/>
      <c r="G266" s="223"/>
      <c r="H266" s="223"/>
      <c r="I266" s="223"/>
      <c r="J266" s="223"/>
      <c r="K266" s="223"/>
      <c r="L266" s="223"/>
      <c r="M266" s="223"/>
    </row>
    <row r="267" spans="1:13" x14ac:dyDescent="0.25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</row>
    <row r="268" spans="1:13" x14ac:dyDescent="0.25">
      <c r="A268" s="223"/>
      <c r="B268" s="223"/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</row>
    <row r="269" spans="1:13" x14ac:dyDescent="0.25">
      <c r="A269" s="223"/>
      <c r="B269" s="223"/>
      <c r="C269" s="223"/>
      <c r="D269" s="223"/>
      <c r="E269" s="223"/>
      <c r="F269" s="223"/>
      <c r="G269" s="223"/>
      <c r="H269" s="223"/>
      <c r="I269" s="223"/>
      <c r="J269" s="223"/>
      <c r="K269" s="223"/>
      <c r="L269" s="223"/>
      <c r="M269" s="223"/>
    </row>
    <row r="270" spans="1:13" x14ac:dyDescent="0.25">
      <c r="A270" s="223"/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  <c r="L270" s="223"/>
      <c r="M270" s="223"/>
    </row>
    <row r="271" spans="1:13" x14ac:dyDescent="0.25">
      <c r="A271" s="223"/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223"/>
      <c r="M271" s="223"/>
    </row>
    <row r="272" spans="1:13" x14ac:dyDescent="0.25">
      <c r="A272" s="223"/>
      <c r="B272" s="223"/>
      <c r="C272" s="223"/>
      <c r="D272" s="223"/>
      <c r="E272" s="223"/>
      <c r="F272" s="223"/>
      <c r="G272" s="223"/>
      <c r="H272" s="223"/>
      <c r="I272" s="223"/>
      <c r="J272" s="223"/>
      <c r="K272" s="223"/>
      <c r="L272" s="223"/>
      <c r="M272" s="223"/>
    </row>
    <row r="273" spans="1:13" x14ac:dyDescent="0.25">
      <c r="A273" s="223"/>
      <c r="B273" s="223"/>
      <c r="C273" s="223"/>
      <c r="D273" s="223"/>
      <c r="E273" s="223"/>
      <c r="F273" s="223"/>
      <c r="G273" s="223"/>
      <c r="H273" s="223"/>
      <c r="I273" s="223"/>
      <c r="J273" s="223"/>
      <c r="K273" s="223"/>
      <c r="L273" s="223"/>
      <c r="M273" s="223"/>
    </row>
    <row r="274" spans="1:13" x14ac:dyDescent="0.25">
      <c r="A274" s="223"/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</row>
    <row r="275" spans="1:13" x14ac:dyDescent="0.25">
      <c r="A275" s="223"/>
      <c r="B275" s="223"/>
      <c r="C275" s="223"/>
      <c r="D275" s="223"/>
      <c r="E275" s="223"/>
      <c r="F275" s="223"/>
      <c r="G275" s="223"/>
      <c r="H275" s="223"/>
      <c r="I275" s="223"/>
      <c r="J275" s="223"/>
      <c r="K275" s="223"/>
      <c r="L275" s="223"/>
      <c r="M275" s="223"/>
    </row>
    <row r="276" spans="1:13" x14ac:dyDescent="0.25">
      <c r="A276" s="223"/>
      <c r="B276" s="223"/>
      <c r="C276" s="223"/>
      <c r="D276" s="223"/>
      <c r="E276" s="223"/>
      <c r="F276" s="223"/>
      <c r="G276" s="223"/>
      <c r="H276" s="223"/>
      <c r="I276" s="223"/>
      <c r="J276" s="223"/>
      <c r="K276" s="223"/>
      <c r="L276" s="223"/>
      <c r="M276" s="223"/>
    </row>
    <row r="277" spans="1:13" x14ac:dyDescent="0.25">
      <c r="A277" s="223"/>
      <c r="B277" s="223"/>
      <c r="C277" s="223"/>
      <c r="D277" s="223"/>
      <c r="E277" s="223"/>
      <c r="F277" s="223"/>
      <c r="G277" s="223"/>
      <c r="H277" s="223"/>
      <c r="I277" s="223"/>
      <c r="J277" s="223"/>
      <c r="K277" s="223"/>
      <c r="L277" s="223"/>
      <c r="M277" s="223"/>
    </row>
    <row r="278" spans="1:13" x14ac:dyDescent="0.25">
      <c r="A278" s="223"/>
      <c r="B278" s="223"/>
      <c r="C278" s="223"/>
      <c r="D278" s="223"/>
      <c r="E278" s="223"/>
      <c r="F278" s="223"/>
      <c r="G278" s="223"/>
      <c r="H278" s="223"/>
      <c r="I278" s="223"/>
      <c r="J278" s="223"/>
      <c r="K278" s="223"/>
      <c r="L278" s="223"/>
      <c r="M278" s="223"/>
    </row>
    <row r="279" spans="1:13" x14ac:dyDescent="0.25">
      <c r="A279" s="223"/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223"/>
      <c r="M279" s="223"/>
    </row>
    <row r="280" spans="1:13" x14ac:dyDescent="0.25">
      <c r="A280" s="223"/>
      <c r="B280" s="223"/>
      <c r="C280" s="223"/>
      <c r="D280" s="223"/>
      <c r="E280" s="223"/>
      <c r="F280" s="223"/>
      <c r="G280" s="223"/>
      <c r="H280" s="223"/>
      <c r="I280" s="223"/>
      <c r="J280" s="223"/>
      <c r="K280" s="223"/>
      <c r="L280" s="223"/>
      <c r="M280" s="223"/>
    </row>
    <row r="281" spans="1:13" x14ac:dyDescent="0.25">
      <c r="A281" s="223"/>
      <c r="B281" s="223"/>
      <c r="C281" s="223"/>
      <c r="D281" s="223"/>
      <c r="E281" s="223"/>
      <c r="F281" s="223"/>
      <c r="G281" s="223"/>
      <c r="H281" s="223"/>
      <c r="I281" s="223"/>
      <c r="J281" s="223"/>
      <c r="K281" s="223"/>
      <c r="L281" s="223"/>
      <c r="M281" s="223"/>
    </row>
    <row r="282" spans="1:13" x14ac:dyDescent="0.25">
      <c r="A282" s="223"/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23"/>
      <c r="M282" s="223"/>
    </row>
    <row r="283" spans="1:13" x14ac:dyDescent="0.25">
      <c r="A283" s="223"/>
      <c r="B283" s="223"/>
      <c r="C283" s="223"/>
      <c r="D283" s="223"/>
      <c r="E283" s="223"/>
      <c r="F283" s="223"/>
      <c r="G283" s="223"/>
      <c r="H283" s="223"/>
      <c r="I283" s="223"/>
      <c r="J283" s="223"/>
      <c r="K283" s="223"/>
      <c r="L283" s="223"/>
      <c r="M283" s="223"/>
    </row>
    <row r="284" spans="1:13" x14ac:dyDescent="0.25">
      <c r="A284" s="223"/>
      <c r="B284" s="223"/>
      <c r="C284" s="223"/>
      <c r="D284" s="223"/>
      <c r="E284" s="223"/>
      <c r="F284" s="223"/>
      <c r="G284" s="223"/>
      <c r="H284" s="223"/>
      <c r="I284" s="223"/>
      <c r="J284" s="223"/>
      <c r="K284" s="223"/>
      <c r="L284" s="223"/>
      <c r="M284" s="223"/>
    </row>
    <row r="285" spans="1:13" x14ac:dyDescent="0.25">
      <c r="A285" s="223"/>
      <c r="B285" s="223"/>
      <c r="C285" s="223"/>
      <c r="D285" s="223"/>
      <c r="E285" s="223"/>
      <c r="F285" s="223"/>
      <c r="G285" s="223"/>
      <c r="H285" s="223"/>
      <c r="I285" s="223"/>
      <c r="J285" s="223"/>
      <c r="K285" s="223"/>
      <c r="L285" s="223"/>
      <c r="M285" s="223"/>
    </row>
    <row r="286" spans="1:13" x14ac:dyDescent="0.25">
      <c r="A286" s="223"/>
      <c r="B286" s="223"/>
      <c r="C286" s="223"/>
      <c r="D286" s="223"/>
      <c r="E286" s="223"/>
      <c r="F286" s="223"/>
      <c r="G286" s="223"/>
      <c r="H286" s="223"/>
      <c r="I286" s="223"/>
      <c r="J286" s="223"/>
      <c r="K286" s="223"/>
      <c r="L286" s="223"/>
      <c r="M286" s="223"/>
    </row>
    <row r="287" spans="1:13" x14ac:dyDescent="0.25">
      <c r="A287" s="223"/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223"/>
      <c r="M287" s="223"/>
    </row>
    <row r="288" spans="1:13" x14ac:dyDescent="0.25">
      <c r="A288" s="223"/>
      <c r="B288" s="223"/>
      <c r="C288" s="223"/>
      <c r="D288" s="223"/>
      <c r="E288" s="223"/>
      <c r="F288" s="223"/>
      <c r="G288" s="223"/>
      <c r="H288" s="223"/>
      <c r="I288" s="223"/>
      <c r="J288" s="223"/>
      <c r="K288" s="223"/>
      <c r="L288" s="223"/>
      <c r="M288" s="223"/>
    </row>
    <row r="289" spans="1:13" x14ac:dyDescent="0.25">
      <c r="A289" s="223"/>
      <c r="B289" s="223"/>
      <c r="C289" s="223"/>
      <c r="D289" s="223"/>
      <c r="E289" s="223"/>
      <c r="F289" s="223"/>
      <c r="G289" s="223"/>
      <c r="H289" s="223"/>
      <c r="I289" s="223"/>
      <c r="J289" s="223"/>
      <c r="K289" s="223"/>
      <c r="L289" s="223"/>
      <c r="M289" s="223"/>
    </row>
    <row r="290" spans="1:13" x14ac:dyDescent="0.25">
      <c r="A290" s="223"/>
      <c r="B290" s="223"/>
      <c r="C290" s="223"/>
      <c r="D290" s="223"/>
      <c r="E290" s="223"/>
      <c r="F290" s="223"/>
      <c r="G290" s="223"/>
      <c r="H290" s="223"/>
      <c r="I290" s="223"/>
      <c r="J290" s="223"/>
      <c r="K290" s="223"/>
      <c r="L290" s="223"/>
      <c r="M290" s="223"/>
    </row>
    <row r="291" spans="1:13" x14ac:dyDescent="0.25">
      <c r="A291" s="223"/>
      <c r="B291" s="223"/>
      <c r="C291" s="223"/>
      <c r="D291" s="223"/>
      <c r="E291" s="223"/>
      <c r="F291" s="223"/>
      <c r="G291" s="223"/>
      <c r="H291" s="223"/>
      <c r="I291" s="223"/>
      <c r="J291" s="223"/>
      <c r="K291" s="223"/>
      <c r="L291" s="223"/>
      <c r="M291" s="223"/>
    </row>
    <row r="292" spans="1:13" x14ac:dyDescent="0.25">
      <c r="A292" s="223"/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</row>
    <row r="293" spans="1:13" x14ac:dyDescent="0.25">
      <c r="A293" s="223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</row>
    <row r="294" spans="1:13" x14ac:dyDescent="0.25">
      <c r="A294" s="223"/>
      <c r="B294" s="223"/>
      <c r="C294" s="223"/>
      <c r="D294" s="223"/>
      <c r="E294" s="223"/>
      <c r="F294" s="223"/>
      <c r="G294" s="223"/>
      <c r="H294" s="223"/>
      <c r="I294" s="223"/>
      <c r="J294" s="223"/>
      <c r="K294" s="223"/>
      <c r="L294" s="223"/>
      <c r="M294" s="223"/>
    </row>
    <row r="295" spans="1:13" x14ac:dyDescent="0.25">
      <c r="A295" s="223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</row>
    <row r="296" spans="1:13" x14ac:dyDescent="0.25">
      <c r="A296" s="223"/>
      <c r="B296" s="223"/>
      <c r="C296" s="223"/>
      <c r="D296" s="223"/>
      <c r="E296" s="223"/>
      <c r="F296" s="223"/>
      <c r="G296" s="223"/>
      <c r="H296" s="223"/>
      <c r="I296" s="223"/>
      <c r="J296" s="223"/>
      <c r="K296" s="223"/>
      <c r="L296" s="223"/>
      <c r="M296" s="223"/>
    </row>
    <row r="297" spans="1:13" x14ac:dyDescent="0.25">
      <c r="A297" s="223"/>
      <c r="B297" s="223"/>
      <c r="C297" s="223"/>
      <c r="D297" s="223"/>
      <c r="E297" s="223"/>
      <c r="F297" s="223"/>
      <c r="G297" s="223"/>
      <c r="H297" s="223"/>
      <c r="I297" s="223"/>
      <c r="J297" s="223"/>
      <c r="K297" s="223"/>
      <c r="L297" s="223"/>
      <c r="M297" s="223"/>
    </row>
    <row r="298" spans="1:13" x14ac:dyDescent="0.25">
      <c r="A298" s="223"/>
      <c r="B298" s="223"/>
      <c r="C298" s="223"/>
      <c r="D298" s="223"/>
      <c r="E298" s="223"/>
      <c r="F298" s="223"/>
      <c r="G298" s="223"/>
      <c r="H298" s="223"/>
      <c r="I298" s="223"/>
      <c r="J298" s="223"/>
      <c r="K298" s="223"/>
      <c r="L298" s="223"/>
      <c r="M298" s="223"/>
    </row>
    <row r="299" spans="1:13" x14ac:dyDescent="0.25">
      <c r="A299" s="223"/>
      <c r="B299" s="223"/>
      <c r="C299" s="223"/>
      <c r="D299" s="223"/>
      <c r="E299" s="223"/>
      <c r="F299" s="223"/>
      <c r="G299" s="223"/>
      <c r="H299" s="223"/>
      <c r="I299" s="223"/>
      <c r="J299" s="223"/>
      <c r="K299" s="223"/>
      <c r="L299" s="223"/>
      <c r="M299" s="223"/>
    </row>
    <row r="300" spans="1:13" x14ac:dyDescent="0.25">
      <c r="A300" s="223"/>
      <c r="B300" s="223"/>
      <c r="C300" s="223"/>
      <c r="D300" s="223"/>
      <c r="E300" s="223"/>
      <c r="F300" s="223"/>
      <c r="G300" s="223"/>
      <c r="H300" s="223"/>
      <c r="I300" s="223"/>
      <c r="J300" s="223"/>
      <c r="K300" s="223"/>
      <c r="L300" s="223"/>
      <c r="M300" s="223"/>
    </row>
    <row r="301" spans="1:13" x14ac:dyDescent="0.25">
      <c r="A301" s="223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223"/>
    </row>
    <row r="302" spans="1:13" x14ac:dyDescent="0.25">
      <c r="A302" s="223"/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</row>
    <row r="303" spans="1:13" x14ac:dyDescent="0.25">
      <c r="A303" s="223"/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</row>
    <row r="304" spans="1:13" x14ac:dyDescent="0.25">
      <c r="A304" s="223"/>
      <c r="B304" s="223"/>
      <c r="C304" s="223"/>
      <c r="D304" s="223"/>
      <c r="E304" s="223"/>
      <c r="F304" s="223"/>
      <c r="G304" s="223"/>
      <c r="H304" s="223"/>
      <c r="I304" s="223"/>
      <c r="J304" s="223"/>
      <c r="K304" s="223"/>
      <c r="L304" s="223"/>
      <c r="M304" s="223"/>
    </row>
    <row r="305" spans="1:13" x14ac:dyDescent="0.25">
      <c r="A305" s="223"/>
      <c r="B305" s="223"/>
      <c r="C305" s="223"/>
      <c r="D305" s="223"/>
      <c r="E305" s="223"/>
      <c r="F305" s="223"/>
      <c r="G305" s="223"/>
      <c r="H305" s="223"/>
      <c r="I305" s="223"/>
      <c r="J305" s="223"/>
      <c r="K305" s="223"/>
      <c r="L305" s="223"/>
      <c r="M305" s="223"/>
    </row>
    <row r="306" spans="1:13" x14ac:dyDescent="0.25">
      <c r="A306" s="223"/>
      <c r="B306" s="223"/>
      <c r="C306" s="223"/>
      <c r="D306" s="223"/>
      <c r="E306" s="223"/>
      <c r="F306" s="223"/>
      <c r="G306" s="223"/>
      <c r="H306" s="223"/>
      <c r="I306" s="223"/>
      <c r="J306" s="223"/>
      <c r="K306" s="223"/>
      <c r="L306" s="223"/>
      <c r="M306" s="223"/>
    </row>
    <row r="307" spans="1:13" x14ac:dyDescent="0.25">
      <c r="A307" s="223"/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</row>
    <row r="308" spans="1:13" x14ac:dyDescent="0.25">
      <c r="A308" s="223"/>
      <c r="B308" s="223"/>
      <c r="C308" s="223"/>
      <c r="D308" s="223"/>
      <c r="E308" s="223"/>
      <c r="F308" s="223"/>
      <c r="G308" s="223"/>
      <c r="H308" s="223"/>
      <c r="I308" s="223"/>
      <c r="J308" s="223"/>
      <c r="K308" s="223"/>
      <c r="L308" s="223"/>
      <c r="M308" s="223"/>
    </row>
    <row r="309" spans="1:13" x14ac:dyDescent="0.25">
      <c r="A309" s="223"/>
      <c r="B309" s="223"/>
      <c r="C309" s="223"/>
      <c r="D309" s="223"/>
      <c r="E309" s="223"/>
      <c r="F309" s="223"/>
      <c r="G309" s="223"/>
      <c r="H309" s="223"/>
      <c r="I309" s="223"/>
      <c r="J309" s="223"/>
      <c r="K309" s="223"/>
      <c r="L309" s="223"/>
      <c r="M309" s="223"/>
    </row>
    <row r="310" spans="1:13" x14ac:dyDescent="0.25">
      <c r="A310" s="223"/>
      <c r="B310" s="223"/>
      <c r="C310" s="223"/>
      <c r="D310" s="223"/>
      <c r="E310" s="223"/>
      <c r="F310" s="223"/>
      <c r="G310" s="223"/>
      <c r="H310" s="223"/>
      <c r="I310" s="223"/>
      <c r="J310" s="223"/>
      <c r="K310" s="223"/>
      <c r="L310" s="223"/>
      <c r="M310" s="223"/>
    </row>
    <row r="311" spans="1:13" x14ac:dyDescent="0.25">
      <c r="A311" s="223"/>
      <c r="B311" s="223"/>
      <c r="C311" s="223"/>
      <c r="D311" s="223"/>
      <c r="E311" s="223"/>
      <c r="F311" s="223"/>
      <c r="G311" s="223"/>
      <c r="H311" s="223"/>
      <c r="I311" s="223"/>
      <c r="J311" s="223"/>
      <c r="K311" s="223"/>
      <c r="L311" s="223"/>
      <c r="M311" s="223"/>
    </row>
    <row r="312" spans="1:13" x14ac:dyDescent="0.25">
      <c r="A312" s="223"/>
      <c r="B312" s="223"/>
      <c r="C312" s="223"/>
      <c r="D312" s="223"/>
      <c r="E312" s="223"/>
      <c r="F312" s="223"/>
      <c r="G312" s="223"/>
      <c r="H312" s="223"/>
      <c r="I312" s="223"/>
      <c r="J312" s="223"/>
      <c r="K312" s="223"/>
      <c r="L312" s="223"/>
      <c r="M312" s="223"/>
    </row>
    <row r="313" spans="1:13" x14ac:dyDescent="0.25">
      <c r="A313" s="223"/>
      <c r="B313" s="223"/>
      <c r="C313" s="223"/>
      <c r="D313" s="223"/>
      <c r="E313" s="223"/>
      <c r="F313" s="223"/>
      <c r="G313" s="223"/>
      <c r="H313" s="223"/>
      <c r="I313" s="223"/>
      <c r="J313" s="223"/>
      <c r="K313" s="223"/>
      <c r="L313" s="223"/>
      <c r="M313" s="223"/>
    </row>
    <row r="314" spans="1:13" x14ac:dyDescent="0.25">
      <c r="A314" s="223"/>
      <c r="B314" s="223"/>
      <c r="C314" s="223"/>
      <c r="D314" s="223"/>
      <c r="E314" s="223"/>
      <c r="F314" s="223"/>
      <c r="G314" s="223"/>
      <c r="H314" s="223"/>
      <c r="I314" s="223"/>
      <c r="J314" s="223"/>
      <c r="K314" s="223"/>
      <c r="L314" s="223"/>
      <c r="M314" s="223"/>
    </row>
    <row r="315" spans="1:13" x14ac:dyDescent="0.25">
      <c r="A315" s="223"/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</row>
    <row r="316" spans="1:13" x14ac:dyDescent="0.25">
      <c r="A316" s="223"/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</row>
    <row r="317" spans="1:13" x14ac:dyDescent="0.25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</row>
    <row r="318" spans="1:13" x14ac:dyDescent="0.25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</row>
    <row r="319" spans="1:13" x14ac:dyDescent="0.25">
      <c r="A319" s="223"/>
      <c r="B319" s="223"/>
      <c r="C319" s="223"/>
      <c r="D319" s="223"/>
      <c r="E319" s="223"/>
      <c r="F319" s="223"/>
      <c r="G319" s="223"/>
      <c r="H319" s="223"/>
      <c r="I319" s="223"/>
      <c r="J319" s="223"/>
      <c r="K319" s="223"/>
      <c r="L319" s="223"/>
      <c r="M319" s="223"/>
    </row>
    <row r="320" spans="1:13" x14ac:dyDescent="0.25">
      <c r="A320" s="223"/>
      <c r="B320" s="223"/>
      <c r="C320" s="223"/>
      <c r="D320" s="223"/>
      <c r="E320" s="223"/>
      <c r="F320" s="223"/>
      <c r="G320" s="223"/>
      <c r="H320" s="223"/>
      <c r="I320" s="223"/>
      <c r="J320" s="223"/>
      <c r="K320" s="223"/>
      <c r="L320" s="223"/>
      <c r="M320" s="223"/>
    </row>
    <row r="321" spans="1:13" x14ac:dyDescent="0.25">
      <c r="A321" s="223"/>
      <c r="B321" s="223"/>
      <c r="C321" s="223"/>
      <c r="D321" s="223"/>
      <c r="E321" s="223"/>
      <c r="F321" s="223"/>
      <c r="G321" s="223"/>
      <c r="H321" s="223"/>
      <c r="I321" s="223"/>
      <c r="J321" s="223"/>
      <c r="K321" s="223"/>
      <c r="L321" s="223"/>
      <c r="M321" s="223"/>
    </row>
    <row r="322" spans="1:13" x14ac:dyDescent="0.25">
      <c r="A322" s="223"/>
      <c r="B322" s="223"/>
      <c r="C322" s="223"/>
      <c r="D322" s="223"/>
      <c r="E322" s="223"/>
      <c r="F322" s="223"/>
      <c r="G322" s="223"/>
      <c r="H322" s="223"/>
      <c r="I322" s="223"/>
      <c r="J322" s="223"/>
      <c r="K322" s="223"/>
      <c r="L322" s="223"/>
      <c r="M322" s="223"/>
    </row>
    <row r="323" spans="1:13" x14ac:dyDescent="0.25">
      <c r="A323" s="223"/>
      <c r="B323" s="223"/>
      <c r="C323" s="223"/>
      <c r="D323" s="223"/>
      <c r="E323" s="223"/>
      <c r="F323" s="223"/>
      <c r="G323" s="223"/>
      <c r="H323" s="223"/>
      <c r="I323" s="223"/>
      <c r="J323" s="223"/>
      <c r="K323" s="223"/>
      <c r="L323" s="223"/>
      <c r="M323" s="223"/>
    </row>
    <row r="324" spans="1:13" x14ac:dyDescent="0.25">
      <c r="A324" s="223"/>
      <c r="B324" s="223"/>
      <c r="C324" s="223"/>
      <c r="D324" s="223"/>
      <c r="E324" s="223"/>
      <c r="F324" s="223"/>
      <c r="G324" s="223"/>
      <c r="H324" s="223"/>
      <c r="I324" s="223"/>
      <c r="J324" s="223"/>
      <c r="K324" s="223"/>
      <c r="L324" s="223"/>
      <c r="M324" s="223"/>
    </row>
    <row r="325" spans="1:13" x14ac:dyDescent="0.25">
      <c r="A325" s="223"/>
      <c r="B325" s="223"/>
      <c r="C325" s="223"/>
      <c r="D325" s="223"/>
      <c r="E325" s="223"/>
      <c r="F325" s="223"/>
      <c r="G325" s="223"/>
      <c r="H325" s="223"/>
      <c r="I325" s="223"/>
      <c r="J325" s="223"/>
      <c r="K325" s="223"/>
      <c r="L325" s="223"/>
      <c r="M325" s="223"/>
    </row>
    <row r="326" spans="1:13" x14ac:dyDescent="0.25">
      <c r="A326" s="223"/>
      <c r="B326" s="223"/>
      <c r="C326" s="223"/>
      <c r="D326" s="223"/>
      <c r="E326" s="223"/>
      <c r="F326" s="223"/>
      <c r="G326" s="223"/>
      <c r="H326" s="223"/>
      <c r="I326" s="223"/>
      <c r="J326" s="223"/>
      <c r="K326" s="223"/>
      <c r="L326" s="223"/>
      <c r="M326" s="223"/>
    </row>
    <row r="327" spans="1:13" x14ac:dyDescent="0.25">
      <c r="A327" s="223"/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</row>
    <row r="328" spans="1:13" x14ac:dyDescent="0.25">
      <c r="A328" s="223"/>
      <c r="B328" s="223"/>
      <c r="C328" s="223"/>
      <c r="D328" s="223"/>
      <c r="E328" s="223"/>
      <c r="F328" s="223"/>
      <c r="G328" s="223"/>
      <c r="H328" s="223"/>
      <c r="I328" s="223"/>
      <c r="J328" s="223"/>
      <c r="K328" s="223"/>
      <c r="L328" s="223"/>
      <c r="M328" s="223"/>
    </row>
    <row r="329" spans="1:13" x14ac:dyDescent="0.25">
      <c r="A329" s="223"/>
      <c r="B329" s="223"/>
      <c r="C329" s="223"/>
      <c r="D329" s="223"/>
      <c r="E329" s="223"/>
      <c r="F329" s="223"/>
      <c r="G329" s="223"/>
      <c r="H329" s="223"/>
      <c r="I329" s="223"/>
      <c r="J329" s="223"/>
      <c r="K329" s="223"/>
      <c r="L329" s="223"/>
      <c r="M329" s="223"/>
    </row>
    <row r="330" spans="1:13" x14ac:dyDescent="0.25">
      <c r="A330" s="223"/>
      <c r="B330" s="223"/>
      <c r="C330" s="223"/>
      <c r="D330" s="223"/>
      <c r="E330" s="223"/>
      <c r="F330" s="223"/>
      <c r="G330" s="223"/>
      <c r="H330" s="223"/>
      <c r="I330" s="223"/>
      <c r="J330" s="223"/>
      <c r="K330" s="223"/>
      <c r="L330" s="223"/>
      <c r="M330" s="223"/>
    </row>
    <row r="331" spans="1:13" x14ac:dyDescent="0.25">
      <c r="A331" s="223"/>
      <c r="B331" s="223"/>
      <c r="C331" s="223"/>
      <c r="D331" s="223"/>
      <c r="E331" s="223"/>
      <c r="F331" s="223"/>
      <c r="G331" s="223"/>
      <c r="H331" s="223"/>
      <c r="I331" s="223"/>
      <c r="J331" s="223"/>
      <c r="K331" s="223"/>
      <c r="L331" s="223"/>
      <c r="M331" s="223"/>
    </row>
    <row r="332" spans="1:13" x14ac:dyDescent="0.25">
      <c r="A332" s="223"/>
      <c r="B332" s="223"/>
      <c r="C332" s="223"/>
      <c r="D332" s="223"/>
      <c r="E332" s="223"/>
      <c r="F332" s="223"/>
      <c r="G332" s="223"/>
      <c r="H332" s="223"/>
      <c r="I332" s="223"/>
      <c r="J332" s="223"/>
      <c r="K332" s="223"/>
      <c r="L332" s="223"/>
      <c r="M332" s="223"/>
    </row>
    <row r="333" spans="1:13" x14ac:dyDescent="0.25">
      <c r="A333" s="223"/>
      <c r="B333" s="223"/>
      <c r="C333" s="223"/>
      <c r="D333" s="223"/>
      <c r="E333" s="223"/>
      <c r="F333" s="223"/>
      <c r="G333" s="223"/>
      <c r="H333" s="223"/>
      <c r="I333" s="223"/>
      <c r="J333" s="223"/>
      <c r="K333" s="223"/>
      <c r="L333" s="223"/>
      <c r="M333" s="223"/>
    </row>
    <row r="334" spans="1:13" x14ac:dyDescent="0.25">
      <c r="A334" s="223"/>
      <c r="B334" s="223"/>
      <c r="C334" s="223"/>
      <c r="D334" s="223"/>
      <c r="E334" s="223"/>
      <c r="F334" s="223"/>
      <c r="G334" s="223"/>
      <c r="H334" s="223"/>
      <c r="I334" s="223"/>
      <c r="J334" s="223"/>
      <c r="K334" s="223"/>
      <c r="L334" s="223"/>
      <c r="M334" s="223"/>
    </row>
    <row r="335" spans="1:13" x14ac:dyDescent="0.25">
      <c r="A335" s="223"/>
      <c r="B335" s="223"/>
      <c r="C335" s="223"/>
      <c r="D335" s="223"/>
      <c r="E335" s="223"/>
      <c r="F335" s="223"/>
      <c r="G335" s="223"/>
      <c r="H335" s="223"/>
      <c r="I335" s="223"/>
      <c r="J335" s="223"/>
      <c r="K335" s="223"/>
      <c r="L335" s="223"/>
      <c r="M335" s="223"/>
    </row>
    <row r="336" spans="1:13" x14ac:dyDescent="0.25">
      <c r="A336" s="223"/>
      <c r="B336" s="223"/>
      <c r="C336" s="223"/>
      <c r="D336" s="223"/>
      <c r="E336" s="223"/>
      <c r="F336" s="223"/>
      <c r="G336" s="223"/>
      <c r="H336" s="223"/>
      <c r="I336" s="223"/>
      <c r="J336" s="223"/>
      <c r="K336" s="223"/>
      <c r="L336" s="223"/>
      <c r="M336" s="223"/>
    </row>
    <row r="337" spans="1:13" x14ac:dyDescent="0.25">
      <c r="A337" s="223"/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23"/>
      <c r="M337" s="223"/>
    </row>
    <row r="338" spans="1:13" x14ac:dyDescent="0.25">
      <c r="A338" s="223"/>
      <c r="B338" s="223"/>
      <c r="C338" s="223"/>
      <c r="D338" s="223"/>
      <c r="E338" s="223"/>
      <c r="F338" s="223"/>
      <c r="G338" s="223"/>
      <c r="H338" s="223"/>
      <c r="I338" s="223"/>
      <c r="J338" s="223"/>
      <c r="K338" s="223"/>
      <c r="L338" s="223"/>
      <c r="M338" s="223"/>
    </row>
    <row r="339" spans="1:13" x14ac:dyDescent="0.25">
      <c r="A339" s="223"/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</row>
    <row r="340" spans="1:13" x14ac:dyDescent="0.25">
      <c r="A340" s="223"/>
      <c r="B340" s="223"/>
      <c r="C340" s="223"/>
      <c r="D340" s="223"/>
      <c r="E340" s="223"/>
      <c r="F340" s="223"/>
      <c r="G340" s="223"/>
      <c r="H340" s="223"/>
      <c r="I340" s="223"/>
      <c r="J340" s="223"/>
      <c r="K340" s="223"/>
      <c r="L340" s="223"/>
      <c r="M340" s="223"/>
    </row>
    <row r="341" spans="1:13" x14ac:dyDescent="0.25">
      <c r="A341" s="223"/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23"/>
      <c r="M341" s="223"/>
    </row>
    <row r="342" spans="1:13" x14ac:dyDescent="0.25">
      <c r="A342" s="223"/>
      <c r="B342" s="223"/>
      <c r="C342" s="223"/>
      <c r="D342" s="223"/>
      <c r="E342" s="223"/>
      <c r="F342" s="223"/>
      <c r="G342" s="223"/>
      <c r="H342" s="223"/>
      <c r="I342" s="223"/>
      <c r="J342" s="223"/>
      <c r="K342" s="223"/>
      <c r="L342" s="223"/>
      <c r="M342" s="223"/>
    </row>
    <row r="343" spans="1:13" x14ac:dyDescent="0.25">
      <c r="A343" s="223"/>
      <c r="B343" s="223"/>
      <c r="C343" s="223"/>
      <c r="D343" s="223"/>
      <c r="E343" s="223"/>
      <c r="F343" s="223"/>
      <c r="G343" s="223"/>
      <c r="H343" s="223"/>
      <c r="I343" s="223"/>
      <c r="J343" s="223"/>
      <c r="K343" s="223"/>
      <c r="L343" s="223"/>
      <c r="M343" s="223"/>
    </row>
    <row r="344" spans="1:13" x14ac:dyDescent="0.25">
      <c r="A344" s="223"/>
      <c r="B344" s="223"/>
      <c r="C344" s="223"/>
      <c r="D344" s="223"/>
      <c r="E344" s="223"/>
      <c r="F344" s="223"/>
      <c r="G344" s="223"/>
      <c r="H344" s="223"/>
      <c r="I344" s="223"/>
      <c r="J344" s="223"/>
      <c r="K344" s="223"/>
      <c r="L344" s="223"/>
      <c r="M344" s="223"/>
    </row>
    <row r="345" spans="1:13" x14ac:dyDescent="0.25">
      <c r="A345" s="223"/>
      <c r="B345" s="223"/>
      <c r="C345" s="223"/>
      <c r="D345" s="223"/>
      <c r="E345" s="223"/>
      <c r="F345" s="223"/>
      <c r="G345" s="223"/>
      <c r="H345" s="223"/>
      <c r="I345" s="223"/>
      <c r="J345" s="223"/>
      <c r="K345" s="223"/>
      <c r="L345" s="223"/>
      <c r="M345" s="223"/>
    </row>
    <row r="346" spans="1:13" x14ac:dyDescent="0.25">
      <c r="A346" s="223"/>
      <c r="B346" s="223"/>
      <c r="C346" s="223"/>
      <c r="D346" s="223"/>
      <c r="E346" s="223"/>
      <c r="F346" s="223"/>
      <c r="G346" s="223"/>
      <c r="H346" s="223"/>
      <c r="I346" s="223"/>
      <c r="J346" s="223"/>
      <c r="K346" s="223"/>
      <c r="L346" s="223"/>
      <c r="M346" s="223"/>
    </row>
    <row r="347" spans="1:13" x14ac:dyDescent="0.25">
      <c r="A347" s="223"/>
      <c r="B347" s="223"/>
      <c r="C347" s="223"/>
      <c r="D347" s="223"/>
      <c r="E347" s="223"/>
      <c r="F347" s="223"/>
      <c r="G347" s="223"/>
      <c r="H347" s="223"/>
      <c r="I347" s="223"/>
      <c r="J347" s="223"/>
      <c r="K347" s="223"/>
      <c r="L347" s="223"/>
      <c r="M347" s="223"/>
    </row>
    <row r="348" spans="1:13" x14ac:dyDescent="0.25">
      <c r="A348" s="223"/>
      <c r="B348" s="223"/>
      <c r="C348" s="223"/>
      <c r="D348" s="223"/>
      <c r="E348" s="223"/>
      <c r="F348" s="223"/>
      <c r="G348" s="223"/>
      <c r="H348" s="223"/>
      <c r="I348" s="223"/>
      <c r="J348" s="223"/>
      <c r="K348" s="223"/>
      <c r="L348" s="223"/>
      <c r="M348" s="223"/>
    </row>
    <row r="349" spans="1:13" x14ac:dyDescent="0.25">
      <c r="A349" s="223"/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23"/>
      <c r="M349" s="223"/>
    </row>
    <row r="350" spans="1:13" x14ac:dyDescent="0.25">
      <c r="A350" s="223"/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223"/>
      <c r="M350" s="223"/>
    </row>
    <row r="351" spans="1:13" x14ac:dyDescent="0.25">
      <c r="A351" s="223"/>
      <c r="B351" s="223"/>
      <c r="C351" s="223"/>
      <c r="D351" s="223"/>
      <c r="E351" s="223"/>
      <c r="F351" s="223"/>
      <c r="G351" s="223"/>
      <c r="H351" s="223"/>
      <c r="I351" s="223"/>
      <c r="J351" s="223"/>
      <c r="K351" s="223"/>
      <c r="L351" s="223"/>
      <c r="M351" s="223"/>
    </row>
    <row r="352" spans="1:13" x14ac:dyDescent="0.25">
      <c r="A352" s="223"/>
      <c r="B352" s="223"/>
      <c r="C352" s="223"/>
      <c r="D352" s="223"/>
      <c r="E352" s="223"/>
      <c r="F352" s="223"/>
      <c r="G352" s="223"/>
      <c r="H352" s="223"/>
      <c r="I352" s="223"/>
      <c r="J352" s="223"/>
      <c r="K352" s="223"/>
      <c r="L352" s="223"/>
      <c r="M352" s="223"/>
    </row>
    <row r="353" spans="1:13" x14ac:dyDescent="0.25">
      <c r="A353" s="223"/>
      <c r="B353" s="223"/>
      <c r="C353" s="223"/>
      <c r="D353" s="223"/>
      <c r="E353" s="223"/>
      <c r="F353" s="223"/>
      <c r="G353" s="223"/>
      <c r="H353" s="223"/>
      <c r="I353" s="223"/>
      <c r="J353" s="223"/>
      <c r="K353" s="223"/>
      <c r="L353" s="223"/>
      <c r="M353" s="223"/>
    </row>
    <row r="354" spans="1:13" x14ac:dyDescent="0.25">
      <c r="A354" s="223"/>
      <c r="B354" s="223"/>
      <c r="C354" s="223"/>
      <c r="D354" s="223"/>
      <c r="E354" s="223"/>
      <c r="F354" s="223"/>
      <c r="G354" s="223"/>
      <c r="H354" s="223"/>
      <c r="I354" s="223"/>
      <c r="J354" s="223"/>
      <c r="K354" s="223"/>
      <c r="L354" s="223"/>
      <c r="M354" s="223"/>
    </row>
    <row r="355" spans="1:13" x14ac:dyDescent="0.25">
      <c r="A355" s="223"/>
      <c r="B355" s="223"/>
      <c r="C355" s="223"/>
      <c r="D355" s="223"/>
      <c r="E355" s="223"/>
      <c r="F355" s="223"/>
      <c r="G355" s="223"/>
      <c r="H355" s="223"/>
      <c r="I355" s="223"/>
      <c r="J355" s="223"/>
      <c r="K355" s="223"/>
      <c r="L355" s="223"/>
      <c r="M355" s="223"/>
    </row>
    <row r="356" spans="1:13" x14ac:dyDescent="0.25">
      <c r="A356" s="223"/>
      <c r="B356" s="223"/>
      <c r="C356" s="223"/>
      <c r="D356" s="223"/>
      <c r="E356" s="223"/>
      <c r="F356" s="223"/>
      <c r="G356" s="223"/>
      <c r="H356" s="223"/>
      <c r="I356" s="223"/>
      <c r="J356" s="223"/>
      <c r="K356" s="223"/>
      <c r="L356" s="223"/>
      <c r="M356" s="223"/>
    </row>
    <row r="357" spans="1:13" x14ac:dyDescent="0.25">
      <c r="A357" s="223"/>
      <c r="B357" s="223"/>
      <c r="C357" s="223"/>
      <c r="D357" s="223"/>
      <c r="E357" s="223"/>
      <c r="F357" s="223"/>
      <c r="G357" s="223"/>
      <c r="H357" s="223"/>
      <c r="I357" s="223"/>
      <c r="J357" s="223"/>
      <c r="K357" s="223"/>
      <c r="L357" s="223"/>
      <c r="M357" s="223"/>
    </row>
    <row r="358" spans="1:13" x14ac:dyDescent="0.25">
      <c r="A358" s="223"/>
      <c r="B358" s="223"/>
      <c r="C358" s="223"/>
      <c r="D358" s="223"/>
      <c r="E358" s="223"/>
      <c r="F358" s="223"/>
      <c r="G358" s="223"/>
      <c r="H358" s="223"/>
      <c r="I358" s="223"/>
      <c r="J358" s="223"/>
      <c r="K358" s="223"/>
      <c r="L358" s="223"/>
      <c r="M358" s="223"/>
    </row>
    <row r="359" spans="1:13" x14ac:dyDescent="0.25">
      <c r="A359" s="223"/>
      <c r="B359" s="223"/>
      <c r="C359" s="223"/>
      <c r="D359" s="223"/>
      <c r="E359" s="223"/>
      <c r="F359" s="223"/>
      <c r="G359" s="223"/>
      <c r="H359" s="223"/>
      <c r="I359" s="223"/>
      <c r="J359" s="223"/>
      <c r="K359" s="223"/>
      <c r="L359" s="223"/>
      <c r="M359" s="223"/>
    </row>
    <row r="360" spans="1:13" x14ac:dyDescent="0.25">
      <c r="A360" s="223"/>
      <c r="B360" s="223"/>
      <c r="C360" s="223"/>
      <c r="D360" s="223"/>
      <c r="E360" s="223"/>
      <c r="F360" s="223"/>
      <c r="G360" s="223"/>
      <c r="H360" s="223"/>
      <c r="I360" s="223"/>
      <c r="J360" s="223"/>
      <c r="K360" s="223"/>
      <c r="L360" s="223"/>
      <c r="M360" s="223"/>
    </row>
    <row r="361" spans="1:13" x14ac:dyDescent="0.25">
      <c r="A361" s="223"/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23"/>
      <c r="M361" s="223"/>
    </row>
    <row r="362" spans="1:13" x14ac:dyDescent="0.25">
      <c r="A362" s="223"/>
      <c r="B362" s="223"/>
      <c r="C362" s="223"/>
      <c r="D362" s="223"/>
      <c r="E362" s="223"/>
      <c r="F362" s="223"/>
      <c r="G362" s="223"/>
      <c r="H362" s="223"/>
      <c r="I362" s="223"/>
      <c r="J362" s="223"/>
      <c r="K362" s="223"/>
      <c r="L362" s="223"/>
      <c r="M362" s="223"/>
    </row>
    <row r="363" spans="1:13" x14ac:dyDescent="0.25">
      <c r="A363" s="223"/>
      <c r="B363" s="223"/>
      <c r="C363" s="223"/>
      <c r="D363" s="223"/>
      <c r="E363" s="223"/>
      <c r="F363" s="223"/>
      <c r="G363" s="223"/>
      <c r="H363" s="223"/>
      <c r="I363" s="223"/>
      <c r="J363" s="223"/>
      <c r="K363" s="223"/>
      <c r="L363" s="223"/>
      <c r="M363" s="223"/>
    </row>
    <row r="364" spans="1:13" x14ac:dyDescent="0.25">
      <c r="A364" s="223"/>
      <c r="B364" s="223"/>
      <c r="C364" s="223"/>
      <c r="D364" s="223"/>
      <c r="E364" s="223"/>
      <c r="F364" s="223"/>
      <c r="G364" s="223"/>
      <c r="H364" s="223"/>
      <c r="I364" s="223"/>
      <c r="J364" s="223"/>
      <c r="K364" s="223"/>
      <c r="L364" s="223"/>
      <c r="M364" s="223"/>
    </row>
    <row r="365" spans="1:13" x14ac:dyDescent="0.25">
      <c r="A365" s="223"/>
      <c r="B365" s="223"/>
      <c r="C365" s="223"/>
      <c r="D365" s="223"/>
      <c r="E365" s="223"/>
      <c r="F365" s="223"/>
      <c r="G365" s="223"/>
      <c r="H365" s="223"/>
      <c r="I365" s="223"/>
      <c r="J365" s="223"/>
      <c r="K365" s="223"/>
      <c r="L365" s="223"/>
      <c r="M365" s="223"/>
    </row>
    <row r="366" spans="1:13" x14ac:dyDescent="0.25">
      <c r="A366" s="223"/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223"/>
      <c r="M366" s="223"/>
    </row>
    <row r="367" spans="1:13" x14ac:dyDescent="0.25">
      <c r="A367" s="223"/>
      <c r="B367" s="223"/>
      <c r="C367" s="223"/>
      <c r="D367" s="223"/>
      <c r="E367" s="223"/>
      <c r="F367" s="223"/>
      <c r="G367" s="223"/>
      <c r="H367" s="223"/>
      <c r="I367" s="223"/>
      <c r="J367" s="223"/>
      <c r="K367" s="223"/>
      <c r="L367" s="223"/>
      <c r="M367" s="223"/>
    </row>
    <row r="368" spans="1:13" x14ac:dyDescent="0.25">
      <c r="A368" s="223"/>
      <c r="B368" s="223"/>
      <c r="C368" s="223"/>
      <c r="D368" s="223"/>
      <c r="E368" s="223"/>
      <c r="F368" s="223"/>
      <c r="G368" s="223"/>
      <c r="H368" s="223"/>
      <c r="I368" s="223"/>
      <c r="J368" s="223"/>
      <c r="K368" s="223"/>
      <c r="L368" s="223"/>
      <c r="M368" s="223"/>
    </row>
    <row r="369" spans="1:13" x14ac:dyDescent="0.25">
      <c r="A369" s="223"/>
      <c r="B369" s="223"/>
      <c r="C369" s="223"/>
      <c r="D369" s="223"/>
      <c r="E369" s="223"/>
      <c r="F369" s="223"/>
      <c r="G369" s="223"/>
      <c r="H369" s="223"/>
      <c r="I369" s="223"/>
      <c r="J369" s="223"/>
      <c r="K369" s="223"/>
      <c r="L369" s="223"/>
      <c r="M369" s="223"/>
    </row>
    <row r="370" spans="1:13" x14ac:dyDescent="0.25">
      <c r="A370" s="223"/>
      <c r="B370" s="223"/>
      <c r="C370" s="223"/>
      <c r="D370" s="223"/>
      <c r="E370" s="223"/>
      <c r="F370" s="223"/>
      <c r="G370" s="223"/>
      <c r="H370" s="223"/>
      <c r="I370" s="223"/>
      <c r="J370" s="223"/>
      <c r="K370" s="223"/>
      <c r="L370" s="223"/>
      <c r="M370" s="223"/>
    </row>
    <row r="371" spans="1:13" x14ac:dyDescent="0.25">
      <c r="A371" s="223"/>
      <c r="B371" s="223"/>
      <c r="C371" s="223"/>
      <c r="D371" s="223"/>
      <c r="E371" s="223"/>
      <c r="F371" s="223"/>
      <c r="G371" s="223"/>
      <c r="H371" s="223"/>
      <c r="I371" s="223"/>
      <c r="J371" s="223"/>
      <c r="K371" s="223"/>
      <c r="L371" s="223"/>
      <c r="M371" s="223"/>
    </row>
    <row r="372" spans="1:13" x14ac:dyDescent="0.25">
      <c r="A372" s="223"/>
      <c r="B372" s="223"/>
      <c r="C372" s="223"/>
      <c r="D372" s="223"/>
      <c r="E372" s="223"/>
      <c r="F372" s="223"/>
      <c r="G372" s="223"/>
      <c r="H372" s="223"/>
      <c r="I372" s="223"/>
      <c r="J372" s="223"/>
      <c r="K372" s="223"/>
      <c r="L372" s="223"/>
      <c r="M372" s="223"/>
    </row>
    <row r="373" spans="1:13" x14ac:dyDescent="0.25">
      <c r="A373" s="223"/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23"/>
      <c r="M373" s="223"/>
    </row>
    <row r="374" spans="1:13" x14ac:dyDescent="0.25">
      <c r="A374" s="223"/>
      <c r="B374" s="223"/>
      <c r="C374" s="223"/>
      <c r="D374" s="223"/>
      <c r="E374" s="223"/>
      <c r="F374" s="223"/>
      <c r="G374" s="223"/>
      <c r="H374" s="223"/>
      <c r="I374" s="223"/>
      <c r="J374" s="223"/>
      <c r="K374" s="223"/>
      <c r="L374" s="223"/>
      <c r="M374" s="223"/>
    </row>
    <row r="375" spans="1:13" x14ac:dyDescent="0.25">
      <c r="A375" s="223"/>
      <c r="B375" s="223"/>
      <c r="C375" s="223"/>
      <c r="D375" s="223"/>
      <c r="E375" s="223"/>
      <c r="F375" s="223"/>
      <c r="G375" s="223"/>
      <c r="H375" s="223"/>
      <c r="I375" s="223"/>
      <c r="J375" s="223"/>
      <c r="K375" s="223"/>
      <c r="L375" s="223"/>
      <c r="M375" s="223"/>
    </row>
    <row r="376" spans="1:13" x14ac:dyDescent="0.25">
      <c r="A376" s="223"/>
      <c r="B376" s="223"/>
      <c r="C376" s="223"/>
      <c r="D376" s="223"/>
      <c r="E376" s="223"/>
      <c r="F376" s="223"/>
      <c r="G376" s="223"/>
      <c r="H376" s="223"/>
      <c r="I376" s="223"/>
      <c r="J376" s="223"/>
      <c r="K376" s="223"/>
      <c r="L376" s="223"/>
      <c r="M376" s="223"/>
    </row>
    <row r="377" spans="1:13" x14ac:dyDescent="0.25">
      <c r="A377" s="223"/>
      <c r="B377" s="223"/>
      <c r="C377" s="223"/>
      <c r="D377" s="223"/>
      <c r="E377" s="223"/>
      <c r="F377" s="223"/>
      <c r="G377" s="223"/>
      <c r="H377" s="223"/>
      <c r="I377" s="223"/>
      <c r="J377" s="223"/>
      <c r="K377" s="223"/>
      <c r="L377" s="223"/>
      <c r="M377" s="223"/>
    </row>
    <row r="378" spans="1:13" x14ac:dyDescent="0.25">
      <c r="A378" s="223"/>
      <c r="B378" s="223"/>
      <c r="C378" s="223"/>
      <c r="D378" s="223"/>
      <c r="E378" s="223"/>
      <c r="F378" s="223"/>
      <c r="G378" s="223"/>
      <c r="H378" s="223"/>
      <c r="I378" s="223"/>
      <c r="J378" s="223"/>
      <c r="K378" s="223"/>
      <c r="L378" s="223"/>
      <c r="M378" s="223"/>
    </row>
    <row r="379" spans="1:13" x14ac:dyDescent="0.25">
      <c r="A379" s="223"/>
      <c r="B379" s="223"/>
      <c r="C379" s="223"/>
      <c r="D379" s="223"/>
      <c r="E379" s="223"/>
      <c r="F379" s="223"/>
      <c r="G379" s="223"/>
      <c r="H379" s="223"/>
      <c r="I379" s="223"/>
      <c r="J379" s="223"/>
      <c r="K379" s="223"/>
      <c r="L379" s="223"/>
      <c r="M379" s="223"/>
    </row>
    <row r="380" spans="1:13" x14ac:dyDescent="0.25">
      <c r="A380" s="223"/>
      <c r="B380" s="223"/>
      <c r="C380" s="223"/>
      <c r="D380" s="223"/>
      <c r="E380" s="223"/>
      <c r="F380" s="223"/>
      <c r="G380" s="223"/>
      <c r="H380" s="223"/>
      <c r="I380" s="223"/>
      <c r="J380" s="223"/>
      <c r="K380" s="223"/>
      <c r="L380" s="223"/>
      <c r="M380" s="223"/>
    </row>
    <row r="381" spans="1:13" x14ac:dyDescent="0.25">
      <c r="A381" s="223"/>
      <c r="B381" s="223"/>
      <c r="C381" s="223"/>
      <c r="D381" s="223"/>
      <c r="E381" s="223"/>
      <c r="F381" s="223"/>
      <c r="G381" s="223"/>
      <c r="H381" s="223"/>
      <c r="I381" s="223"/>
      <c r="J381" s="223"/>
      <c r="K381" s="223"/>
      <c r="L381" s="223"/>
      <c r="M381" s="223"/>
    </row>
    <row r="382" spans="1:13" x14ac:dyDescent="0.25">
      <c r="A382" s="223"/>
      <c r="B382" s="223"/>
      <c r="C382" s="223"/>
      <c r="D382" s="223"/>
      <c r="E382" s="223"/>
      <c r="F382" s="223"/>
      <c r="G382" s="223"/>
      <c r="H382" s="223"/>
      <c r="I382" s="223"/>
      <c r="J382" s="223"/>
      <c r="K382" s="223"/>
      <c r="L382" s="223"/>
      <c r="M382" s="223"/>
    </row>
    <row r="383" spans="1:13" x14ac:dyDescent="0.25">
      <c r="A383" s="223"/>
      <c r="B383" s="223"/>
      <c r="C383" s="223"/>
      <c r="D383" s="223"/>
      <c r="E383" s="223"/>
      <c r="F383" s="223"/>
      <c r="G383" s="223"/>
      <c r="H383" s="223"/>
      <c r="I383" s="223"/>
      <c r="J383" s="223"/>
      <c r="K383" s="223"/>
      <c r="L383" s="223"/>
      <c r="M383" s="223"/>
    </row>
    <row r="384" spans="1:13" x14ac:dyDescent="0.25">
      <c r="A384" s="223"/>
      <c r="B384" s="223"/>
      <c r="C384" s="223"/>
      <c r="D384" s="223"/>
      <c r="E384" s="223"/>
      <c r="F384" s="223"/>
      <c r="G384" s="223"/>
      <c r="H384" s="223"/>
      <c r="I384" s="223"/>
      <c r="J384" s="223"/>
      <c r="K384" s="223"/>
      <c r="L384" s="223"/>
      <c r="M384" s="223"/>
    </row>
    <row r="385" spans="1:13" x14ac:dyDescent="0.25">
      <c r="A385" s="223"/>
      <c r="B385" s="223"/>
      <c r="C385" s="223"/>
      <c r="D385" s="223"/>
      <c r="E385" s="223"/>
      <c r="F385" s="223"/>
      <c r="G385" s="223"/>
      <c r="H385" s="223"/>
      <c r="I385" s="223"/>
      <c r="J385" s="223"/>
      <c r="K385" s="223"/>
      <c r="L385" s="223"/>
      <c r="M385" s="223"/>
    </row>
    <row r="386" spans="1:13" x14ac:dyDescent="0.25">
      <c r="A386" s="223"/>
      <c r="B386" s="223"/>
      <c r="C386" s="223"/>
      <c r="D386" s="223"/>
      <c r="E386" s="223"/>
      <c r="F386" s="223"/>
      <c r="G386" s="223"/>
      <c r="H386" s="223"/>
      <c r="I386" s="223"/>
      <c r="J386" s="223"/>
      <c r="K386" s="223"/>
      <c r="L386" s="223"/>
      <c r="M386" s="223"/>
    </row>
    <row r="387" spans="1:13" x14ac:dyDescent="0.25">
      <c r="A387" s="223"/>
      <c r="B387" s="223"/>
      <c r="C387" s="223"/>
      <c r="D387" s="223"/>
      <c r="E387" s="223"/>
      <c r="F387" s="223"/>
      <c r="G387" s="223"/>
      <c r="H387" s="223"/>
      <c r="I387" s="223"/>
      <c r="J387" s="223"/>
      <c r="K387" s="223"/>
      <c r="L387" s="223"/>
      <c r="M387" s="223"/>
    </row>
    <row r="388" spans="1:13" x14ac:dyDescent="0.25">
      <c r="A388" s="223"/>
      <c r="B388" s="223"/>
      <c r="C388" s="223"/>
      <c r="D388" s="223"/>
      <c r="E388" s="223"/>
      <c r="F388" s="223"/>
      <c r="G388" s="223"/>
      <c r="H388" s="223"/>
      <c r="I388" s="223"/>
      <c r="J388" s="223"/>
      <c r="K388" s="223"/>
      <c r="L388" s="223"/>
      <c r="M388" s="223"/>
    </row>
    <row r="389" spans="1:13" x14ac:dyDescent="0.25">
      <c r="A389" s="223"/>
      <c r="B389" s="223"/>
      <c r="C389" s="223"/>
      <c r="D389" s="223"/>
      <c r="E389" s="223"/>
      <c r="F389" s="223"/>
      <c r="G389" s="223"/>
      <c r="H389" s="223"/>
      <c r="I389" s="223"/>
      <c r="J389" s="223"/>
      <c r="K389" s="223"/>
      <c r="L389" s="223"/>
      <c r="M389" s="223"/>
    </row>
    <row r="390" spans="1:13" x14ac:dyDescent="0.25">
      <c r="A390" s="223"/>
      <c r="B390" s="223"/>
      <c r="C390" s="223"/>
      <c r="D390" s="223"/>
      <c r="E390" s="223"/>
      <c r="F390" s="223"/>
      <c r="G390" s="223"/>
      <c r="H390" s="223"/>
      <c r="I390" s="223"/>
      <c r="J390" s="223"/>
      <c r="K390" s="223"/>
      <c r="L390" s="223"/>
      <c r="M390" s="223"/>
    </row>
    <row r="391" spans="1:13" x14ac:dyDescent="0.25">
      <c r="A391" s="223"/>
      <c r="B391" s="223"/>
      <c r="C391" s="223"/>
      <c r="D391" s="223"/>
      <c r="E391" s="223"/>
      <c r="F391" s="223"/>
      <c r="G391" s="223"/>
      <c r="H391" s="223"/>
      <c r="I391" s="223"/>
      <c r="J391" s="223"/>
      <c r="K391" s="223"/>
      <c r="L391" s="223"/>
      <c r="M391" s="223"/>
    </row>
    <row r="392" spans="1:13" x14ac:dyDescent="0.25">
      <c r="A392" s="223"/>
      <c r="B392" s="223"/>
      <c r="C392" s="223"/>
      <c r="D392" s="223"/>
      <c r="E392" s="223"/>
      <c r="F392" s="223"/>
      <c r="G392" s="223"/>
      <c r="H392" s="223"/>
      <c r="I392" s="223"/>
      <c r="J392" s="223"/>
      <c r="K392" s="223"/>
      <c r="L392" s="223"/>
      <c r="M392" s="223"/>
    </row>
    <row r="393" spans="1:13" x14ac:dyDescent="0.25">
      <c r="A393" s="223"/>
      <c r="B393" s="223"/>
      <c r="C393" s="223"/>
      <c r="D393" s="223"/>
      <c r="E393" s="223"/>
      <c r="F393" s="223"/>
      <c r="G393" s="223"/>
      <c r="H393" s="223"/>
      <c r="I393" s="223"/>
      <c r="J393" s="223"/>
      <c r="K393" s="223"/>
      <c r="L393" s="223"/>
      <c r="M393" s="223"/>
    </row>
    <row r="394" spans="1:13" x14ac:dyDescent="0.25">
      <c r="A394" s="223"/>
      <c r="B394" s="223"/>
      <c r="C394" s="223"/>
      <c r="D394" s="223"/>
      <c r="E394" s="223"/>
      <c r="F394" s="223"/>
      <c r="G394" s="223"/>
      <c r="H394" s="223"/>
      <c r="I394" s="223"/>
      <c r="J394" s="223"/>
      <c r="K394" s="223"/>
      <c r="L394" s="223"/>
      <c r="M394" s="223"/>
    </row>
    <row r="395" spans="1:13" x14ac:dyDescent="0.25">
      <c r="A395" s="223"/>
      <c r="B395" s="223"/>
      <c r="C395" s="223"/>
      <c r="D395" s="223"/>
      <c r="E395" s="223"/>
      <c r="F395" s="223"/>
      <c r="G395" s="223"/>
      <c r="H395" s="223"/>
      <c r="I395" s="223"/>
      <c r="J395" s="223"/>
      <c r="K395" s="223"/>
      <c r="L395" s="223"/>
      <c r="M395" s="223"/>
    </row>
    <row r="396" spans="1:13" x14ac:dyDescent="0.25">
      <c r="A396" s="223"/>
      <c r="B396" s="223"/>
      <c r="C396" s="223"/>
      <c r="D396" s="223"/>
      <c r="E396" s="223"/>
      <c r="F396" s="223"/>
      <c r="G396" s="223"/>
      <c r="H396" s="223"/>
      <c r="I396" s="223"/>
      <c r="J396" s="223"/>
      <c r="K396" s="223"/>
      <c r="L396" s="223"/>
      <c r="M396" s="223"/>
    </row>
    <row r="397" spans="1:13" x14ac:dyDescent="0.25">
      <c r="A397" s="223"/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223"/>
      <c r="M397" s="223"/>
    </row>
    <row r="398" spans="1:13" x14ac:dyDescent="0.25">
      <c r="A398" s="223"/>
      <c r="B398" s="223"/>
      <c r="C398" s="223"/>
      <c r="D398" s="223"/>
      <c r="E398" s="223"/>
      <c r="F398" s="223"/>
      <c r="G398" s="223"/>
      <c r="H398" s="223"/>
      <c r="I398" s="223"/>
      <c r="J398" s="223"/>
      <c r="K398" s="223"/>
      <c r="L398" s="223"/>
      <c r="M398" s="223"/>
    </row>
    <row r="399" spans="1:13" x14ac:dyDescent="0.25">
      <c r="A399" s="223"/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223"/>
      <c r="M399" s="223"/>
    </row>
    <row r="400" spans="1:13" x14ac:dyDescent="0.25">
      <c r="A400" s="223"/>
      <c r="B400" s="223"/>
      <c r="C400" s="223"/>
      <c r="D400" s="223"/>
      <c r="E400" s="223"/>
      <c r="F400" s="223"/>
      <c r="G400" s="223"/>
      <c r="H400" s="223"/>
      <c r="I400" s="223"/>
      <c r="J400" s="223"/>
      <c r="K400" s="223"/>
      <c r="L400" s="223"/>
      <c r="M400" s="223"/>
    </row>
    <row r="401" spans="1:13" x14ac:dyDescent="0.25">
      <c r="A401" s="223"/>
      <c r="B401" s="223"/>
      <c r="C401" s="223"/>
      <c r="D401" s="223"/>
      <c r="E401" s="223"/>
      <c r="F401" s="223"/>
      <c r="G401" s="223"/>
      <c r="H401" s="223"/>
      <c r="I401" s="223"/>
      <c r="J401" s="223"/>
      <c r="K401" s="223"/>
      <c r="L401" s="223"/>
      <c r="M401" s="223"/>
    </row>
    <row r="402" spans="1:13" x14ac:dyDescent="0.25">
      <c r="A402" s="223"/>
      <c r="B402" s="223"/>
      <c r="C402" s="223"/>
      <c r="D402" s="223"/>
      <c r="E402" s="223"/>
      <c r="F402" s="223"/>
      <c r="G402" s="223"/>
      <c r="H402" s="223"/>
      <c r="I402" s="223"/>
      <c r="J402" s="223"/>
      <c r="K402" s="223"/>
      <c r="L402" s="223"/>
      <c r="M402" s="223"/>
    </row>
    <row r="403" spans="1:13" x14ac:dyDescent="0.25">
      <c r="A403" s="223"/>
      <c r="B403" s="223"/>
      <c r="C403" s="223"/>
      <c r="D403" s="223"/>
      <c r="E403" s="223"/>
      <c r="F403" s="223"/>
      <c r="G403" s="223"/>
      <c r="H403" s="223"/>
      <c r="I403" s="223"/>
      <c r="J403" s="223"/>
      <c r="K403" s="223"/>
      <c r="L403" s="223"/>
      <c r="M403" s="223"/>
    </row>
    <row r="404" spans="1:13" x14ac:dyDescent="0.25">
      <c r="A404" s="223"/>
      <c r="B404" s="223"/>
      <c r="C404" s="223"/>
      <c r="D404" s="223"/>
      <c r="E404" s="223"/>
      <c r="F404" s="223"/>
      <c r="G404" s="223"/>
      <c r="H404" s="223"/>
      <c r="I404" s="223"/>
      <c r="J404" s="223"/>
      <c r="K404" s="223"/>
      <c r="L404" s="223"/>
      <c r="M404" s="223"/>
    </row>
    <row r="405" spans="1:13" x14ac:dyDescent="0.25">
      <c r="A405" s="223"/>
      <c r="B405" s="223"/>
      <c r="C405" s="223"/>
      <c r="D405" s="223"/>
      <c r="E405" s="223"/>
      <c r="F405" s="223"/>
      <c r="G405" s="223"/>
      <c r="H405" s="223"/>
      <c r="I405" s="223"/>
      <c r="J405" s="223"/>
      <c r="K405" s="223"/>
      <c r="L405" s="223"/>
      <c r="M405" s="223"/>
    </row>
    <row r="406" spans="1:13" x14ac:dyDescent="0.25">
      <c r="A406" s="223"/>
      <c r="B406" s="223"/>
      <c r="C406" s="223"/>
      <c r="D406" s="223"/>
      <c r="E406" s="223"/>
      <c r="F406" s="223"/>
      <c r="G406" s="223"/>
      <c r="H406" s="223"/>
      <c r="I406" s="223"/>
      <c r="J406" s="223"/>
      <c r="K406" s="223"/>
      <c r="L406" s="223"/>
      <c r="M406" s="223"/>
    </row>
    <row r="407" spans="1:13" x14ac:dyDescent="0.25">
      <c r="A407" s="223"/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223"/>
      <c r="M407" s="223"/>
    </row>
    <row r="408" spans="1:13" x14ac:dyDescent="0.25">
      <c r="A408" s="223"/>
      <c r="B408" s="223"/>
      <c r="C408" s="223"/>
      <c r="D408" s="223"/>
      <c r="E408" s="223"/>
      <c r="F408" s="223"/>
      <c r="G408" s="223"/>
      <c r="H408" s="223"/>
      <c r="I408" s="223"/>
      <c r="J408" s="223"/>
      <c r="K408" s="223"/>
      <c r="L408" s="223"/>
      <c r="M408" s="223"/>
    </row>
    <row r="409" spans="1:13" x14ac:dyDescent="0.25">
      <c r="A409" s="223"/>
      <c r="B409" s="223"/>
      <c r="C409" s="223"/>
      <c r="D409" s="223"/>
      <c r="E409" s="223"/>
      <c r="F409" s="223"/>
      <c r="G409" s="223"/>
      <c r="H409" s="223"/>
      <c r="I409" s="223"/>
      <c r="J409" s="223"/>
      <c r="K409" s="223"/>
      <c r="L409" s="223"/>
      <c r="M409" s="223"/>
    </row>
    <row r="410" spans="1:13" x14ac:dyDescent="0.25">
      <c r="A410" s="223"/>
      <c r="B410" s="223"/>
      <c r="C410" s="223"/>
      <c r="D410" s="223"/>
      <c r="E410" s="223"/>
      <c r="F410" s="223"/>
      <c r="G410" s="223"/>
      <c r="H410" s="223"/>
      <c r="I410" s="223"/>
      <c r="J410" s="223"/>
      <c r="K410" s="223"/>
      <c r="L410" s="223"/>
      <c r="M410" s="223"/>
    </row>
    <row r="411" spans="1:13" x14ac:dyDescent="0.25">
      <c r="A411" s="223"/>
      <c r="B411" s="223"/>
      <c r="C411" s="223"/>
      <c r="D411" s="223"/>
      <c r="E411" s="223"/>
      <c r="F411" s="223"/>
      <c r="G411" s="223"/>
      <c r="H411" s="223"/>
      <c r="I411" s="223"/>
      <c r="J411" s="223"/>
      <c r="K411" s="223"/>
      <c r="L411" s="223"/>
      <c r="M411" s="223"/>
    </row>
    <row r="412" spans="1:13" x14ac:dyDescent="0.25">
      <c r="A412" s="223"/>
      <c r="B412" s="223"/>
      <c r="C412" s="223"/>
      <c r="D412" s="223"/>
      <c r="E412" s="223"/>
      <c r="F412" s="223"/>
      <c r="G412" s="223"/>
      <c r="H412" s="223"/>
      <c r="I412" s="223"/>
      <c r="J412" s="223"/>
      <c r="K412" s="223"/>
      <c r="L412" s="223"/>
      <c r="M412" s="223"/>
    </row>
    <row r="413" spans="1:13" x14ac:dyDescent="0.25">
      <c r="A413" s="223"/>
      <c r="B413" s="223"/>
      <c r="C413" s="223"/>
      <c r="D413" s="223"/>
      <c r="E413" s="223"/>
      <c r="F413" s="223"/>
      <c r="G413" s="223"/>
      <c r="H413" s="223"/>
      <c r="I413" s="223"/>
      <c r="J413" s="223"/>
      <c r="K413" s="223"/>
      <c r="L413" s="223"/>
      <c r="M413" s="223"/>
    </row>
    <row r="414" spans="1:13" x14ac:dyDescent="0.25">
      <c r="A414" s="223"/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223"/>
      <c r="M414" s="223"/>
    </row>
    <row r="415" spans="1:13" x14ac:dyDescent="0.25">
      <c r="A415" s="223"/>
      <c r="B415" s="223"/>
      <c r="C415" s="223"/>
      <c r="D415" s="223"/>
      <c r="E415" s="223"/>
      <c r="F415" s="223"/>
      <c r="G415" s="223"/>
      <c r="H415" s="223"/>
      <c r="I415" s="223"/>
      <c r="J415" s="223"/>
      <c r="K415" s="223"/>
      <c r="L415" s="223"/>
      <c r="M415" s="223"/>
    </row>
    <row r="416" spans="1:13" x14ac:dyDescent="0.25">
      <c r="A416" s="223"/>
      <c r="B416" s="223"/>
      <c r="C416" s="223"/>
      <c r="D416" s="223"/>
      <c r="E416" s="223"/>
      <c r="F416" s="223"/>
      <c r="G416" s="223"/>
      <c r="H416" s="223"/>
      <c r="I416" s="223"/>
      <c r="J416" s="223"/>
      <c r="K416" s="223"/>
      <c r="L416" s="223"/>
      <c r="M416" s="223"/>
    </row>
    <row r="417" spans="1:13" x14ac:dyDescent="0.25">
      <c r="A417" s="223"/>
      <c r="B417" s="223"/>
      <c r="C417" s="223"/>
      <c r="D417" s="223"/>
      <c r="E417" s="223"/>
      <c r="F417" s="223"/>
      <c r="G417" s="223"/>
      <c r="H417" s="223"/>
      <c r="I417" s="223"/>
      <c r="J417" s="223"/>
      <c r="K417" s="223"/>
      <c r="L417" s="223"/>
      <c r="M417" s="223"/>
    </row>
    <row r="418" spans="1:13" x14ac:dyDescent="0.25">
      <c r="A418" s="223"/>
      <c r="B418" s="223"/>
      <c r="C418" s="223"/>
      <c r="D418" s="223"/>
      <c r="E418" s="223"/>
      <c r="F418" s="223"/>
      <c r="G418" s="223"/>
      <c r="H418" s="223"/>
      <c r="I418" s="223"/>
      <c r="J418" s="223"/>
      <c r="K418" s="223"/>
      <c r="L418" s="223"/>
      <c r="M418" s="223"/>
    </row>
    <row r="419" spans="1:13" x14ac:dyDescent="0.25">
      <c r="A419" s="223"/>
      <c r="B419" s="223"/>
      <c r="C419" s="223"/>
      <c r="D419" s="223"/>
      <c r="E419" s="223"/>
      <c r="F419" s="223"/>
      <c r="G419" s="223"/>
      <c r="H419" s="223"/>
      <c r="I419" s="223"/>
      <c r="J419" s="223"/>
      <c r="K419" s="223"/>
      <c r="L419" s="223"/>
      <c r="M419" s="223"/>
    </row>
    <row r="420" spans="1:13" x14ac:dyDescent="0.25">
      <c r="A420" s="223"/>
      <c r="B420" s="223"/>
      <c r="C420" s="223"/>
      <c r="D420" s="223"/>
      <c r="E420" s="223"/>
      <c r="F420" s="223"/>
      <c r="G420" s="223"/>
      <c r="H420" s="223"/>
      <c r="I420" s="223"/>
      <c r="J420" s="223"/>
      <c r="K420" s="223"/>
      <c r="L420" s="223"/>
      <c r="M420" s="223"/>
    </row>
    <row r="421" spans="1:13" x14ac:dyDescent="0.25">
      <c r="A421" s="223"/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223"/>
      <c r="M421" s="223"/>
    </row>
    <row r="422" spans="1:13" x14ac:dyDescent="0.25">
      <c r="A422" s="223"/>
      <c r="B422" s="223"/>
      <c r="C422" s="223"/>
      <c r="D422" s="223"/>
      <c r="E422" s="223"/>
      <c r="F422" s="223"/>
      <c r="G422" s="223"/>
      <c r="H422" s="223"/>
      <c r="I422" s="223"/>
      <c r="J422" s="223"/>
      <c r="K422" s="223"/>
      <c r="L422" s="223"/>
      <c r="M422" s="223"/>
    </row>
    <row r="423" spans="1:13" x14ac:dyDescent="0.25">
      <c r="A423" s="223"/>
      <c r="B423" s="223"/>
      <c r="C423" s="223"/>
      <c r="D423" s="223"/>
      <c r="E423" s="223"/>
      <c r="F423" s="223"/>
      <c r="G423" s="223"/>
      <c r="H423" s="223"/>
      <c r="I423" s="223"/>
      <c r="J423" s="223"/>
      <c r="K423" s="223"/>
      <c r="L423" s="223"/>
      <c r="M423" s="223"/>
    </row>
    <row r="424" spans="1:13" x14ac:dyDescent="0.25">
      <c r="A424" s="223"/>
      <c r="B424" s="223"/>
      <c r="C424" s="223"/>
      <c r="D424" s="223"/>
      <c r="E424" s="223"/>
      <c r="F424" s="223"/>
      <c r="G424" s="223"/>
      <c r="H424" s="223"/>
      <c r="I424" s="223"/>
      <c r="J424" s="223"/>
      <c r="K424" s="223"/>
      <c r="L424" s="223"/>
      <c r="M424" s="223"/>
    </row>
    <row r="425" spans="1:13" x14ac:dyDescent="0.25">
      <c r="A425" s="223"/>
      <c r="B425" s="223"/>
      <c r="C425" s="223"/>
      <c r="D425" s="223"/>
      <c r="E425" s="223"/>
      <c r="F425" s="223"/>
      <c r="G425" s="223"/>
      <c r="H425" s="223"/>
      <c r="I425" s="223"/>
      <c r="J425" s="223"/>
      <c r="K425" s="223"/>
      <c r="L425" s="223"/>
      <c r="M425" s="223"/>
    </row>
    <row r="426" spans="1:13" x14ac:dyDescent="0.25">
      <c r="A426" s="223"/>
      <c r="B426" s="223"/>
      <c r="C426" s="223"/>
      <c r="D426" s="223"/>
      <c r="E426" s="223"/>
      <c r="F426" s="223"/>
      <c r="G426" s="223"/>
      <c r="H426" s="223"/>
      <c r="I426" s="223"/>
      <c r="J426" s="223"/>
      <c r="K426" s="223"/>
      <c r="L426" s="223"/>
      <c r="M426" s="223"/>
    </row>
    <row r="427" spans="1:13" x14ac:dyDescent="0.25">
      <c r="A427" s="223"/>
      <c r="B427" s="223"/>
      <c r="C427" s="223"/>
      <c r="D427" s="223"/>
      <c r="E427" s="223"/>
      <c r="F427" s="223"/>
      <c r="G427" s="223"/>
      <c r="H427" s="223"/>
      <c r="I427" s="223"/>
      <c r="J427" s="223"/>
      <c r="K427" s="223"/>
      <c r="L427" s="223"/>
      <c r="M427" s="223"/>
    </row>
    <row r="428" spans="1:13" x14ac:dyDescent="0.25">
      <c r="A428" s="223"/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223"/>
      <c r="M428" s="223"/>
    </row>
    <row r="429" spans="1:13" x14ac:dyDescent="0.25">
      <c r="A429" s="223"/>
      <c r="B429" s="223"/>
      <c r="C429" s="223"/>
      <c r="D429" s="223"/>
      <c r="E429" s="223"/>
      <c r="F429" s="223"/>
      <c r="G429" s="223"/>
      <c r="H429" s="223"/>
      <c r="I429" s="223"/>
      <c r="J429" s="223"/>
      <c r="K429" s="223"/>
      <c r="L429" s="223"/>
      <c r="M429" s="223"/>
    </row>
    <row r="430" spans="1:13" x14ac:dyDescent="0.25">
      <c r="A430" s="223"/>
      <c r="B430" s="223"/>
      <c r="C430" s="223"/>
      <c r="D430" s="223"/>
      <c r="E430" s="223"/>
      <c r="F430" s="223"/>
      <c r="G430" s="223"/>
      <c r="H430" s="223"/>
      <c r="I430" s="223"/>
      <c r="J430" s="223"/>
      <c r="K430" s="223"/>
      <c r="L430" s="223"/>
      <c r="M430" s="223"/>
    </row>
    <row r="431" spans="1:13" x14ac:dyDescent="0.25">
      <c r="A431" s="223"/>
      <c r="B431" s="223"/>
      <c r="C431" s="223"/>
      <c r="D431" s="223"/>
      <c r="E431" s="223"/>
      <c r="F431" s="223"/>
      <c r="G431" s="223"/>
      <c r="H431" s="223"/>
      <c r="I431" s="223"/>
      <c r="J431" s="223"/>
      <c r="K431" s="223"/>
      <c r="L431" s="223"/>
      <c r="M431" s="223"/>
    </row>
    <row r="432" spans="1:13" x14ac:dyDescent="0.25">
      <c r="A432" s="223"/>
      <c r="B432" s="223"/>
      <c r="C432" s="223"/>
      <c r="D432" s="223"/>
      <c r="E432" s="223"/>
      <c r="F432" s="223"/>
      <c r="G432" s="223"/>
      <c r="H432" s="223"/>
      <c r="I432" s="223"/>
      <c r="J432" s="223"/>
      <c r="K432" s="223"/>
      <c r="L432" s="223"/>
      <c r="M432" s="223"/>
    </row>
    <row r="433" spans="1:13" x14ac:dyDescent="0.25">
      <c r="A433" s="223"/>
      <c r="B433" s="223"/>
      <c r="C433" s="223"/>
      <c r="D433" s="223"/>
      <c r="E433" s="223"/>
      <c r="F433" s="223"/>
      <c r="G433" s="223"/>
      <c r="H433" s="223"/>
      <c r="I433" s="223"/>
      <c r="J433" s="223"/>
      <c r="K433" s="223"/>
      <c r="L433" s="223"/>
      <c r="M433" s="223"/>
    </row>
    <row r="434" spans="1:13" x14ac:dyDescent="0.25">
      <c r="A434" s="223"/>
      <c r="B434" s="223"/>
      <c r="C434" s="223"/>
      <c r="D434" s="223"/>
      <c r="E434" s="223"/>
      <c r="F434" s="223"/>
      <c r="G434" s="223"/>
      <c r="H434" s="223"/>
      <c r="I434" s="223"/>
      <c r="J434" s="223"/>
      <c r="K434" s="223"/>
      <c r="L434" s="223"/>
      <c r="M434" s="223"/>
    </row>
    <row r="435" spans="1:13" x14ac:dyDescent="0.25">
      <c r="A435" s="223"/>
      <c r="B435" s="223"/>
      <c r="C435" s="223"/>
      <c r="D435" s="223"/>
      <c r="E435" s="223"/>
      <c r="F435" s="223"/>
      <c r="G435" s="223"/>
      <c r="H435" s="223"/>
      <c r="I435" s="223"/>
      <c r="J435" s="223"/>
      <c r="K435" s="223"/>
      <c r="L435" s="223"/>
      <c r="M435" s="223"/>
    </row>
    <row r="436" spans="1:13" x14ac:dyDescent="0.25">
      <c r="A436" s="223"/>
      <c r="B436" s="223"/>
      <c r="C436" s="223"/>
      <c r="D436" s="223"/>
      <c r="E436" s="223"/>
      <c r="F436" s="223"/>
      <c r="G436" s="223"/>
      <c r="H436" s="223"/>
      <c r="I436" s="223"/>
      <c r="J436" s="223"/>
      <c r="K436" s="223"/>
      <c r="L436" s="223"/>
      <c r="M436" s="223"/>
    </row>
    <row r="437" spans="1:13" x14ac:dyDescent="0.25">
      <c r="A437" s="223"/>
      <c r="B437" s="223"/>
      <c r="C437" s="223"/>
      <c r="D437" s="223"/>
      <c r="E437" s="223"/>
      <c r="F437" s="223"/>
      <c r="G437" s="223"/>
      <c r="H437" s="223"/>
      <c r="I437" s="223"/>
      <c r="J437" s="223"/>
      <c r="K437" s="223"/>
      <c r="L437" s="223"/>
      <c r="M437" s="223"/>
    </row>
    <row r="438" spans="1:13" x14ac:dyDescent="0.25">
      <c r="A438" s="223"/>
      <c r="B438" s="223"/>
      <c r="C438" s="223"/>
      <c r="D438" s="223"/>
      <c r="E438" s="223"/>
      <c r="F438" s="223"/>
      <c r="G438" s="223"/>
      <c r="H438" s="223"/>
      <c r="I438" s="223"/>
      <c r="J438" s="223"/>
      <c r="K438" s="223"/>
      <c r="L438" s="223"/>
      <c r="M438" s="223"/>
    </row>
    <row r="439" spans="1:13" x14ac:dyDescent="0.25">
      <c r="A439" s="223"/>
      <c r="B439" s="223"/>
      <c r="C439" s="223"/>
      <c r="D439" s="223"/>
      <c r="E439" s="223"/>
      <c r="F439" s="223"/>
      <c r="G439" s="223"/>
      <c r="H439" s="223"/>
      <c r="I439" s="223"/>
      <c r="J439" s="223"/>
      <c r="K439" s="223"/>
      <c r="L439" s="223"/>
      <c r="M439" s="223"/>
    </row>
    <row r="440" spans="1:13" x14ac:dyDescent="0.25">
      <c r="A440" s="223"/>
      <c r="B440" s="223"/>
      <c r="C440" s="223"/>
      <c r="D440" s="223"/>
      <c r="E440" s="223"/>
      <c r="F440" s="223"/>
      <c r="G440" s="223"/>
      <c r="H440" s="223"/>
      <c r="I440" s="223"/>
      <c r="J440" s="223"/>
      <c r="K440" s="223"/>
      <c r="L440" s="223"/>
      <c r="M440" s="223"/>
    </row>
    <row r="441" spans="1:13" x14ac:dyDescent="0.25">
      <c r="A441" s="223"/>
      <c r="B441" s="223"/>
      <c r="C441" s="223"/>
      <c r="D441" s="223"/>
      <c r="E441" s="223"/>
      <c r="F441" s="223"/>
      <c r="G441" s="223"/>
      <c r="H441" s="223"/>
      <c r="I441" s="223"/>
      <c r="J441" s="223"/>
      <c r="K441" s="223"/>
      <c r="L441" s="223"/>
      <c r="M441" s="223"/>
    </row>
    <row r="442" spans="1:13" x14ac:dyDescent="0.25">
      <c r="A442" s="223"/>
      <c r="B442" s="223"/>
      <c r="C442" s="223"/>
      <c r="D442" s="223"/>
      <c r="E442" s="223"/>
      <c r="F442" s="223"/>
      <c r="G442" s="223"/>
      <c r="H442" s="223"/>
      <c r="I442" s="223"/>
      <c r="J442" s="223"/>
      <c r="K442" s="223"/>
      <c r="L442" s="223"/>
      <c r="M442" s="223"/>
    </row>
    <row r="443" spans="1:13" x14ac:dyDescent="0.25">
      <c r="A443" s="223"/>
      <c r="B443" s="223"/>
      <c r="C443" s="223"/>
      <c r="D443" s="223"/>
      <c r="E443" s="223"/>
      <c r="F443" s="223"/>
      <c r="G443" s="223"/>
      <c r="H443" s="223"/>
      <c r="I443" s="223"/>
      <c r="J443" s="223"/>
      <c r="K443" s="223"/>
      <c r="L443" s="223"/>
      <c r="M443" s="223"/>
    </row>
    <row r="444" spans="1:13" x14ac:dyDescent="0.25">
      <c r="A444" s="223"/>
      <c r="B444" s="223"/>
      <c r="C444" s="223"/>
      <c r="D444" s="223"/>
      <c r="E444" s="223"/>
      <c r="F444" s="223"/>
      <c r="G444" s="223"/>
      <c r="H444" s="223"/>
      <c r="I444" s="223"/>
      <c r="J444" s="223"/>
      <c r="K444" s="223"/>
      <c r="L444" s="223"/>
      <c r="M444" s="223"/>
    </row>
    <row r="445" spans="1:13" x14ac:dyDescent="0.25">
      <c r="A445" s="223"/>
      <c r="B445" s="223"/>
      <c r="C445" s="223"/>
      <c r="D445" s="223"/>
      <c r="E445" s="223"/>
      <c r="F445" s="223"/>
      <c r="G445" s="223"/>
      <c r="H445" s="223"/>
      <c r="I445" s="223"/>
      <c r="J445" s="223"/>
      <c r="K445" s="223"/>
      <c r="L445" s="223"/>
      <c r="M445" s="223"/>
    </row>
    <row r="446" spans="1:13" x14ac:dyDescent="0.25">
      <c r="A446" s="223"/>
      <c r="B446" s="223"/>
      <c r="C446" s="223"/>
      <c r="D446" s="223"/>
      <c r="E446" s="223"/>
      <c r="F446" s="223"/>
      <c r="G446" s="223"/>
      <c r="H446" s="223"/>
      <c r="I446" s="223"/>
      <c r="J446" s="223"/>
      <c r="K446" s="223"/>
      <c r="L446" s="223"/>
      <c r="M446" s="223"/>
    </row>
    <row r="447" spans="1:13" x14ac:dyDescent="0.25">
      <c r="A447" s="223"/>
      <c r="B447" s="223"/>
      <c r="C447" s="223"/>
      <c r="D447" s="223"/>
      <c r="E447" s="223"/>
      <c r="F447" s="223"/>
      <c r="G447" s="223"/>
      <c r="H447" s="223"/>
      <c r="I447" s="223"/>
      <c r="J447" s="223"/>
      <c r="K447" s="223"/>
      <c r="L447" s="223"/>
      <c r="M447" s="223"/>
    </row>
    <row r="448" spans="1:13" x14ac:dyDescent="0.25">
      <c r="A448" s="223"/>
      <c r="B448" s="223"/>
      <c r="C448" s="223"/>
      <c r="D448" s="223"/>
      <c r="E448" s="223"/>
      <c r="F448" s="223"/>
      <c r="G448" s="223"/>
      <c r="H448" s="223"/>
      <c r="I448" s="223"/>
      <c r="J448" s="223"/>
      <c r="K448" s="223"/>
      <c r="L448" s="223"/>
      <c r="M448" s="223"/>
    </row>
    <row r="449" spans="1:13" x14ac:dyDescent="0.25">
      <c r="A449" s="223"/>
      <c r="B449" s="223"/>
      <c r="C449" s="223"/>
      <c r="D449" s="223"/>
      <c r="E449" s="223"/>
      <c r="F449" s="223"/>
      <c r="G449" s="223"/>
      <c r="H449" s="223"/>
      <c r="I449" s="223"/>
      <c r="J449" s="223"/>
      <c r="K449" s="223"/>
      <c r="L449" s="223"/>
      <c r="M449" s="223"/>
    </row>
    <row r="450" spans="1:13" x14ac:dyDescent="0.25">
      <c r="A450" s="223"/>
      <c r="B450" s="223"/>
      <c r="C450" s="223"/>
      <c r="D450" s="223"/>
      <c r="E450" s="223"/>
      <c r="F450" s="223"/>
      <c r="G450" s="223"/>
      <c r="H450" s="223"/>
      <c r="I450" s="223"/>
      <c r="J450" s="223"/>
      <c r="K450" s="223"/>
      <c r="L450" s="223"/>
      <c r="M450" s="223"/>
    </row>
    <row r="451" spans="1:13" x14ac:dyDescent="0.25">
      <c r="A451" s="223"/>
      <c r="B451" s="223"/>
      <c r="C451" s="223"/>
      <c r="D451" s="223"/>
      <c r="E451" s="223"/>
      <c r="F451" s="223"/>
      <c r="G451" s="223"/>
      <c r="H451" s="223"/>
      <c r="I451" s="223"/>
      <c r="J451" s="223"/>
      <c r="K451" s="223"/>
      <c r="L451" s="223"/>
      <c r="M451" s="223"/>
    </row>
    <row r="452" spans="1:13" x14ac:dyDescent="0.25">
      <c r="A452" s="223"/>
      <c r="B452" s="223"/>
      <c r="C452" s="223"/>
      <c r="D452" s="223"/>
      <c r="E452" s="223"/>
      <c r="F452" s="223"/>
      <c r="G452" s="223"/>
      <c r="H452" s="223"/>
      <c r="I452" s="223"/>
      <c r="J452" s="223"/>
      <c r="K452" s="223"/>
      <c r="L452" s="223"/>
      <c r="M452" s="223"/>
    </row>
    <row r="453" spans="1:13" x14ac:dyDescent="0.25">
      <c r="A453" s="223"/>
      <c r="B453" s="223"/>
      <c r="C453" s="223"/>
      <c r="D453" s="223"/>
      <c r="E453" s="223"/>
      <c r="F453" s="223"/>
      <c r="G453" s="223"/>
      <c r="H453" s="223"/>
      <c r="I453" s="223"/>
      <c r="J453" s="223"/>
      <c r="K453" s="223"/>
      <c r="L453" s="223"/>
      <c r="M453" s="223"/>
    </row>
    <row r="454" spans="1:13" x14ac:dyDescent="0.25">
      <c r="A454" s="223"/>
      <c r="B454" s="223"/>
      <c r="C454" s="223"/>
      <c r="D454" s="223"/>
      <c r="E454" s="223"/>
      <c r="F454" s="223"/>
      <c r="G454" s="223"/>
      <c r="H454" s="223"/>
      <c r="I454" s="223"/>
      <c r="J454" s="223"/>
      <c r="K454" s="223"/>
      <c r="L454" s="223"/>
      <c r="M454" s="223"/>
    </row>
    <row r="455" spans="1:13" x14ac:dyDescent="0.25">
      <c r="A455" s="223"/>
      <c r="B455" s="223"/>
      <c r="C455" s="223"/>
      <c r="D455" s="223"/>
      <c r="E455" s="223"/>
      <c r="F455" s="223"/>
      <c r="G455" s="223"/>
      <c r="H455" s="223"/>
      <c r="I455" s="223"/>
      <c r="J455" s="223"/>
      <c r="K455" s="223"/>
      <c r="L455" s="223"/>
      <c r="M455" s="223"/>
    </row>
    <row r="456" spans="1:13" x14ac:dyDescent="0.25">
      <c r="A456" s="223"/>
      <c r="B456" s="223"/>
      <c r="C456" s="223"/>
      <c r="D456" s="223"/>
      <c r="E456" s="223"/>
      <c r="F456" s="223"/>
      <c r="G456" s="223"/>
      <c r="H456" s="223"/>
      <c r="I456" s="223"/>
      <c r="J456" s="223"/>
      <c r="K456" s="223"/>
      <c r="L456" s="223"/>
      <c r="M456" s="223"/>
    </row>
    <row r="457" spans="1:13" x14ac:dyDescent="0.25">
      <c r="A457" s="223"/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</row>
    <row r="458" spans="1:13" x14ac:dyDescent="0.25">
      <c r="A458" s="223"/>
      <c r="B458" s="223"/>
      <c r="C458" s="223"/>
      <c r="D458" s="223"/>
      <c r="E458" s="223"/>
      <c r="F458" s="223"/>
      <c r="G458" s="223"/>
      <c r="H458" s="223"/>
      <c r="I458" s="223"/>
      <c r="J458" s="223"/>
      <c r="K458" s="223"/>
      <c r="L458" s="223"/>
      <c r="M458" s="223"/>
    </row>
    <row r="459" spans="1:13" x14ac:dyDescent="0.25">
      <c r="A459" s="223"/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</row>
    <row r="460" spans="1:13" x14ac:dyDescent="0.25">
      <c r="A460" s="223"/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223"/>
      <c r="M460" s="223"/>
    </row>
    <row r="461" spans="1:13" x14ac:dyDescent="0.25">
      <c r="A461" s="223"/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223"/>
      <c r="M461" s="223"/>
    </row>
    <row r="462" spans="1:13" x14ac:dyDescent="0.25">
      <c r="A462" s="223"/>
      <c r="B462" s="223"/>
      <c r="C462" s="223"/>
      <c r="D462" s="223"/>
      <c r="E462" s="223"/>
      <c r="F462" s="223"/>
      <c r="G462" s="223"/>
      <c r="H462" s="223"/>
      <c r="I462" s="223"/>
      <c r="J462" s="223"/>
      <c r="K462" s="223"/>
      <c r="L462" s="223"/>
      <c r="M462" s="223"/>
    </row>
    <row r="463" spans="1:13" x14ac:dyDescent="0.25">
      <c r="A463" s="223"/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223"/>
      <c r="M463" s="223"/>
    </row>
    <row r="464" spans="1:13" x14ac:dyDescent="0.25">
      <c r="A464" s="223"/>
      <c r="B464" s="223"/>
      <c r="C464" s="223"/>
      <c r="D464" s="223"/>
      <c r="E464" s="223"/>
      <c r="F464" s="223"/>
      <c r="G464" s="223"/>
      <c r="H464" s="223"/>
      <c r="I464" s="223"/>
      <c r="J464" s="223"/>
      <c r="K464" s="223"/>
      <c r="L464" s="223"/>
      <c r="M464" s="223"/>
    </row>
    <row r="465" spans="1:13" x14ac:dyDescent="0.25">
      <c r="A465" s="223"/>
      <c r="B465" s="223"/>
      <c r="C465" s="223"/>
      <c r="D465" s="223"/>
      <c r="E465" s="223"/>
      <c r="F465" s="223"/>
      <c r="G465" s="223"/>
      <c r="H465" s="223"/>
      <c r="I465" s="223"/>
      <c r="J465" s="223"/>
      <c r="K465" s="223"/>
      <c r="L465" s="223"/>
      <c r="M465" s="223"/>
    </row>
    <row r="466" spans="1:13" x14ac:dyDescent="0.25">
      <c r="A466" s="223"/>
      <c r="B466" s="223"/>
      <c r="C466" s="223"/>
      <c r="D466" s="223"/>
      <c r="E466" s="223"/>
      <c r="F466" s="223"/>
      <c r="G466" s="223"/>
      <c r="H466" s="223"/>
      <c r="I466" s="223"/>
      <c r="J466" s="223"/>
      <c r="K466" s="223"/>
      <c r="L466" s="223"/>
      <c r="M466" s="223"/>
    </row>
    <row r="467" spans="1:13" x14ac:dyDescent="0.25">
      <c r="A467" s="223"/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</row>
    <row r="468" spans="1:13" x14ac:dyDescent="0.25">
      <c r="A468" s="223"/>
      <c r="B468" s="223"/>
      <c r="C468" s="223"/>
      <c r="D468" s="223"/>
      <c r="E468" s="223"/>
      <c r="F468" s="223"/>
      <c r="G468" s="223"/>
      <c r="H468" s="223"/>
      <c r="I468" s="223"/>
      <c r="J468" s="223"/>
      <c r="K468" s="223"/>
      <c r="L468" s="223"/>
      <c r="M468" s="223"/>
    </row>
    <row r="469" spans="1:13" x14ac:dyDescent="0.25">
      <c r="A469" s="223"/>
      <c r="B469" s="223"/>
      <c r="C469" s="223"/>
      <c r="D469" s="223"/>
      <c r="E469" s="223"/>
      <c r="F469" s="223"/>
      <c r="G469" s="223"/>
      <c r="H469" s="223"/>
      <c r="I469" s="223"/>
      <c r="J469" s="223"/>
      <c r="K469" s="223"/>
      <c r="L469" s="223"/>
      <c r="M469" s="223"/>
    </row>
    <row r="470" spans="1:13" x14ac:dyDescent="0.25">
      <c r="A470" s="223"/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</row>
    <row r="471" spans="1:13" x14ac:dyDescent="0.25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</row>
    <row r="472" spans="1:13" x14ac:dyDescent="0.25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</row>
    <row r="473" spans="1:13" x14ac:dyDescent="0.25">
      <c r="A473" s="223"/>
      <c r="B473" s="223"/>
      <c r="C473" s="223"/>
      <c r="D473" s="223"/>
      <c r="E473" s="223"/>
      <c r="F473" s="223"/>
      <c r="G473" s="223"/>
      <c r="H473" s="223"/>
      <c r="I473" s="223"/>
      <c r="J473" s="223"/>
      <c r="K473" s="223"/>
      <c r="L473" s="223"/>
      <c r="M473" s="223"/>
    </row>
    <row r="474" spans="1:13" x14ac:dyDescent="0.25">
      <c r="A474" s="223"/>
      <c r="B474" s="223"/>
      <c r="C474" s="223"/>
      <c r="D474" s="223"/>
      <c r="E474" s="223"/>
      <c r="F474" s="223"/>
      <c r="G474" s="223"/>
      <c r="H474" s="223"/>
      <c r="I474" s="223"/>
      <c r="J474" s="223"/>
      <c r="K474" s="223"/>
      <c r="L474" s="223"/>
      <c r="M474" s="223"/>
    </row>
    <row r="475" spans="1:13" x14ac:dyDescent="0.25">
      <c r="A475" s="223"/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</row>
    <row r="476" spans="1:13" x14ac:dyDescent="0.25">
      <c r="A476" s="223"/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</row>
    <row r="477" spans="1:13" x14ac:dyDescent="0.25">
      <c r="A477" s="223"/>
      <c r="B477" s="223"/>
      <c r="C477" s="223"/>
      <c r="D477" s="223"/>
      <c r="E477" s="223"/>
      <c r="F477" s="223"/>
      <c r="G477" s="223"/>
      <c r="H477" s="223"/>
      <c r="I477" s="223"/>
      <c r="J477" s="223"/>
      <c r="K477" s="223"/>
      <c r="L477" s="223"/>
      <c r="M477" s="223"/>
    </row>
    <row r="478" spans="1:13" x14ac:dyDescent="0.25">
      <c r="A478" s="223"/>
      <c r="B478" s="223"/>
      <c r="C478" s="223"/>
      <c r="D478" s="223"/>
      <c r="E478" s="223"/>
      <c r="F478" s="223"/>
      <c r="G478" s="223"/>
      <c r="H478" s="223"/>
      <c r="I478" s="223"/>
      <c r="J478" s="223"/>
      <c r="K478" s="223"/>
      <c r="L478" s="223"/>
      <c r="M478" s="223"/>
    </row>
    <row r="479" spans="1:13" x14ac:dyDescent="0.25">
      <c r="A479" s="223"/>
      <c r="B479" s="223"/>
      <c r="C479" s="223"/>
      <c r="D479" s="223"/>
      <c r="E479" s="223"/>
      <c r="F479" s="223"/>
      <c r="G479" s="223"/>
      <c r="H479" s="223"/>
      <c r="I479" s="223"/>
      <c r="J479" s="223"/>
      <c r="K479" s="223"/>
      <c r="L479" s="223"/>
      <c r="M479" s="223"/>
    </row>
    <row r="480" spans="1:13" x14ac:dyDescent="0.25">
      <c r="A480" s="223"/>
      <c r="B480" s="223"/>
      <c r="C480" s="223"/>
      <c r="D480" s="223"/>
      <c r="E480" s="223"/>
      <c r="F480" s="223"/>
      <c r="G480" s="223"/>
      <c r="H480" s="223"/>
      <c r="I480" s="223"/>
      <c r="J480" s="223"/>
      <c r="K480" s="223"/>
      <c r="L480" s="223"/>
      <c r="M480" s="223"/>
    </row>
    <row r="481" spans="1:13" x14ac:dyDescent="0.25">
      <c r="A481" s="223"/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223"/>
      <c r="M481" s="223"/>
    </row>
    <row r="482" spans="1:13" x14ac:dyDescent="0.25">
      <c r="A482" s="223"/>
      <c r="B482" s="223"/>
      <c r="C482" s="223"/>
      <c r="D482" s="223"/>
      <c r="E482" s="223"/>
      <c r="F482" s="223"/>
      <c r="G482" s="223"/>
      <c r="H482" s="223"/>
      <c r="I482" s="223"/>
      <c r="J482" s="223"/>
      <c r="K482" s="223"/>
      <c r="L482" s="223"/>
      <c r="M482" s="223"/>
    </row>
    <row r="483" spans="1:13" x14ac:dyDescent="0.25">
      <c r="A483" s="223"/>
      <c r="B483" s="223"/>
      <c r="C483" s="223"/>
      <c r="D483" s="223"/>
      <c r="E483" s="223"/>
      <c r="F483" s="223"/>
      <c r="G483" s="223"/>
      <c r="H483" s="223"/>
      <c r="I483" s="223"/>
      <c r="J483" s="223"/>
      <c r="K483" s="223"/>
      <c r="L483" s="223"/>
      <c r="M483" s="223"/>
    </row>
    <row r="484" spans="1:13" x14ac:dyDescent="0.25">
      <c r="A484" s="223"/>
      <c r="B484" s="223"/>
      <c r="C484" s="223"/>
      <c r="D484" s="223"/>
      <c r="E484" s="223"/>
      <c r="F484" s="223"/>
      <c r="G484" s="223"/>
      <c r="H484" s="223"/>
      <c r="I484" s="223"/>
      <c r="J484" s="223"/>
      <c r="K484" s="223"/>
      <c r="L484" s="223"/>
      <c r="M484" s="223"/>
    </row>
    <row r="485" spans="1:13" x14ac:dyDescent="0.25">
      <c r="A485" s="223"/>
      <c r="B485" s="223"/>
      <c r="C485" s="223"/>
      <c r="D485" s="223"/>
      <c r="E485" s="223"/>
      <c r="F485" s="223"/>
      <c r="G485" s="223"/>
      <c r="H485" s="223"/>
      <c r="I485" s="223"/>
      <c r="J485" s="223"/>
      <c r="K485" s="223"/>
      <c r="L485" s="223"/>
      <c r="M485" s="223"/>
    </row>
    <row r="486" spans="1:13" x14ac:dyDescent="0.25">
      <c r="A486" s="223"/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</row>
    <row r="487" spans="1:13" x14ac:dyDescent="0.25">
      <c r="A487" s="223"/>
      <c r="B487" s="223"/>
      <c r="C487" s="223"/>
      <c r="D487" s="223"/>
      <c r="E487" s="223"/>
      <c r="F487" s="223"/>
      <c r="G487" s="223"/>
      <c r="H487" s="223"/>
      <c r="I487" s="223"/>
      <c r="J487" s="223"/>
      <c r="K487" s="223"/>
      <c r="L487" s="223"/>
      <c r="M487" s="223"/>
    </row>
    <row r="488" spans="1:13" x14ac:dyDescent="0.25">
      <c r="A488" s="223"/>
      <c r="B488" s="223"/>
      <c r="C488" s="223"/>
      <c r="D488" s="223"/>
      <c r="E488" s="223"/>
      <c r="F488" s="223"/>
      <c r="G488" s="223"/>
      <c r="H488" s="223"/>
      <c r="I488" s="223"/>
      <c r="J488" s="223"/>
      <c r="K488" s="223"/>
      <c r="L488" s="223"/>
      <c r="M488" s="223"/>
    </row>
    <row r="489" spans="1:13" x14ac:dyDescent="0.25">
      <c r="A489" s="223"/>
      <c r="B489" s="223"/>
      <c r="C489" s="223"/>
      <c r="D489" s="223"/>
      <c r="E489" s="223"/>
      <c r="F489" s="223"/>
      <c r="G489" s="223"/>
      <c r="H489" s="223"/>
      <c r="I489" s="223"/>
      <c r="J489" s="223"/>
      <c r="K489" s="223"/>
      <c r="L489" s="223"/>
      <c r="M489" s="223"/>
    </row>
    <row r="490" spans="1:13" x14ac:dyDescent="0.25">
      <c r="A490" s="223"/>
      <c r="B490" s="223"/>
      <c r="C490" s="223"/>
      <c r="D490" s="223"/>
      <c r="E490" s="223"/>
      <c r="F490" s="223"/>
      <c r="G490" s="223"/>
      <c r="H490" s="223"/>
      <c r="I490" s="223"/>
      <c r="J490" s="223"/>
      <c r="K490" s="223"/>
      <c r="L490" s="223"/>
      <c r="M490" s="223"/>
    </row>
    <row r="491" spans="1:13" x14ac:dyDescent="0.25">
      <c r="A491" s="223"/>
      <c r="B491" s="223"/>
      <c r="C491" s="223"/>
      <c r="D491" s="223"/>
      <c r="E491" s="223"/>
      <c r="F491" s="223"/>
      <c r="G491" s="223"/>
      <c r="H491" s="223"/>
      <c r="I491" s="223"/>
      <c r="J491" s="223"/>
      <c r="K491" s="223"/>
      <c r="L491" s="223"/>
      <c r="M491" s="223"/>
    </row>
    <row r="492" spans="1:13" x14ac:dyDescent="0.25">
      <c r="A492" s="223"/>
      <c r="B492" s="223"/>
      <c r="C492" s="223"/>
      <c r="D492" s="223"/>
      <c r="E492" s="223"/>
      <c r="F492" s="223"/>
      <c r="G492" s="223"/>
      <c r="H492" s="223"/>
      <c r="I492" s="223"/>
      <c r="J492" s="223"/>
      <c r="K492" s="223"/>
      <c r="L492" s="223"/>
      <c r="M492" s="223"/>
    </row>
    <row r="493" spans="1:13" x14ac:dyDescent="0.25">
      <c r="A493" s="223"/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23"/>
      <c r="M493" s="223"/>
    </row>
    <row r="494" spans="1:13" x14ac:dyDescent="0.25">
      <c r="A494" s="223"/>
      <c r="B494" s="223"/>
      <c r="C494" s="223"/>
      <c r="D494" s="223"/>
      <c r="E494" s="223"/>
      <c r="F494" s="223"/>
      <c r="G494" s="223"/>
      <c r="H494" s="223"/>
      <c r="I494" s="223"/>
      <c r="J494" s="223"/>
      <c r="K494" s="223"/>
      <c r="L494" s="223"/>
      <c r="M494" s="223"/>
    </row>
    <row r="495" spans="1:13" x14ac:dyDescent="0.25">
      <c r="A495" s="223"/>
      <c r="B495" s="223"/>
      <c r="C495" s="223"/>
      <c r="D495" s="223"/>
      <c r="E495" s="223"/>
      <c r="F495" s="223"/>
      <c r="G495" s="223"/>
      <c r="H495" s="223"/>
      <c r="I495" s="223"/>
      <c r="J495" s="223"/>
      <c r="K495" s="223"/>
      <c r="L495" s="223"/>
      <c r="M495" s="223"/>
    </row>
    <row r="496" spans="1:13" x14ac:dyDescent="0.25">
      <c r="A496" s="223"/>
      <c r="B496" s="223"/>
      <c r="C496" s="223"/>
      <c r="D496" s="223"/>
      <c r="E496" s="223"/>
      <c r="F496" s="223"/>
      <c r="G496" s="223"/>
      <c r="H496" s="223"/>
      <c r="I496" s="223"/>
      <c r="J496" s="223"/>
      <c r="K496" s="223"/>
      <c r="L496" s="223"/>
      <c r="M496" s="223"/>
    </row>
    <row r="497" spans="1:13" x14ac:dyDescent="0.25">
      <c r="A497" s="223"/>
      <c r="B497" s="223"/>
      <c r="C497" s="223"/>
      <c r="D497" s="223"/>
      <c r="E497" s="223"/>
      <c r="F497" s="223"/>
      <c r="G497" s="223"/>
      <c r="H497" s="223"/>
      <c r="I497" s="223"/>
      <c r="J497" s="223"/>
      <c r="K497" s="223"/>
      <c r="L497" s="223"/>
      <c r="M497" s="223"/>
    </row>
    <row r="498" spans="1:13" x14ac:dyDescent="0.25">
      <c r="A498" s="223"/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</row>
    <row r="499" spans="1:13" x14ac:dyDescent="0.25">
      <c r="A499" s="223"/>
      <c r="B499" s="223"/>
      <c r="C499" s="223"/>
      <c r="D499" s="223"/>
      <c r="E499" s="223"/>
      <c r="F499" s="223"/>
      <c r="G499" s="223"/>
      <c r="H499" s="223"/>
      <c r="I499" s="223"/>
      <c r="J499" s="223"/>
      <c r="K499" s="223"/>
      <c r="L499" s="223"/>
      <c r="M499" s="223"/>
    </row>
    <row r="500" spans="1:13" x14ac:dyDescent="0.25">
      <c r="A500" s="223"/>
      <c r="B500" s="223"/>
      <c r="C500" s="223"/>
      <c r="D500" s="223"/>
      <c r="E500" s="223"/>
      <c r="F500" s="223"/>
      <c r="G500" s="223"/>
      <c r="H500" s="223"/>
      <c r="I500" s="223"/>
      <c r="J500" s="223"/>
      <c r="K500" s="223"/>
      <c r="L500" s="223"/>
      <c r="M500" s="223"/>
    </row>
    <row r="501" spans="1:13" x14ac:dyDescent="0.25">
      <c r="A501" s="223"/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23"/>
      <c r="M501" s="223"/>
    </row>
    <row r="502" spans="1:13" x14ac:dyDescent="0.25">
      <c r="A502" s="223"/>
      <c r="B502" s="223"/>
      <c r="C502" s="223"/>
      <c r="D502" s="223"/>
      <c r="E502" s="223"/>
      <c r="F502" s="223"/>
      <c r="G502" s="223"/>
      <c r="H502" s="223"/>
      <c r="I502" s="223"/>
      <c r="J502" s="223"/>
      <c r="K502" s="223"/>
      <c r="L502" s="223"/>
      <c r="M502" s="223"/>
    </row>
    <row r="503" spans="1:13" x14ac:dyDescent="0.25">
      <c r="A503" s="223"/>
      <c r="B503" s="223"/>
      <c r="C503" s="223"/>
      <c r="D503" s="223"/>
      <c r="E503" s="223"/>
      <c r="F503" s="223"/>
      <c r="G503" s="223"/>
      <c r="H503" s="223"/>
      <c r="I503" s="223"/>
      <c r="J503" s="223"/>
      <c r="K503" s="223"/>
      <c r="L503" s="223"/>
      <c r="M503" s="223"/>
    </row>
    <row r="504" spans="1:13" x14ac:dyDescent="0.25">
      <c r="A504" s="223"/>
      <c r="B504" s="223"/>
      <c r="C504" s="223"/>
      <c r="D504" s="223"/>
      <c r="E504" s="223"/>
      <c r="F504" s="223"/>
      <c r="G504" s="223"/>
      <c r="H504" s="223"/>
      <c r="I504" s="223"/>
      <c r="J504" s="223"/>
      <c r="K504" s="223"/>
      <c r="L504" s="223"/>
      <c r="M504" s="223"/>
    </row>
    <row r="505" spans="1:13" x14ac:dyDescent="0.25">
      <c r="A505" s="223"/>
      <c r="B505" s="223"/>
      <c r="C505" s="223"/>
      <c r="D505" s="223"/>
      <c r="E505" s="223"/>
      <c r="F505" s="223"/>
      <c r="G505" s="223"/>
      <c r="H505" s="223"/>
      <c r="I505" s="223"/>
      <c r="J505" s="223"/>
      <c r="K505" s="223"/>
      <c r="L505" s="223"/>
      <c r="M505" s="223"/>
    </row>
    <row r="506" spans="1:13" x14ac:dyDescent="0.25">
      <c r="A506" s="223"/>
      <c r="B506" s="223"/>
      <c r="C506" s="223"/>
      <c r="D506" s="223"/>
      <c r="E506" s="223"/>
      <c r="F506" s="223"/>
      <c r="G506" s="223"/>
      <c r="H506" s="223"/>
      <c r="I506" s="223"/>
      <c r="J506" s="223"/>
      <c r="K506" s="223"/>
      <c r="L506" s="223"/>
      <c r="M506" s="223"/>
    </row>
    <row r="507" spans="1:13" x14ac:dyDescent="0.25">
      <c r="A507" s="223"/>
      <c r="B507" s="223"/>
      <c r="C507" s="223"/>
      <c r="D507" s="223"/>
      <c r="E507" s="223"/>
      <c r="F507" s="223"/>
      <c r="G507" s="223"/>
      <c r="H507" s="223"/>
      <c r="I507" s="223"/>
      <c r="J507" s="223"/>
      <c r="K507" s="223"/>
      <c r="L507" s="223"/>
      <c r="M507" s="223"/>
    </row>
    <row r="508" spans="1:13" x14ac:dyDescent="0.25">
      <c r="A508" s="223"/>
      <c r="B508" s="223"/>
      <c r="C508" s="223"/>
      <c r="D508" s="223"/>
      <c r="E508" s="223"/>
      <c r="F508" s="223"/>
      <c r="G508" s="223"/>
      <c r="H508" s="223"/>
      <c r="I508" s="223"/>
      <c r="J508" s="223"/>
      <c r="K508" s="223"/>
      <c r="L508" s="223"/>
      <c r="M508" s="223"/>
    </row>
    <row r="509" spans="1:13" x14ac:dyDescent="0.25">
      <c r="A509" s="223"/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23"/>
      <c r="M509" s="223"/>
    </row>
    <row r="510" spans="1:13" x14ac:dyDescent="0.25">
      <c r="A510" s="223"/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223"/>
      <c r="M510" s="223"/>
    </row>
    <row r="511" spans="1:13" x14ac:dyDescent="0.25">
      <c r="A511" s="223"/>
      <c r="B511" s="223"/>
      <c r="C511" s="223"/>
      <c r="D511" s="223"/>
      <c r="E511" s="223"/>
      <c r="F511" s="223"/>
      <c r="G511" s="223"/>
      <c r="H511" s="223"/>
      <c r="I511" s="223"/>
      <c r="J511" s="223"/>
      <c r="K511" s="223"/>
      <c r="L511" s="223"/>
      <c r="M511" s="223"/>
    </row>
    <row r="512" spans="1:13" x14ac:dyDescent="0.25">
      <c r="A512" s="223"/>
      <c r="B512" s="223"/>
      <c r="C512" s="223"/>
      <c r="D512" s="223"/>
      <c r="E512" s="223"/>
      <c r="F512" s="223"/>
      <c r="G512" s="223"/>
      <c r="H512" s="223"/>
      <c r="I512" s="223"/>
      <c r="J512" s="223"/>
      <c r="K512" s="223"/>
      <c r="L512" s="223"/>
      <c r="M512" s="223"/>
    </row>
    <row r="513" spans="1:13" x14ac:dyDescent="0.25">
      <c r="A513" s="223"/>
      <c r="B513" s="223"/>
      <c r="C513" s="223"/>
      <c r="D513" s="223"/>
      <c r="E513" s="223"/>
      <c r="F513" s="223"/>
      <c r="G513" s="223"/>
      <c r="H513" s="223"/>
      <c r="I513" s="223"/>
      <c r="J513" s="223"/>
      <c r="K513" s="223"/>
      <c r="L513" s="223"/>
      <c r="M513" s="223"/>
    </row>
    <row r="514" spans="1:13" x14ac:dyDescent="0.25">
      <c r="A514" s="223"/>
      <c r="B514" s="223"/>
      <c r="C514" s="223"/>
      <c r="D514" s="223"/>
      <c r="E514" s="223"/>
      <c r="F514" s="223"/>
      <c r="G514" s="223"/>
      <c r="H514" s="223"/>
      <c r="I514" s="223"/>
      <c r="J514" s="223"/>
      <c r="K514" s="223"/>
      <c r="L514" s="223"/>
      <c r="M514" s="223"/>
    </row>
    <row r="515" spans="1:13" x14ac:dyDescent="0.25">
      <c r="A515" s="223"/>
      <c r="B515" s="223"/>
      <c r="C515" s="223"/>
      <c r="D515" s="223"/>
      <c r="E515" s="223"/>
      <c r="F515" s="223"/>
      <c r="G515" s="223"/>
      <c r="H515" s="223"/>
      <c r="I515" s="223"/>
      <c r="J515" s="223"/>
      <c r="K515" s="223"/>
      <c r="L515" s="223"/>
      <c r="M515" s="223"/>
    </row>
    <row r="516" spans="1:13" x14ac:dyDescent="0.25">
      <c r="A516" s="223"/>
      <c r="B516" s="223"/>
      <c r="C516" s="223"/>
      <c r="D516" s="223"/>
      <c r="E516" s="223"/>
      <c r="F516" s="223"/>
      <c r="G516" s="223"/>
      <c r="H516" s="223"/>
      <c r="I516" s="223"/>
      <c r="J516" s="223"/>
      <c r="K516" s="223"/>
      <c r="L516" s="223"/>
      <c r="M516" s="223"/>
    </row>
    <row r="517" spans="1:13" x14ac:dyDescent="0.25">
      <c r="A517" s="223"/>
      <c r="B517" s="223"/>
      <c r="C517" s="223"/>
      <c r="D517" s="223"/>
      <c r="E517" s="223"/>
      <c r="F517" s="223"/>
      <c r="G517" s="223"/>
      <c r="H517" s="223"/>
      <c r="I517" s="223"/>
      <c r="J517" s="223"/>
      <c r="K517" s="223"/>
      <c r="L517" s="223"/>
      <c r="M517" s="223"/>
    </row>
    <row r="518" spans="1:13" x14ac:dyDescent="0.25">
      <c r="A518" s="223"/>
      <c r="B518" s="223"/>
      <c r="C518" s="223"/>
      <c r="D518" s="223"/>
      <c r="E518" s="223"/>
      <c r="F518" s="223"/>
      <c r="G518" s="223"/>
      <c r="H518" s="223"/>
      <c r="I518" s="223"/>
      <c r="J518" s="223"/>
      <c r="K518" s="223"/>
      <c r="L518" s="223"/>
      <c r="M518" s="223"/>
    </row>
    <row r="519" spans="1:13" x14ac:dyDescent="0.25">
      <c r="A519" s="223"/>
      <c r="B519" s="223"/>
      <c r="C519" s="223"/>
      <c r="D519" s="223"/>
      <c r="E519" s="223"/>
      <c r="F519" s="223"/>
      <c r="G519" s="223"/>
      <c r="H519" s="223"/>
      <c r="I519" s="223"/>
      <c r="J519" s="223"/>
      <c r="K519" s="223"/>
      <c r="L519" s="223"/>
      <c r="M519" s="223"/>
    </row>
    <row r="520" spans="1:13" x14ac:dyDescent="0.25">
      <c r="A520" s="223"/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23"/>
      <c r="M520" s="223"/>
    </row>
    <row r="521" spans="1:13" x14ac:dyDescent="0.25">
      <c r="A521" s="223"/>
      <c r="B521" s="223"/>
      <c r="C521" s="223"/>
      <c r="D521" s="223"/>
      <c r="E521" s="223"/>
      <c r="F521" s="223"/>
      <c r="G521" s="223"/>
      <c r="H521" s="223"/>
      <c r="I521" s="223"/>
      <c r="J521" s="223"/>
      <c r="K521" s="223"/>
      <c r="L521" s="223"/>
      <c r="M521" s="223"/>
    </row>
    <row r="522" spans="1:13" x14ac:dyDescent="0.25">
      <c r="A522" s="223"/>
      <c r="B522" s="223"/>
      <c r="C522" s="223"/>
      <c r="D522" s="223"/>
      <c r="E522" s="223"/>
      <c r="F522" s="223"/>
      <c r="G522" s="223"/>
      <c r="H522" s="223"/>
      <c r="I522" s="223"/>
      <c r="J522" s="223"/>
      <c r="K522" s="223"/>
      <c r="L522" s="223"/>
      <c r="M522" s="223"/>
    </row>
    <row r="523" spans="1:13" x14ac:dyDescent="0.25">
      <c r="A523" s="223"/>
      <c r="B523" s="223"/>
      <c r="C523" s="223"/>
      <c r="D523" s="223"/>
      <c r="E523" s="223"/>
      <c r="F523" s="223"/>
      <c r="G523" s="223"/>
      <c r="H523" s="223"/>
      <c r="I523" s="223"/>
      <c r="J523" s="223"/>
      <c r="K523" s="223"/>
      <c r="L523" s="223"/>
      <c r="M523" s="223"/>
    </row>
    <row r="524" spans="1:13" x14ac:dyDescent="0.25">
      <c r="A524" s="223"/>
      <c r="B524" s="223"/>
      <c r="C524" s="223"/>
      <c r="D524" s="223"/>
      <c r="E524" s="223"/>
      <c r="F524" s="223"/>
      <c r="G524" s="223"/>
      <c r="H524" s="223"/>
      <c r="I524" s="223"/>
      <c r="J524" s="223"/>
      <c r="K524" s="223"/>
      <c r="L524" s="223"/>
      <c r="M524" s="223"/>
    </row>
    <row r="525" spans="1:13" x14ac:dyDescent="0.25">
      <c r="A525" s="223"/>
      <c r="B525" s="223"/>
      <c r="C525" s="223"/>
      <c r="D525" s="223"/>
      <c r="E525" s="223"/>
      <c r="F525" s="223"/>
      <c r="G525" s="223"/>
      <c r="H525" s="223"/>
      <c r="I525" s="223"/>
      <c r="J525" s="223"/>
      <c r="K525" s="223"/>
      <c r="L525" s="223"/>
      <c r="M525" s="223"/>
    </row>
    <row r="526" spans="1:13" x14ac:dyDescent="0.25">
      <c r="A526" s="223"/>
      <c r="B526" s="223"/>
      <c r="C526" s="223"/>
      <c r="D526" s="223"/>
      <c r="E526" s="223"/>
      <c r="F526" s="223"/>
      <c r="G526" s="223"/>
      <c r="H526" s="223"/>
      <c r="I526" s="223"/>
      <c r="J526" s="223"/>
      <c r="K526" s="223"/>
      <c r="L526" s="223"/>
      <c r="M526" s="223"/>
    </row>
    <row r="527" spans="1:13" x14ac:dyDescent="0.25">
      <c r="A527" s="223"/>
      <c r="B527" s="223"/>
      <c r="C527" s="223"/>
      <c r="D527" s="223"/>
      <c r="E527" s="223"/>
      <c r="F527" s="223"/>
      <c r="G527" s="223"/>
      <c r="H527" s="223"/>
      <c r="I527" s="223"/>
      <c r="J527" s="223"/>
      <c r="K527" s="223"/>
      <c r="L527" s="223"/>
      <c r="M527" s="223"/>
    </row>
    <row r="528" spans="1:13" x14ac:dyDescent="0.25">
      <c r="A528" s="223"/>
      <c r="B528" s="223"/>
      <c r="C528" s="223"/>
      <c r="D528" s="223"/>
      <c r="E528" s="223"/>
      <c r="F528" s="223"/>
      <c r="G528" s="223"/>
      <c r="H528" s="223"/>
      <c r="I528" s="223"/>
      <c r="J528" s="223"/>
      <c r="K528" s="223"/>
      <c r="L528" s="223"/>
      <c r="M528" s="223"/>
    </row>
    <row r="529" spans="1:13" x14ac:dyDescent="0.25">
      <c r="A529" s="223"/>
      <c r="B529" s="223"/>
      <c r="C529" s="223"/>
      <c r="D529" s="223"/>
      <c r="E529" s="223"/>
      <c r="F529" s="223"/>
      <c r="G529" s="223"/>
      <c r="H529" s="223"/>
      <c r="I529" s="223"/>
      <c r="J529" s="223"/>
      <c r="K529" s="223"/>
      <c r="L529" s="223"/>
      <c r="M529" s="223"/>
    </row>
    <row r="530" spans="1:13" x14ac:dyDescent="0.25">
      <c r="A530" s="223"/>
      <c r="B530" s="223"/>
      <c r="C530" s="223"/>
      <c r="D530" s="223"/>
      <c r="E530" s="223"/>
      <c r="F530" s="223"/>
      <c r="G530" s="223"/>
      <c r="H530" s="223"/>
      <c r="I530" s="223"/>
      <c r="J530" s="223"/>
      <c r="K530" s="223"/>
      <c r="L530" s="223"/>
      <c r="M530" s="223"/>
    </row>
    <row r="531" spans="1:13" x14ac:dyDescent="0.25">
      <c r="A531" s="223"/>
      <c r="B531" s="223"/>
      <c r="C531" s="223"/>
      <c r="D531" s="223"/>
      <c r="E531" s="223"/>
      <c r="F531" s="223"/>
      <c r="G531" s="223"/>
      <c r="H531" s="223"/>
      <c r="I531" s="223"/>
      <c r="J531" s="223"/>
      <c r="K531" s="223"/>
      <c r="L531" s="223"/>
      <c r="M531" s="223"/>
    </row>
    <row r="532" spans="1:13" x14ac:dyDescent="0.25">
      <c r="A532" s="223"/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23"/>
      <c r="M532" s="223"/>
    </row>
    <row r="533" spans="1:13" x14ac:dyDescent="0.25">
      <c r="A533" s="223"/>
      <c r="B533" s="223"/>
      <c r="C533" s="223"/>
      <c r="D533" s="223"/>
      <c r="E533" s="223"/>
      <c r="F533" s="223"/>
      <c r="G533" s="223"/>
      <c r="H533" s="223"/>
      <c r="I533" s="223"/>
      <c r="J533" s="223"/>
      <c r="K533" s="223"/>
      <c r="L533" s="223"/>
      <c r="M533" s="223"/>
    </row>
    <row r="534" spans="1:13" x14ac:dyDescent="0.25">
      <c r="A534" s="223"/>
      <c r="B534" s="223"/>
      <c r="C534" s="223"/>
      <c r="D534" s="223"/>
      <c r="E534" s="223"/>
      <c r="F534" s="223"/>
      <c r="G534" s="223"/>
      <c r="H534" s="223"/>
      <c r="I534" s="223"/>
      <c r="J534" s="223"/>
      <c r="K534" s="223"/>
      <c r="L534" s="223"/>
      <c r="M534" s="223"/>
    </row>
    <row r="535" spans="1:13" x14ac:dyDescent="0.25">
      <c r="A535" s="223"/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</row>
    <row r="536" spans="1:13" x14ac:dyDescent="0.25">
      <c r="A536" s="223"/>
      <c r="B536" s="223"/>
      <c r="C536" s="223"/>
      <c r="D536" s="223"/>
      <c r="E536" s="223"/>
      <c r="F536" s="223"/>
      <c r="G536" s="223"/>
      <c r="H536" s="223"/>
      <c r="I536" s="223"/>
      <c r="J536" s="223"/>
      <c r="K536" s="223"/>
      <c r="L536" s="223"/>
      <c r="M536" s="223"/>
    </row>
    <row r="537" spans="1:13" x14ac:dyDescent="0.25">
      <c r="A537" s="223"/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</row>
    <row r="538" spans="1:13" x14ac:dyDescent="0.25">
      <c r="A538" s="223"/>
      <c r="B538" s="223"/>
      <c r="C538" s="223"/>
      <c r="D538" s="223"/>
      <c r="E538" s="223"/>
      <c r="F538" s="223"/>
      <c r="G538" s="223"/>
      <c r="H538" s="223"/>
      <c r="I538" s="223"/>
      <c r="J538" s="223"/>
      <c r="K538" s="223"/>
      <c r="L538" s="223"/>
      <c r="M538" s="223"/>
    </row>
    <row r="539" spans="1:13" x14ac:dyDescent="0.25">
      <c r="A539" s="223"/>
      <c r="B539" s="223"/>
      <c r="C539" s="223"/>
      <c r="D539" s="223"/>
      <c r="E539" s="223"/>
      <c r="F539" s="223"/>
      <c r="G539" s="223"/>
      <c r="H539" s="223"/>
      <c r="I539" s="223"/>
      <c r="J539" s="223"/>
      <c r="K539" s="223"/>
      <c r="L539" s="223"/>
      <c r="M539" s="223"/>
    </row>
    <row r="540" spans="1:13" x14ac:dyDescent="0.25">
      <c r="A540" s="223"/>
      <c r="B540" s="223"/>
      <c r="C540" s="223"/>
      <c r="D540" s="223"/>
      <c r="E540" s="223"/>
      <c r="F540" s="223"/>
      <c r="G540" s="223"/>
      <c r="H540" s="223"/>
      <c r="I540" s="223"/>
      <c r="J540" s="223"/>
      <c r="K540" s="223"/>
      <c r="L540" s="223"/>
      <c r="M540" s="223"/>
    </row>
    <row r="541" spans="1:13" x14ac:dyDescent="0.25">
      <c r="A541" s="223"/>
      <c r="B541" s="223"/>
      <c r="C541" s="223"/>
      <c r="D541" s="223"/>
      <c r="E541" s="223"/>
      <c r="F541" s="223"/>
      <c r="G541" s="223"/>
      <c r="H541" s="223"/>
      <c r="I541" s="223"/>
      <c r="J541" s="223"/>
      <c r="K541" s="223"/>
      <c r="L541" s="223"/>
      <c r="M541" s="223"/>
    </row>
    <row r="542" spans="1:13" x14ac:dyDescent="0.25">
      <c r="A542" s="223"/>
      <c r="B542" s="223"/>
      <c r="C542" s="223"/>
      <c r="D542" s="223"/>
      <c r="E542" s="223"/>
      <c r="F542" s="223"/>
      <c r="G542" s="223"/>
      <c r="H542" s="223"/>
      <c r="I542" s="223"/>
      <c r="J542" s="223"/>
      <c r="K542" s="223"/>
      <c r="L542" s="223"/>
      <c r="M542" s="223"/>
    </row>
    <row r="543" spans="1:13" x14ac:dyDescent="0.25">
      <c r="A543" s="223"/>
      <c r="B543" s="223"/>
      <c r="C543" s="223"/>
      <c r="D543" s="223"/>
      <c r="E543" s="223"/>
      <c r="F543" s="223"/>
      <c r="G543" s="223"/>
      <c r="H543" s="223"/>
      <c r="I543" s="223"/>
      <c r="J543" s="223"/>
      <c r="K543" s="223"/>
      <c r="L543" s="223"/>
      <c r="M543" s="223"/>
    </row>
    <row r="544" spans="1:13" x14ac:dyDescent="0.25">
      <c r="A544" s="223"/>
      <c r="B544" s="223"/>
      <c r="C544" s="223"/>
      <c r="D544" s="223"/>
      <c r="E544" s="223"/>
      <c r="F544" s="223"/>
      <c r="G544" s="223"/>
      <c r="H544" s="223"/>
      <c r="I544" s="223"/>
      <c r="J544" s="223"/>
      <c r="K544" s="223"/>
      <c r="L544" s="223"/>
      <c r="M544" s="223"/>
    </row>
    <row r="545" spans="1:13" x14ac:dyDescent="0.25">
      <c r="A545" s="223"/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</row>
    <row r="546" spans="1:13" x14ac:dyDescent="0.25">
      <c r="A546" s="223"/>
      <c r="B546" s="223"/>
      <c r="C546" s="223"/>
      <c r="D546" s="223"/>
      <c r="E546" s="223"/>
      <c r="F546" s="223"/>
      <c r="G546" s="223"/>
      <c r="H546" s="223"/>
      <c r="I546" s="223"/>
      <c r="J546" s="223"/>
      <c r="K546" s="223"/>
      <c r="L546" s="223"/>
      <c r="M546" s="223"/>
    </row>
    <row r="547" spans="1:13" x14ac:dyDescent="0.25">
      <c r="A547" s="223"/>
      <c r="B547" s="223"/>
      <c r="C547" s="223"/>
      <c r="D547" s="223"/>
      <c r="E547" s="223"/>
      <c r="F547" s="223"/>
      <c r="G547" s="223"/>
      <c r="H547" s="223"/>
      <c r="I547" s="223"/>
      <c r="J547" s="223"/>
      <c r="K547" s="223"/>
      <c r="L547" s="223"/>
      <c r="M547" s="223"/>
    </row>
    <row r="548" spans="1:13" x14ac:dyDescent="0.25">
      <c r="A548" s="223"/>
      <c r="B548" s="223"/>
      <c r="C548" s="223"/>
      <c r="D548" s="223"/>
      <c r="E548" s="223"/>
      <c r="F548" s="223"/>
      <c r="G548" s="223"/>
      <c r="H548" s="223"/>
      <c r="I548" s="223"/>
      <c r="J548" s="223"/>
      <c r="K548" s="223"/>
      <c r="L548" s="223"/>
      <c r="M548" s="223"/>
    </row>
    <row r="549" spans="1:13" x14ac:dyDescent="0.25">
      <c r="A549" s="223"/>
      <c r="B549" s="223"/>
      <c r="C549" s="223"/>
      <c r="D549" s="223"/>
      <c r="E549" s="223"/>
      <c r="F549" s="223"/>
      <c r="G549" s="223"/>
      <c r="H549" s="223"/>
      <c r="I549" s="223"/>
      <c r="J549" s="223"/>
      <c r="K549" s="223"/>
      <c r="L549" s="223"/>
      <c r="M549" s="223"/>
    </row>
    <row r="550" spans="1:13" x14ac:dyDescent="0.25">
      <c r="A550" s="223"/>
      <c r="B550" s="223"/>
      <c r="C550" s="223"/>
      <c r="D550" s="223"/>
      <c r="E550" s="223"/>
      <c r="F550" s="223"/>
      <c r="G550" s="223"/>
      <c r="H550" s="223"/>
      <c r="I550" s="223"/>
      <c r="J550" s="223"/>
      <c r="K550" s="223"/>
      <c r="L550" s="223"/>
      <c r="M550" s="223"/>
    </row>
    <row r="551" spans="1:13" x14ac:dyDescent="0.25">
      <c r="A551" s="223"/>
      <c r="B551" s="223"/>
      <c r="C551" s="223"/>
      <c r="D551" s="223"/>
      <c r="E551" s="223"/>
      <c r="F551" s="223"/>
      <c r="G551" s="223"/>
      <c r="H551" s="223"/>
      <c r="I551" s="223"/>
      <c r="J551" s="223"/>
      <c r="K551" s="223"/>
      <c r="L551" s="223"/>
      <c r="M551" s="223"/>
    </row>
    <row r="552" spans="1:13" x14ac:dyDescent="0.25">
      <c r="A552" s="223"/>
      <c r="B552" s="223"/>
      <c r="C552" s="223"/>
      <c r="D552" s="223"/>
      <c r="E552" s="223"/>
      <c r="F552" s="223"/>
      <c r="G552" s="223"/>
      <c r="H552" s="223"/>
      <c r="I552" s="223"/>
      <c r="J552" s="223"/>
      <c r="K552" s="223"/>
      <c r="L552" s="223"/>
      <c r="M552" s="223"/>
    </row>
    <row r="553" spans="1:13" x14ac:dyDescent="0.25">
      <c r="A553" s="223"/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</row>
    <row r="554" spans="1:13" x14ac:dyDescent="0.25">
      <c r="A554" s="223"/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</row>
    <row r="555" spans="1:13" x14ac:dyDescent="0.25">
      <c r="A555" s="223"/>
      <c r="B555" s="223"/>
      <c r="C555" s="223"/>
      <c r="D555" s="223"/>
      <c r="E555" s="223"/>
      <c r="F555" s="223"/>
      <c r="G555" s="223"/>
      <c r="H555" s="223"/>
      <c r="I555" s="223"/>
      <c r="J555" s="223"/>
      <c r="K555" s="223"/>
      <c r="L555" s="223"/>
      <c r="M555" s="223"/>
    </row>
    <row r="556" spans="1:13" x14ac:dyDescent="0.25">
      <c r="A556" s="223"/>
      <c r="B556" s="223"/>
      <c r="C556" s="223"/>
      <c r="D556" s="223"/>
      <c r="E556" s="223"/>
      <c r="F556" s="223"/>
      <c r="G556" s="223"/>
      <c r="H556" s="223"/>
      <c r="I556" s="223"/>
      <c r="J556" s="223"/>
      <c r="K556" s="223"/>
      <c r="L556" s="223"/>
      <c r="M556" s="223"/>
    </row>
    <row r="557" spans="1:13" x14ac:dyDescent="0.25">
      <c r="A557" s="223"/>
      <c r="B557" s="223"/>
      <c r="C557" s="223"/>
      <c r="D557" s="223"/>
      <c r="E557" s="223"/>
      <c r="F557" s="223"/>
      <c r="G557" s="223"/>
      <c r="H557" s="223"/>
      <c r="I557" s="223"/>
      <c r="J557" s="223"/>
      <c r="K557" s="223"/>
      <c r="L557" s="223"/>
      <c r="M557" s="223"/>
    </row>
    <row r="558" spans="1:13" x14ac:dyDescent="0.25">
      <c r="A558" s="223"/>
      <c r="B558" s="223"/>
      <c r="C558" s="223"/>
      <c r="D558" s="223"/>
      <c r="E558" s="223"/>
      <c r="F558" s="223"/>
      <c r="G558" s="223"/>
      <c r="H558" s="223"/>
      <c r="I558" s="223"/>
      <c r="J558" s="223"/>
      <c r="K558" s="223"/>
      <c r="L558" s="223"/>
      <c r="M558" s="223"/>
    </row>
    <row r="559" spans="1:13" x14ac:dyDescent="0.25">
      <c r="A559" s="223"/>
      <c r="B559" s="223"/>
      <c r="C559" s="223"/>
      <c r="D559" s="223"/>
      <c r="E559" s="223"/>
      <c r="F559" s="223"/>
      <c r="G559" s="223"/>
      <c r="H559" s="223"/>
      <c r="I559" s="223"/>
      <c r="J559" s="223"/>
      <c r="K559" s="223"/>
      <c r="L559" s="223"/>
      <c r="M559" s="223"/>
    </row>
    <row r="560" spans="1:13" x14ac:dyDescent="0.25">
      <c r="A560" s="223"/>
      <c r="B560" s="223"/>
      <c r="C560" s="223"/>
      <c r="D560" s="223"/>
      <c r="E560" s="223"/>
      <c r="F560" s="223"/>
      <c r="G560" s="223"/>
      <c r="H560" s="223"/>
      <c r="I560" s="223"/>
      <c r="J560" s="223"/>
      <c r="K560" s="223"/>
      <c r="L560" s="223"/>
      <c r="M560" s="223"/>
    </row>
    <row r="561" spans="1:13" x14ac:dyDescent="0.25">
      <c r="A561" s="223"/>
      <c r="B561" s="223"/>
      <c r="C561" s="223"/>
      <c r="D561" s="223"/>
      <c r="E561" s="223"/>
      <c r="F561" s="223"/>
      <c r="G561" s="223"/>
      <c r="H561" s="223"/>
      <c r="I561" s="223"/>
      <c r="J561" s="223"/>
      <c r="K561" s="223"/>
      <c r="L561" s="223"/>
      <c r="M561" s="223"/>
    </row>
    <row r="562" spans="1:13" x14ac:dyDescent="0.25">
      <c r="A562" s="223"/>
      <c r="B562" s="223"/>
      <c r="C562" s="223"/>
      <c r="D562" s="223"/>
      <c r="E562" s="223"/>
      <c r="F562" s="223"/>
      <c r="G562" s="223"/>
      <c r="H562" s="223"/>
      <c r="I562" s="223"/>
      <c r="J562" s="223"/>
      <c r="K562" s="223"/>
      <c r="L562" s="223"/>
      <c r="M562" s="223"/>
    </row>
    <row r="563" spans="1:13" x14ac:dyDescent="0.25">
      <c r="A563" s="223"/>
      <c r="B563" s="223"/>
      <c r="C563" s="223"/>
      <c r="D563" s="223"/>
      <c r="E563" s="223"/>
      <c r="F563" s="223"/>
      <c r="G563" s="223"/>
      <c r="H563" s="223"/>
      <c r="I563" s="223"/>
      <c r="J563" s="223"/>
      <c r="K563" s="223"/>
      <c r="L563" s="223"/>
      <c r="M563" s="223"/>
    </row>
    <row r="564" spans="1:13" x14ac:dyDescent="0.25">
      <c r="A564" s="223"/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</row>
    <row r="565" spans="1:13" x14ac:dyDescent="0.25">
      <c r="A565" s="223"/>
      <c r="B565" s="223"/>
      <c r="C565" s="223"/>
      <c r="D565" s="223"/>
      <c r="E565" s="223"/>
      <c r="F565" s="223"/>
      <c r="G565" s="223"/>
      <c r="H565" s="223"/>
      <c r="I565" s="223"/>
      <c r="J565" s="223"/>
      <c r="K565" s="223"/>
      <c r="L565" s="223"/>
      <c r="M565" s="223"/>
    </row>
    <row r="566" spans="1:13" x14ac:dyDescent="0.25">
      <c r="A566" s="223"/>
      <c r="B566" s="223"/>
      <c r="C566" s="223"/>
      <c r="D566" s="223"/>
      <c r="E566" s="223"/>
      <c r="F566" s="223"/>
      <c r="G566" s="223"/>
      <c r="H566" s="223"/>
      <c r="I566" s="223"/>
      <c r="J566" s="223"/>
      <c r="K566" s="223"/>
      <c r="L566" s="223"/>
      <c r="M566" s="223"/>
    </row>
    <row r="567" spans="1:13" x14ac:dyDescent="0.25">
      <c r="A567" s="223"/>
      <c r="B567" s="223"/>
      <c r="C567" s="223"/>
      <c r="D567" s="223"/>
      <c r="E567" s="223"/>
      <c r="F567" s="223"/>
      <c r="G567" s="223"/>
      <c r="H567" s="223"/>
      <c r="I567" s="223"/>
      <c r="J567" s="223"/>
      <c r="K567" s="223"/>
      <c r="L567" s="223"/>
      <c r="M567" s="223"/>
    </row>
    <row r="568" spans="1:13" x14ac:dyDescent="0.25">
      <c r="A568" s="223"/>
      <c r="B568" s="223"/>
      <c r="C568" s="223"/>
      <c r="D568" s="223"/>
      <c r="E568" s="223"/>
      <c r="F568" s="223"/>
      <c r="G568" s="223"/>
      <c r="H568" s="223"/>
      <c r="I568" s="223"/>
      <c r="J568" s="223"/>
      <c r="K568" s="223"/>
      <c r="L568" s="223"/>
      <c r="M568" s="223"/>
    </row>
    <row r="569" spans="1:13" x14ac:dyDescent="0.25">
      <c r="A569" s="223"/>
      <c r="B569" s="223"/>
      <c r="C569" s="223"/>
      <c r="D569" s="223"/>
      <c r="E569" s="223"/>
      <c r="F569" s="223"/>
      <c r="G569" s="223"/>
      <c r="H569" s="223"/>
      <c r="I569" s="223"/>
      <c r="J569" s="223"/>
      <c r="K569" s="223"/>
      <c r="L569" s="223"/>
      <c r="M569" s="223"/>
    </row>
    <row r="570" spans="1:13" x14ac:dyDescent="0.25">
      <c r="A570" s="223"/>
      <c r="B570" s="223"/>
      <c r="C570" s="223"/>
      <c r="D570" s="223"/>
      <c r="E570" s="223"/>
      <c r="F570" s="223"/>
      <c r="G570" s="223"/>
      <c r="H570" s="223"/>
      <c r="I570" s="223"/>
      <c r="J570" s="223"/>
      <c r="K570" s="223"/>
      <c r="L570" s="223"/>
      <c r="M570" s="223"/>
    </row>
    <row r="571" spans="1:13" x14ac:dyDescent="0.25">
      <c r="A571" s="223"/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23"/>
      <c r="M571" s="223"/>
    </row>
    <row r="572" spans="1:13" x14ac:dyDescent="0.25">
      <c r="A572" s="223"/>
      <c r="B572" s="223"/>
      <c r="C572" s="223"/>
      <c r="D572" s="223"/>
      <c r="E572" s="223"/>
      <c r="F572" s="223"/>
      <c r="G572" s="223"/>
      <c r="H572" s="223"/>
      <c r="I572" s="223"/>
      <c r="J572" s="223"/>
      <c r="K572" s="223"/>
      <c r="L572" s="223"/>
      <c r="M572" s="223"/>
    </row>
    <row r="573" spans="1:13" x14ac:dyDescent="0.25">
      <c r="A573" s="223"/>
      <c r="B573" s="223"/>
      <c r="C573" s="223"/>
      <c r="D573" s="223"/>
      <c r="E573" s="223"/>
      <c r="F573" s="223"/>
      <c r="G573" s="223"/>
      <c r="H573" s="223"/>
      <c r="I573" s="223"/>
      <c r="J573" s="223"/>
      <c r="K573" s="223"/>
      <c r="L573" s="223"/>
      <c r="M573" s="223"/>
    </row>
    <row r="574" spans="1:13" x14ac:dyDescent="0.25">
      <c r="A574" s="223"/>
      <c r="B574" s="223"/>
      <c r="C574" s="223"/>
      <c r="D574" s="223"/>
      <c r="E574" s="223"/>
      <c r="F574" s="223"/>
      <c r="G574" s="223"/>
      <c r="H574" s="223"/>
      <c r="I574" s="223"/>
      <c r="J574" s="223"/>
      <c r="K574" s="223"/>
      <c r="L574" s="223"/>
      <c r="M574" s="223"/>
    </row>
    <row r="575" spans="1:13" x14ac:dyDescent="0.25">
      <c r="A575" s="223"/>
      <c r="B575" s="223"/>
      <c r="C575" s="223"/>
      <c r="D575" s="223"/>
      <c r="E575" s="223"/>
      <c r="F575" s="223"/>
      <c r="G575" s="223"/>
      <c r="H575" s="223"/>
      <c r="I575" s="223"/>
      <c r="J575" s="223"/>
      <c r="K575" s="223"/>
      <c r="L575" s="223"/>
      <c r="M575" s="223"/>
    </row>
    <row r="576" spans="1:13" x14ac:dyDescent="0.25">
      <c r="A576" s="223"/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</row>
    <row r="577" spans="1:13" x14ac:dyDescent="0.25">
      <c r="A577" s="223"/>
      <c r="B577" s="223"/>
      <c r="C577" s="223"/>
      <c r="D577" s="223"/>
      <c r="E577" s="223"/>
      <c r="F577" s="223"/>
      <c r="G577" s="223"/>
      <c r="H577" s="223"/>
      <c r="I577" s="223"/>
      <c r="J577" s="223"/>
      <c r="K577" s="223"/>
      <c r="L577" s="223"/>
      <c r="M577" s="223"/>
    </row>
    <row r="578" spans="1:13" x14ac:dyDescent="0.25">
      <c r="A578" s="223"/>
      <c r="B578" s="223"/>
      <c r="C578" s="223"/>
      <c r="D578" s="223"/>
      <c r="E578" s="223"/>
      <c r="F578" s="223"/>
      <c r="G578" s="223"/>
      <c r="H578" s="223"/>
      <c r="I578" s="223"/>
      <c r="J578" s="223"/>
      <c r="K578" s="223"/>
      <c r="L578" s="223"/>
      <c r="M578" s="223"/>
    </row>
    <row r="579" spans="1:13" x14ac:dyDescent="0.25">
      <c r="A579" s="223"/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23"/>
      <c r="M579" s="223"/>
    </row>
    <row r="580" spans="1:13" x14ac:dyDescent="0.25">
      <c r="A580" s="223"/>
      <c r="B580" s="223"/>
      <c r="C580" s="223"/>
      <c r="D580" s="223"/>
      <c r="E580" s="223"/>
      <c r="F580" s="223"/>
      <c r="G580" s="223"/>
      <c r="H580" s="223"/>
      <c r="I580" s="223"/>
      <c r="J580" s="223"/>
      <c r="K580" s="223"/>
      <c r="L580" s="223"/>
      <c r="M580" s="223"/>
    </row>
    <row r="581" spans="1:13" x14ac:dyDescent="0.25">
      <c r="A581" s="223"/>
      <c r="B581" s="223"/>
      <c r="C581" s="223"/>
      <c r="D581" s="223"/>
      <c r="E581" s="223"/>
      <c r="F581" s="223"/>
      <c r="G581" s="223"/>
      <c r="H581" s="223"/>
      <c r="I581" s="223"/>
      <c r="J581" s="223"/>
      <c r="K581" s="223"/>
      <c r="L581" s="223"/>
      <c r="M581" s="223"/>
    </row>
    <row r="582" spans="1:13" x14ac:dyDescent="0.25">
      <c r="A582" s="223"/>
      <c r="B582" s="223"/>
      <c r="C582" s="223"/>
      <c r="D582" s="223"/>
      <c r="E582" s="223"/>
      <c r="F582" s="223"/>
      <c r="G582" s="223"/>
      <c r="H582" s="223"/>
      <c r="I582" s="223"/>
      <c r="J582" s="223"/>
      <c r="K582" s="223"/>
      <c r="L582" s="223"/>
      <c r="M582" s="223"/>
    </row>
    <row r="583" spans="1:13" x14ac:dyDescent="0.25">
      <c r="A583" s="223"/>
      <c r="B583" s="223"/>
      <c r="C583" s="223"/>
      <c r="D583" s="223"/>
      <c r="E583" s="223"/>
      <c r="F583" s="223"/>
      <c r="G583" s="223"/>
      <c r="H583" s="223"/>
      <c r="I583" s="223"/>
      <c r="J583" s="223"/>
      <c r="K583" s="223"/>
      <c r="L583" s="223"/>
      <c r="M583" s="223"/>
    </row>
    <row r="584" spans="1:13" x14ac:dyDescent="0.25">
      <c r="A584" s="223"/>
      <c r="B584" s="223"/>
      <c r="C584" s="223"/>
      <c r="D584" s="223"/>
      <c r="E584" s="223"/>
      <c r="F584" s="223"/>
      <c r="G584" s="223"/>
      <c r="H584" s="223"/>
      <c r="I584" s="223"/>
      <c r="J584" s="223"/>
      <c r="K584" s="223"/>
      <c r="L584" s="223"/>
      <c r="M584" s="223"/>
    </row>
    <row r="585" spans="1:13" x14ac:dyDescent="0.25">
      <c r="A585" s="223"/>
      <c r="B585" s="223"/>
      <c r="C585" s="223"/>
      <c r="D585" s="223"/>
      <c r="E585" s="223"/>
      <c r="F585" s="223"/>
      <c r="G585" s="223"/>
      <c r="H585" s="223"/>
      <c r="I585" s="223"/>
      <c r="J585" s="223"/>
      <c r="K585" s="223"/>
      <c r="L585" s="223"/>
      <c r="M585" s="223"/>
    </row>
    <row r="586" spans="1:13" x14ac:dyDescent="0.25">
      <c r="A586" s="223"/>
      <c r="B586" s="223"/>
      <c r="C586" s="223"/>
      <c r="D586" s="223"/>
      <c r="E586" s="223"/>
      <c r="F586" s="223"/>
      <c r="G586" s="223"/>
      <c r="H586" s="223"/>
      <c r="I586" s="223"/>
      <c r="J586" s="223"/>
      <c r="K586" s="223"/>
      <c r="L586" s="223"/>
      <c r="M586" s="223"/>
    </row>
    <row r="587" spans="1:13" x14ac:dyDescent="0.25">
      <c r="A587" s="223"/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23"/>
      <c r="M587" s="223"/>
    </row>
    <row r="588" spans="1:13" x14ac:dyDescent="0.25">
      <c r="A588" s="223"/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223"/>
      <c r="M588" s="223"/>
    </row>
    <row r="589" spans="1:13" x14ac:dyDescent="0.25">
      <c r="A589" s="223"/>
      <c r="B589" s="223"/>
      <c r="C589" s="223"/>
      <c r="D589" s="223"/>
      <c r="E589" s="223"/>
      <c r="F589" s="223"/>
      <c r="G589" s="223"/>
      <c r="H589" s="223"/>
      <c r="I589" s="223"/>
      <c r="J589" s="223"/>
      <c r="K589" s="223"/>
      <c r="L589" s="223"/>
      <c r="M589" s="223"/>
    </row>
    <row r="590" spans="1:13" x14ac:dyDescent="0.25">
      <c r="A590" s="223"/>
      <c r="B590" s="223"/>
      <c r="C590" s="223"/>
      <c r="D590" s="223"/>
      <c r="E590" s="223"/>
      <c r="F590" s="223"/>
      <c r="G590" s="223"/>
      <c r="H590" s="223"/>
      <c r="I590" s="223"/>
      <c r="J590" s="223"/>
      <c r="K590" s="223"/>
      <c r="L590" s="223"/>
      <c r="M590" s="223"/>
    </row>
    <row r="591" spans="1:13" x14ac:dyDescent="0.25">
      <c r="A591" s="223"/>
      <c r="B591" s="223"/>
      <c r="C591" s="223"/>
      <c r="D591" s="223"/>
      <c r="E591" s="223"/>
      <c r="F591" s="223"/>
      <c r="G591" s="223"/>
      <c r="H591" s="223"/>
      <c r="I591" s="223"/>
      <c r="J591" s="223"/>
      <c r="K591" s="223"/>
      <c r="L591" s="223"/>
      <c r="M591" s="223"/>
    </row>
    <row r="592" spans="1:13" x14ac:dyDescent="0.25">
      <c r="A592" s="223"/>
      <c r="B592" s="223"/>
      <c r="C592" s="223"/>
      <c r="D592" s="223"/>
      <c r="E592" s="223"/>
      <c r="F592" s="223"/>
      <c r="G592" s="223"/>
      <c r="H592" s="223"/>
      <c r="I592" s="223"/>
      <c r="J592" s="223"/>
      <c r="K592" s="223"/>
      <c r="L592" s="223"/>
      <c r="M592" s="223"/>
    </row>
    <row r="593" spans="1:13" x14ac:dyDescent="0.25">
      <c r="A593" s="223"/>
      <c r="B593" s="223"/>
      <c r="C593" s="223"/>
      <c r="D593" s="223"/>
      <c r="E593" s="223"/>
      <c r="F593" s="223"/>
      <c r="G593" s="223"/>
      <c r="H593" s="223"/>
      <c r="I593" s="223"/>
      <c r="J593" s="223"/>
      <c r="K593" s="223"/>
      <c r="L593" s="223"/>
      <c r="M593" s="223"/>
    </row>
    <row r="594" spans="1:13" x14ac:dyDescent="0.25">
      <c r="A594" s="223"/>
      <c r="B594" s="223"/>
      <c r="C594" s="223"/>
      <c r="D594" s="223"/>
      <c r="E594" s="223"/>
      <c r="F594" s="223"/>
      <c r="G594" s="223"/>
      <c r="H594" s="223"/>
      <c r="I594" s="223"/>
      <c r="J594" s="223"/>
      <c r="K594" s="223"/>
      <c r="L594" s="223"/>
      <c r="M594" s="223"/>
    </row>
    <row r="595" spans="1:13" x14ac:dyDescent="0.25">
      <c r="A595" s="223"/>
      <c r="B595" s="223"/>
      <c r="C595" s="223"/>
      <c r="D595" s="223"/>
      <c r="E595" s="223"/>
      <c r="F595" s="223"/>
      <c r="G595" s="223"/>
      <c r="H595" s="223"/>
      <c r="I595" s="223"/>
      <c r="J595" s="223"/>
      <c r="K595" s="223"/>
      <c r="L595" s="223"/>
      <c r="M595" s="223"/>
    </row>
    <row r="596" spans="1:13" x14ac:dyDescent="0.25">
      <c r="A596" s="223"/>
      <c r="B596" s="223"/>
      <c r="C596" s="223"/>
      <c r="D596" s="223"/>
      <c r="E596" s="223"/>
      <c r="F596" s="223"/>
      <c r="G596" s="223"/>
      <c r="H596" s="223"/>
      <c r="I596" s="223"/>
      <c r="J596" s="223"/>
      <c r="K596" s="223"/>
      <c r="L596" s="223"/>
      <c r="M596" s="223"/>
    </row>
    <row r="597" spans="1:13" x14ac:dyDescent="0.25">
      <c r="A597" s="223"/>
      <c r="B597" s="223"/>
      <c r="C597" s="223"/>
      <c r="D597" s="223"/>
      <c r="E597" s="223"/>
      <c r="F597" s="223"/>
      <c r="G597" s="223"/>
      <c r="H597" s="223"/>
      <c r="I597" s="223"/>
      <c r="J597" s="223"/>
      <c r="K597" s="223"/>
      <c r="L597" s="223"/>
      <c r="M597" s="223"/>
    </row>
    <row r="598" spans="1:13" x14ac:dyDescent="0.25">
      <c r="A598" s="223"/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23"/>
      <c r="M598" s="223"/>
    </row>
    <row r="599" spans="1:13" x14ac:dyDescent="0.25">
      <c r="A599" s="223"/>
      <c r="B599" s="223"/>
      <c r="C599" s="223"/>
      <c r="D599" s="223"/>
      <c r="E599" s="223"/>
      <c r="F599" s="223"/>
      <c r="G599" s="223"/>
      <c r="H599" s="223"/>
      <c r="I599" s="223"/>
      <c r="J599" s="223"/>
      <c r="K599" s="223"/>
      <c r="L599" s="223"/>
      <c r="M599" s="223"/>
    </row>
    <row r="600" spans="1:13" x14ac:dyDescent="0.25">
      <c r="A600" s="223"/>
      <c r="B600" s="223"/>
      <c r="C600" s="223"/>
      <c r="D600" s="223"/>
      <c r="E600" s="223"/>
      <c r="F600" s="223"/>
      <c r="G600" s="223"/>
      <c r="H600" s="223"/>
      <c r="I600" s="223"/>
      <c r="J600" s="223"/>
      <c r="K600" s="223"/>
      <c r="L600" s="223"/>
      <c r="M600" s="223"/>
    </row>
    <row r="601" spans="1:13" x14ac:dyDescent="0.25">
      <c r="A601" s="223"/>
      <c r="B601" s="223"/>
      <c r="C601" s="223"/>
      <c r="D601" s="223"/>
      <c r="E601" s="223"/>
      <c r="F601" s="223"/>
      <c r="G601" s="223"/>
      <c r="H601" s="223"/>
      <c r="I601" s="223"/>
      <c r="J601" s="223"/>
      <c r="K601" s="223"/>
      <c r="L601" s="223"/>
      <c r="M601" s="223"/>
    </row>
    <row r="602" spans="1:13" x14ac:dyDescent="0.25">
      <c r="A602" s="223"/>
      <c r="B602" s="223"/>
      <c r="C602" s="223"/>
      <c r="D602" s="223"/>
      <c r="E602" s="223"/>
      <c r="F602" s="223"/>
      <c r="G602" s="223"/>
      <c r="H602" s="223"/>
      <c r="I602" s="223"/>
      <c r="J602" s="223"/>
      <c r="K602" s="223"/>
      <c r="L602" s="223"/>
      <c r="M602" s="223"/>
    </row>
    <row r="603" spans="1:13" x14ac:dyDescent="0.25">
      <c r="A603" s="223"/>
      <c r="B603" s="223"/>
      <c r="C603" s="223"/>
      <c r="D603" s="223"/>
      <c r="E603" s="223"/>
      <c r="F603" s="223"/>
      <c r="G603" s="223"/>
      <c r="H603" s="223"/>
      <c r="I603" s="223"/>
      <c r="J603" s="223"/>
      <c r="K603" s="223"/>
      <c r="L603" s="223"/>
      <c r="M603" s="223"/>
    </row>
    <row r="604" spans="1:13" x14ac:dyDescent="0.25">
      <c r="A604" s="223"/>
      <c r="B604" s="223"/>
      <c r="C604" s="223"/>
      <c r="D604" s="223"/>
      <c r="E604" s="223"/>
      <c r="F604" s="223"/>
      <c r="G604" s="223"/>
      <c r="H604" s="223"/>
      <c r="I604" s="223"/>
      <c r="J604" s="223"/>
      <c r="K604" s="223"/>
      <c r="L604" s="223"/>
      <c r="M604" s="223"/>
    </row>
    <row r="605" spans="1:13" x14ac:dyDescent="0.25">
      <c r="A605" s="223"/>
      <c r="B605" s="223"/>
      <c r="C605" s="223"/>
      <c r="D605" s="223"/>
      <c r="E605" s="223"/>
      <c r="F605" s="223"/>
      <c r="G605" s="223"/>
      <c r="H605" s="223"/>
      <c r="I605" s="223"/>
      <c r="J605" s="223"/>
      <c r="K605" s="223"/>
      <c r="L605" s="223"/>
      <c r="M605" s="223"/>
    </row>
    <row r="606" spans="1:13" x14ac:dyDescent="0.25">
      <c r="A606" s="223"/>
      <c r="B606" s="223"/>
      <c r="C606" s="223"/>
      <c r="D606" s="223"/>
      <c r="E606" s="223"/>
      <c r="F606" s="223"/>
      <c r="G606" s="223"/>
      <c r="H606" s="223"/>
      <c r="I606" s="223"/>
      <c r="J606" s="223"/>
      <c r="K606" s="223"/>
      <c r="L606" s="223"/>
      <c r="M606" s="223"/>
    </row>
    <row r="607" spans="1:13" x14ac:dyDescent="0.25">
      <c r="A607" s="223"/>
      <c r="B607" s="223"/>
      <c r="C607" s="223"/>
      <c r="D607" s="223"/>
      <c r="E607" s="223"/>
      <c r="F607" s="223"/>
      <c r="G607" s="223"/>
      <c r="H607" s="223"/>
      <c r="I607" s="223"/>
      <c r="J607" s="223"/>
      <c r="K607" s="223"/>
      <c r="L607" s="223"/>
      <c r="M607" s="223"/>
    </row>
    <row r="608" spans="1:13" x14ac:dyDescent="0.25">
      <c r="A608" s="223"/>
      <c r="B608" s="223"/>
      <c r="C608" s="223"/>
      <c r="D608" s="223"/>
      <c r="E608" s="223"/>
      <c r="F608" s="223"/>
      <c r="G608" s="223"/>
      <c r="H608" s="223"/>
      <c r="I608" s="223"/>
      <c r="J608" s="223"/>
      <c r="K608" s="223"/>
      <c r="L608" s="223"/>
      <c r="M608" s="223"/>
    </row>
    <row r="609" spans="1:13" x14ac:dyDescent="0.25">
      <c r="A609" s="223"/>
      <c r="B609" s="223"/>
      <c r="C609" s="223"/>
      <c r="D609" s="223"/>
      <c r="E609" s="223"/>
      <c r="F609" s="223"/>
      <c r="G609" s="223"/>
      <c r="H609" s="223"/>
      <c r="I609" s="223"/>
      <c r="J609" s="223"/>
      <c r="K609" s="223"/>
      <c r="L609" s="223"/>
      <c r="M609" s="223"/>
    </row>
    <row r="610" spans="1:13" x14ac:dyDescent="0.25">
      <c r="A610" s="223"/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23"/>
      <c r="M610" s="223"/>
    </row>
    <row r="611" spans="1:13" x14ac:dyDescent="0.25">
      <c r="A611" s="223"/>
      <c r="B611" s="223"/>
      <c r="C611" s="223"/>
      <c r="D611" s="223"/>
      <c r="E611" s="223"/>
      <c r="F611" s="223"/>
      <c r="G611" s="223"/>
      <c r="H611" s="223"/>
      <c r="I611" s="223"/>
      <c r="J611" s="223"/>
      <c r="K611" s="223"/>
      <c r="L611" s="223"/>
      <c r="M611" s="223"/>
    </row>
    <row r="612" spans="1:13" x14ac:dyDescent="0.25">
      <c r="A612" s="223"/>
      <c r="B612" s="223"/>
      <c r="C612" s="223"/>
      <c r="D612" s="223"/>
      <c r="E612" s="223"/>
      <c r="F612" s="223"/>
      <c r="G612" s="223"/>
      <c r="H612" s="223"/>
      <c r="I612" s="223"/>
      <c r="J612" s="223"/>
      <c r="K612" s="223"/>
      <c r="L612" s="223"/>
      <c r="M612" s="223"/>
    </row>
    <row r="613" spans="1:13" x14ac:dyDescent="0.25">
      <c r="A613" s="223"/>
      <c r="B613" s="223"/>
      <c r="C613" s="223"/>
      <c r="D613" s="223"/>
      <c r="E613" s="223"/>
      <c r="F613" s="223"/>
      <c r="G613" s="223"/>
      <c r="H613" s="223"/>
      <c r="I613" s="223"/>
      <c r="J613" s="223"/>
      <c r="K613" s="223"/>
      <c r="L613" s="223"/>
      <c r="M613" s="223"/>
    </row>
    <row r="614" spans="1:13" x14ac:dyDescent="0.25">
      <c r="A614" s="223"/>
      <c r="B614" s="223"/>
      <c r="C614" s="223"/>
      <c r="D614" s="223"/>
      <c r="E614" s="223"/>
      <c r="F614" s="223"/>
      <c r="G614" s="223"/>
      <c r="H614" s="223"/>
      <c r="I614" s="223"/>
      <c r="J614" s="223"/>
      <c r="K614" s="223"/>
      <c r="L614" s="223"/>
      <c r="M614" s="223"/>
    </row>
    <row r="615" spans="1:13" x14ac:dyDescent="0.25">
      <c r="A615" s="223"/>
      <c r="B615" s="223"/>
      <c r="C615" s="223"/>
      <c r="D615" s="223"/>
      <c r="E615" s="223"/>
      <c r="F615" s="223"/>
      <c r="G615" s="223"/>
      <c r="H615" s="223"/>
      <c r="I615" s="223"/>
      <c r="J615" s="223"/>
      <c r="K615" s="223"/>
      <c r="L615" s="223"/>
      <c r="M615" s="223"/>
    </row>
    <row r="616" spans="1:13" x14ac:dyDescent="0.25">
      <c r="A616" s="223"/>
      <c r="B616" s="223"/>
      <c r="C616" s="223"/>
      <c r="D616" s="223"/>
      <c r="E616" s="223"/>
      <c r="F616" s="223"/>
      <c r="G616" s="223"/>
      <c r="H616" s="223"/>
      <c r="I616" s="223"/>
      <c r="J616" s="223"/>
      <c r="K616" s="223"/>
      <c r="L616" s="223"/>
      <c r="M616" s="223"/>
    </row>
    <row r="617" spans="1:13" x14ac:dyDescent="0.25">
      <c r="A617" s="223"/>
      <c r="B617" s="223"/>
      <c r="C617" s="223"/>
      <c r="D617" s="223"/>
      <c r="E617" s="223"/>
      <c r="F617" s="223"/>
      <c r="G617" s="223"/>
      <c r="H617" s="223"/>
      <c r="I617" s="223"/>
      <c r="J617" s="223"/>
      <c r="K617" s="223"/>
      <c r="L617" s="223"/>
      <c r="M617" s="223"/>
    </row>
    <row r="618" spans="1:13" x14ac:dyDescent="0.25">
      <c r="A618" s="223"/>
      <c r="B618" s="223"/>
      <c r="C618" s="223"/>
      <c r="D618" s="223"/>
      <c r="E618" s="223"/>
      <c r="F618" s="223"/>
      <c r="G618" s="223"/>
      <c r="H618" s="223"/>
      <c r="I618" s="223"/>
      <c r="J618" s="223"/>
      <c r="K618" s="223"/>
      <c r="L618" s="223"/>
      <c r="M618" s="223"/>
    </row>
    <row r="619" spans="1:13" x14ac:dyDescent="0.25">
      <c r="A619" s="223"/>
      <c r="B619" s="223"/>
      <c r="C619" s="223"/>
      <c r="D619" s="223"/>
      <c r="E619" s="223"/>
      <c r="F619" s="223"/>
      <c r="G619" s="223"/>
      <c r="H619" s="223"/>
      <c r="I619" s="223"/>
      <c r="J619" s="223"/>
      <c r="K619" s="223"/>
      <c r="L619" s="223"/>
      <c r="M619" s="223"/>
    </row>
    <row r="620" spans="1:13" x14ac:dyDescent="0.25">
      <c r="A620" s="223"/>
      <c r="B620" s="223"/>
      <c r="C620" s="223"/>
      <c r="D620" s="223"/>
      <c r="E620" s="223"/>
      <c r="F620" s="223"/>
      <c r="G620" s="223"/>
      <c r="H620" s="223"/>
      <c r="I620" s="223"/>
      <c r="J620" s="223"/>
      <c r="K620" s="223"/>
      <c r="L620" s="223"/>
      <c r="M620" s="223"/>
    </row>
    <row r="621" spans="1:13" x14ac:dyDescent="0.25">
      <c r="A621" s="223"/>
      <c r="B621" s="223"/>
      <c r="C621" s="223"/>
      <c r="D621" s="223"/>
      <c r="E621" s="223"/>
      <c r="F621" s="223"/>
      <c r="G621" s="223"/>
      <c r="H621" s="223"/>
      <c r="I621" s="223"/>
      <c r="J621" s="223"/>
      <c r="K621" s="223"/>
      <c r="L621" s="223"/>
      <c r="M621" s="223"/>
    </row>
    <row r="622" spans="1:13" x14ac:dyDescent="0.25">
      <c r="A622" s="223"/>
      <c r="B622" s="223"/>
      <c r="C622" s="223"/>
      <c r="D622" s="223"/>
      <c r="E622" s="223"/>
      <c r="F622" s="223"/>
      <c r="G622" s="223"/>
      <c r="H622" s="223"/>
      <c r="I622" s="223"/>
      <c r="J622" s="223"/>
      <c r="K622" s="223"/>
      <c r="L622" s="223"/>
      <c r="M622" s="223"/>
    </row>
    <row r="623" spans="1:13" x14ac:dyDescent="0.25">
      <c r="A623" s="223"/>
      <c r="B623" s="223"/>
      <c r="C623" s="223"/>
      <c r="D623" s="223"/>
      <c r="E623" s="223"/>
      <c r="F623" s="223"/>
      <c r="G623" s="223"/>
      <c r="H623" s="223"/>
      <c r="I623" s="223"/>
      <c r="J623" s="223"/>
      <c r="K623" s="223"/>
      <c r="L623" s="223"/>
      <c r="M623" s="223"/>
    </row>
    <row r="624" spans="1:13" x14ac:dyDescent="0.25">
      <c r="A624" s="223"/>
      <c r="B624" s="223"/>
      <c r="C624" s="223"/>
      <c r="D624" s="223"/>
      <c r="E624" s="223"/>
      <c r="F624" s="223"/>
      <c r="G624" s="223"/>
      <c r="H624" s="223"/>
      <c r="I624" s="223"/>
      <c r="J624" s="223"/>
      <c r="K624" s="223"/>
      <c r="L624" s="223"/>
      <c r="M624" s="223"/>
    </row>
    <row r="625" spans="1:13" x14ac:dyDescent="0.25">
      <c r="A625" s="223"/>
      <c r="B625" s="223"/>
      <c r="C625" s="223"/>
      <c r="D625" s="223"/>
      <c r="E625" s="223"/>
      <c r="F625" s="223"/>
      <c r="G625" s="223"/>
      <c r="H625" s="223"/>
      <c r="I625" s="223"/>
      <c r="J625" s="223"/>
      <c r="K625" s="223"/>
      <c r="L625" s="223"/>
      <c r="M625" s="223"/>
    </row>
    <row r="626" spans="1:13" x14ac:dyDescent="0.25">
      <c r="A626" s="223"/>
      <c r="B626" s="223"/>
      <c r="C626" s="223"/>
      <c r="D626" s="223"/>
      <c r="E626" s="223"/>
      <c r="F626" s="223"/>
      <c r="G626" s="223"/>
      <c r="H626" s="223"/>
      <c r="I626" s="223"/>
      <c r="J626" s="223"/>
      <c r="K626" s="223"/>
      <c r="L626" s="223"/>
      <c r="M626" s="223"/>
    </row>
    <row r="627" spans="1:13" x14ac:dyDescent="0.25">
      <c r="A627" s="223"/>
      <c r="B627" s="223"/>
      <c r="C627" s="223"/>
      <c r="D627" s="223"/>
      <c r="E627" s="223"/>
      <c r="F627" s="223"/>
      <c r="G627" s="223"/>
      <c r="H627" s="223"/>
      <c r="I627" s="223"/>
      <c r="J627" s="223"/>
      <c r="K627" s="223"/>
      <c r="L627" s="223"/>
      <c r="M627" s="223"/>
    </row>
    <row r="628" spans="1:13" x14ac:dyDescent="0.25">
      <c r="A628" s="223"/>
      <c r="B628" s="223"/>
      <c r="C628" s="223"/>
      <c r="D628" s="223"/>
      <c r="E628" s="223"/>
      <c r="F628" s="223"/>
      <c r="G628" s="223"/>
      <c r="H628" s="223"/>
      <c r="I628" s="223"/>
      <c r="J628" s="223"/>
      <c r="K628" s="223"/>
      <c r="L628" s="223"/>
      <c r="M628" s="223"/>
    </row>
    <row r="629" spans="1:13" x14ac:dyDescent="0.25">
      <c r="A629" s="223"/>
      <c r="B629" s="223"/>
      <c r="C629" s="223"/>
      <c r="D629" s="223"/>
      <c r="E629" s="223"/>
      <c r="F629" s="223"/>
      <c r="G629" s="223"/>
      <c r="H629" s="223"/>
      <c r="I629" s="223"/>
      <c r="J629" s="223"/>
      <c r="K629" s="223"/>
      <c r="L629" s="223"/>
      <c r="M629" s="223"/>
    </row>
    <row r="630" spans="1:13" x14ac:dyDescent="0.25">
      <c r="A630" s="223"/>
      <c r="B630" s="223"/>
      <c r="C630" s="223"/>
      <c r="D630" s="223"/>
      <c r="E630" s="223"/>
      <c r="F630" s="223"/>
      <c r="G630" s="223"/>
      <c r="H630" s="223"/>
      <c r="I630" s="223"/>
      <c r="J630" s="223"/>
      <c r="K630" s="223"/>
      <c r="L630" s="223"/>
      <c r="M630" s="223"/>
    </row>
    <row r="631" spans="1:13" x14ac:dyDescent="0.25">
      <c r="A631" s="223"/>
      <c r="B631" s="223"/>
      <c r="C631" s="223"/>
      <c r="D631" s="223"/>
      <c r="E631" s="223"/>
      <c r="F631" s="223"/>
      <c r="G631" s="223"/>
      <c r="H631" s="223"/>
      <c r="I631" s="223"/>
      <c r="J631" s="223"/>
      <c r="K631" s="223"/>
      <c r="L631" s="223"/>
      <c r="M631" s="223"/>
    </row>
    <row r="632" spans="1:13" x14ac:dyDescent="0.25">
      <c r="A632" s="223"/>
      <c r="B632" s="223"/>
      <c r="C632" s="223"/>
      <c r="D632" s="223"/>
      <c r="E632" s="223"/>
      <c r="F632" s="223"/>
      <c r="G632" s="223"/>
      <c r="H632" s="223"/>
      <c r="I632" s="223"/>
      <c r="J632" s="223"/>
      <c r="K632" s="223"/>
      <c r="L632" s="223"/>
      <c r="M632" s="223"/>
    </row>
    <row r="633" spans="1:13" x14ac:dyDescent="0.25">
      <c r="A633" s="223"/>
      <c r="B633" s="223"/>
      <c r="C633" s="223"/>
      <c r="D633" s="223"/>
      <c r="E633" s="223"/>
      <c r="F633" s="223"/>
      <c r="G633" s="223"/>
      <c r="H633" s="223"/>
      <c r="I633" s="223"/>
      <c r="J633" s="223"/>
      <c r="K633" s="223"/>
      <c r="L633" s="223"/>
      <c r="M633" s="223"/>
    </row>
    <row r="634" spans="1:13" x14ac:dyDescent="0.25">
      <c r="A634" s="223"/>
      <c r="B634" s="223"/>
      <c r="C634" s="223"/>
      <c r="D634" s="223"/>
      <c r="E634" s="223"/>
      <c r="F634" s="223"/>
      <c r="G634" s="223"/>
      <c r="H634" s="223"/>
      <c r="I634" s="223"/>
      <c r="J634" s="223"/>
      <c r="K634" s="223"/>
      <c r="L634" s="223"/>
      <c r="M634" s="223"/>
    </row>
    <row r="635" spans="1:13" x14ac:dyDescent="0.25">
      <c r="A635" s="223"/>
      <c r="B635" s="223"/>
      <c r="C635" s="223"/>
      <c r="D635" s="223"/>
      <c r="E635" s="223"/>
      <c r="F635" s="223"/>
      <c r="G635" s="223"/>
      <c r="H635" s="223"/>
      <c r="I635" s="223"/>
      <c r="J635" s="223"/>
      <c r="K635" s="223"/>
      <c r="L635" s="223"/>
      <c r="M635" s="223"/>
    </row>
    <row r="636" spans="1:13" x14ac:dyDescent="0.25">
      <c r="A636" s="223"/>
      <c r="B636" s="223"/>
      <c r="C636" s="223"/>
      <c r="D636" s="223"/>
      <c r="E636" s="223"/>
      <c r="F636" s="223"/>
      <c r="G636" s="223"/>
      <c r="H636" s="223"/>
      <c r="I636" s="223"/>
      <c r="J636" s="223"/>
      <c r="K636" s="223"/>
      <c r="L636" s="223"/>
      <c r="M636" s="223"/>
    </row>
    <row r="637" spans="1:13" x14ac:dyDescent="0.25">
      <c r="A637" s="223"/>
      <c r="B637" s="223"/>
      <c r="C637" s="223"/>
      <c r="D637" s="223"/>
      <c r="E637" s="223"/>
      <c r="F637" s="223"/>
      <c r="G637" s="223"/>
      <c r="H637" s="223"/>
      <c r="I637" s="223"/>
      <c r="J637" s="223"/>
      <c r="K637" s="223"/>
      <c r="L637" s="223"/>
      <c r="M637" s="223"/>
    </row>
    <row r="638" spans="1:13" x14ac:dyDescent="0.25">
      <c r="A638" s="223"/>
      <c r="B638" s="223"/>
      <c r="C638" s="223"/>
      <c r="D638" s="223"/>
      <c r="E638" s="223"/>
      <c r="F638" s="223"/>
      <c r="G638" s="223"/>
      <c r="H638" s="223"/>
      <c r="I638" s="223"/>
      <c r="J638" s="223"/>
      <c r="K638" s="223"/>
      <c r="L638" s="223"/>
      <c r="M638" s="223"/>
    </row>
    <row r="639" spans="1:13" x14ac:dyDescent="0.25">
      <c r="A639" s="223"/>
      <c r="B639" s="223"/>
      <c r="C639" s="223"/>
      <c r="D639" s="223"/>
      <c r="E639" s="223"/>
      <c r="F639" s="223"/>
      <c r="G639" s="223"/>
      <c r="H639" s="223"/>
      <c r="I639" s="223"/>
      <c r="J639" s="223"/>
      <c r="K639" s="223"/>
      <c r="L639" s="223"/>
      <c r="M639" s="223"/>
    </row>
    <row r="640" spans="1:13" x14ac:dyDescent="0.25">
      <c r="A640" s="223"/>
      <c r="B640" s="223"/>
      <c r="C640" s="223"/>
      <c r="D640" s="223"/>
      <c r="E640" s="223"/>
      <c r="F640" s="223"/>
      <c r="G640" s="223"/>
      <c r="H640" s="223"/>
      <c r="I640" s="223"/>
      <c r="J640" s="223"/>
      <c r="K640" s="223"/>
      <c r="L640" s="223"/>
      <c r="M640" s="223"/>
    </row>
    <row r="641" spans="1:13" x14ac:dyDescent="0.25">
      <c r="A641" s="223"/>
      <c r="B641" s="223"/>
      <c r="C641" s="223"/>
      <c r="D641" s="223"/>
      <c r="E641" s="223"/>
      <c r="F641" s="223"/>
      <c r="G641" s="223"/>
      <c r="H641" s="223"/>
      <c r="I641" s="223"/>
      <c r="J641" s="223"/>
      <c r="K641" s="223"/>
      <c r="L641" s="223"/>
      <c r="M641" s="223"/>
    </row>
    <row r="642" spans="1:13" x14ac:dyDescent="0.25">
      <c r="A642" s="223"/>
      <c r="B642" s="223"/>
      <c r="C642" s="223"/>
      <c r="D642" s="223"/>
      <c r="E642" s="223"/>
      <c r="F642" s="223"/>
      <c r="G642" s="223"/>
      <c r="H642" s="223"/>
      <c r="I642" s="223"/>
      <c r="J642" s="223"/>
      <c r="K642" s="223"/>
      <c r="L642" s="223"/>
      <c r="M642" s="223"/>
    </row>
    <row r="643" spans="1:13" x14ac:dyDescent="0.25">
      <c r="A643" s="223"/>
      <c r="B643" s="223"/>
      <c r="C643" s="223"/>
      <c r="D643" s="223"/>
      <c r="E643" s="223"/>
      <c r="F643" s="223"/>
      <c r="G643" s="223"/>
      <c r="H643" s="223"/>
      <c r="I643" s="223"/>
      <c r="J643" s="223"/>
      <c r="K643" s="223"/>
      <c r="L643" s="223"/>
      <c r="M643" s="223"/>
    </row>
    <row r="644" spans="1:13" x14ac:dyDescent="0.25">
      <c r="A644" s="223"/>
      <c r="B644" s="223"/>
      <c r="C644" s="223"/>
      <c r="D644" s="223"/>
      <c r="E644" s="223"/>
      <c r="F644" s="223"/>
      <c r="G644" s="223"/>
      <c r="H644" s="223"/>
      <c r="I644" s="223"/>
      <c r="J644" s="223"/>
      <c r="K644" s="223"/>
      <c r="L644" s="223"/>
      <c r="M644" s="223"/>
    </row>
    <row r="645" spans="1:13" x14ac:dyDescent="0.25">
      <c r="A645" s="223"/>
      <c r="B645" s="223"/>
      <c r="C645" s="223"/>
      <c r="D645" s="223"/>
      <c r="E645" s="223"/>
      <c r="F645" s="223"/>
      <c r="G645" s="223"/>
      <c r="H645" s="223"/>
      <c r="I645" s="223"/>
      <c r="J645" s="223"/>
      <c r="K645" s="223"/>
      <c r="L645" s="223"/>
      <c r="M645" s="223"/>
    </row>
    <row r="646" spans="1:13" x14ac:dyDescent="0.25">
      <c r="A646" s="223"/>
      <c r="B646" s="223"/>
      <c r="C646" s="223"/>
      <c r="D646" s="223"/>
      <c r="E646" s="223"/>
      <c r="F646" s="223"/>
      <c r="G646" s="223"/>
      <c r="H646" s="223"/>
      <c r="I646" s="223"/>
      <c r="J646" s="223"/>
      <c r="K646" s="223"/>
      <c r="L646" s="223"/>
      <c r="M646" s="223"/>
    </row>
    <row r="647" spans="1:13" x14ac:dyDescent="0.25">
      <c r="A647" s="223"/>
      <c r="B647" s="223"/>
      <c r="C647" s="223"/>
      <c r="D647" s="223"/>
      <c r="E647" s="223"/>
      <c r="F647" s="223"/>
      <c r="G647" s="223"/>
      <c r="H647" s="223"/>
      <c r="I647" s="223"/>
      <c r="J647" s="223"/>
      <c r="K647" s="223"/>
      <c r="L647" s="223"/>
      <c r="M647" s="223"/>
    </row>
    <row r="648" spans="1:13" x14ac:dyDescent="0.25">
      <c r="A648" s="223"/>
      <c r="B648" s="223"/>
      <c r="C648" s="223"/>
      <c r="D648" s="223"/>
      <c r="E648" s="223"/>
      <c r="F648" s="223"/>
      <c r="G648" s="223"/>
      <c r="H648" s="223"/>
      <c r="I648" s="223"/>
      <c r="J648" s="223"/>
      <c r="K648" s="223"/>
      <c r="L648" s="223"/>
      <c r="M648" s="223"/>
    </row>
    <row r="649" spans="1:13" x14ac:dyDescent="0.25">
      <c r="A649" s="223"/>
      <c r="B649" s="223"/>
      <c r="C649" s="223"/>
      <c r="D649" s="223"/>
      <c r="E649" s="223"/>
      <c r="F649" s="223"/>
      <c r="G649" s="223"/>
      <c r="H649" s="223"/>
      <c r="I649" s="223"/>
      <c r="J649" s="223"/>
      <c r="K649" s="223"/>
      <c r="L649" s="223"/>
      <c r="M649" s="223"/>
    </row>
    <row r="650" spans="1:13" x14ac:dyDescent="0.25">
      <c r="A650" s="223"/>
      <c r="B650" s="223"/>
      <c r="C650" s="223"/>
      <c r="D650" s="223"/>
      <c r="E650" s="223"/>
      <c r="F650" s="223"/>
      <c r="G650" s="223"/>
      <c r="H650" s="223"/>
      <c r="I650" s="223"/>
      <c r="J650" s="223"/>
      <c r="K650" s="223"/>
      <c r="L650" s="223"/>
      <c r="M650" s="223"/>
    </row>
    <row r="651" spans="1:13" x14ac:dyDescent="0.25">
      <c r="A651" s="223"/>
      <c r="B651" s="223"/>
      <c r="C651" s="223"/>
      <c r="D651" s="223"/>
      <c r="E651" s="223"/>
      <c r="F651" s="223"/>
      <c r="G651" s="223"/>
      <c r="H651" s="223"/>
      <c r="I651" s="223"/>
      <c r="J651" s="223"/>
      <c r="K651" s="223"/>
      <c r="L651" s="223"/>
      <c r="M651" s="223"/>
    </row>
    <row r="652" spans="1:13" x14ac:dyDescent="0.25">
      <c r="A652" s="223"/>
      <c r="B652" s="223"/>
      <c r="C652" s="223"/>
      <c r="D652" s="223"/>
      <c r="E652" s="223"/>
      <c r="F652" s="223"/>
      <c r="G652" s="223"/>
      <c r="H652" s="223"/>
      <c r="I652" s="223"/>
      <c r="J652" s="223"/>
      <c r="K652" s="223"/>
      <c r="L652" s="223"/>
      <c r="M652" s="223"/>
    </row>
    <row r="653" spans="1:13" x14ac:dyDescent="0.25">
      <c r="A653" s="223"/>
      <c r="B653" s="223"/>
      <c r="C653" s="223"/>
      <c r="D653" s="223"/>
      <c r="E653" s="223"/>
      <c r="F653" s="223"/>
      <c r="G653" s="223"/>
      <c r="H653" s="223"/>
      <c r="I653" s="223"/>
      <c r="J653" s="223"/>
      <c r="K653" s="223"/>
      <c r="L653" s="223"/>
      <c r="M653" s="223"/>
    </row>
    <row r="654" spans="1:13" x14ac:dyDescent="0.25">
      <c r="A654" s="223"/>
      <c r="B654" s="223"/>
      <c r="C654" s="223"/>
      <c r="D654" s="223"/>
      <c r="E654" s="223"/>
      <c r="F654" s="223"/>
      <c r="G654" s="223"/>
      <c r="H654" s="223"/>
      <c r="I654" s="223"/>
      <c r="J654" s="223"/>
      <c r="K654" s="223"/>
      <c r="L654" s="223"/>
      <c r="M654" s="223"/>
    </row>
    <row r="655" spans="1:13" x14ac:dyDescent="0.25">
      <c r="A655" s="223"/>
      <c r="B655" s="223"/>
      <c r="C655" s="223"/>
      <c r="D655" s="223"/>
      <c r="E655" s="223"/>
      <c r="F655" s="223"/>
      <c r="G655" s="223"/>
      <c r="H655" s="223"/>
      <c r="I655" s="223"/>
      <c r="J655" s="223"/>
      <c r="K655" s="223"/>
      <c r="L655" s="223"/>
      <c r="M655" s="223"/>
    </row>
    <row r="656" spans="1:13" x14ac:dyDescent="0.25">
      <c r="A656" s="223"/>
      <c r="B656" s="223"/>
      <c r="C656" s="223"/>
      <c r="D656" s="223"/>
      <c r="E656" s="223"/>
      <c r="F656" s="223"/>
      <c r="G656" s="223"/>
      <c r="H656" s="223"/>
      <c r="I656" s="223"/>
      <c r="J656" s="223"/>
      <c r="K656" s="223"/>
      <c r="L656" s="223"/>
      <c r="M656" s="223"/>
    </row>
    <row r="657" spans="1:13" x14ac:dyDescent="0.25">
      <c r="A657" s="223"/>
      <c r="B657" s="223"/>
      <c r="C657" s="223"/>
      <c r="D657" s="223"/>
      <c r="E657" s="223"/>
      <c r="F657" s="223"/>
      <c r="G657" s="223"/>
      <c r="H657" s="223"/>
      <c r="I657" s="223"/>
      <c r="J657" s="223"/>
      <c r="K657" s="223"/>
      <c r="L657" s="223"/>
      <c r="M657" s="223"/>
    </row>
    <row r="658" spans="1:13" x14ac:dyDescent="0.25">
      <c r="A658" s="223"/>
      <c r="B658" s="223"/>
      <c r="C658" s="223"/>
      <c r="D658" s="223"/>
      <c r="E658" s="223"/>
      <c r="F658" s="223"/>
      <c r="G658" s="223"/>
      <c r="H658" s="223"/>
      <c r="I658" s="223"/>
      <c r="J658" s="223"/>
      <c r="K658" s="223"/>
      <c r="L658" s="223"/>
      <c r="M658" s="223"/>
    </row>
    <row r="659" spans="1:13" x14ac:dyDescent="0.25">
      <c r="A659" s="223"/>
      <c r="B659" s="223"/>
      <c r="C659" s="223"/>
      <c r="D659" s="223"/>
      <c r="E659" s="223"/>
      <c r="F659" s="223"/>
      <c r="G659" s="223"/>
      <c r="H659" s="223"/>
      <c r="I659" s="223"/>
      <c r="J659" s="223"/>
      <c r="K659" s="223"/>
      <c r="L659" s="223"/>
      <c r="M659" s="223"/>
    </row>
    <row r="660" spans="1:13" x14ac:dyDescent="0.25">
      <c r="A660" s="223"/>
      <c r="B660" s="223"/>
      <c r="C660" s="223"/>
      <c r="D660" s="223"/>
      <c r="E660" s="223"/>
      <c r="F660" s="223"/>
      <c r="G660" s="223"/>
      <c r="H660" s="223"/>
      <c r="I660" s="223"/>
      <c r="J660" s="223"/>
      <c r="K660" s="223"/>
      <c r="L660" s="223"/>
      <c r="M660" s="223"/>
    </row>
    <row r="661" spans="1:13" x14ac:dyDescent="0.25">
      <c r="A661" s="223"/>
      <c r="B661" s="223"/>
      <c r="C661" s="223"/>
      <c r="D661" s="223"/>
      <c r="E661" s="223"/>
      <c r="F661" s="223"/>
      <c r="G661" s="223"/>
      <c r="H661" s="223"/>
      <c r="I661" s="223"/>
      <c r="J661" s="223"/>
      <c r="K661" s="223"/>
      <c r="L661" s="223"/>
      <c r="M661" s="223"/>
    </row>
    <row r="662" spans="1:13" x14ac:dyDescent="0.25">
      <c r="A662" s="223"/>
      <c r="B662" s="223"/>
      <c r="C662" s="223"/>
      <c r="D662" s="223"/>
      <c r="E662" s="223"/>
      <c r="F662" s="223"/>
      <c r="G662" s="223"/>
      <c r="H662" s="223"/>
      <c r="I662" s="223"/>
      <c r="J662" s="223"/>
      <c r="K662" s="223"/>
      <c r="L662" s="223"/>
      <c r="M662" s="223"/>
    </row>
    <row r="663" spans="1:13" x14ac:dyDescent="0.25">
      <c r="A663" s="223"/>
      <c r="B663" s="223"/>
      <c r="C663" s="223"/>
      <c r="D663" s="223"/>
      <c r="E663" s="223"/>
      <c r="F663" s="223"/>
      <c r="G663" s="223"/>
      <c r="H663" s="223"/>
      <c r="I663" s="223"/>
      <c r="J663" s="223"/>
      <c r="K663" s="223"/>
      <c r="L663" s="223"/>
      <c r="M663" s="223"/>
    </row>
    <row r="664" spans="1:13" x14ac:dyDescent="0.25">
      <c r="A664" s="223"/>
      <c r="B664" s="223"/>
      <c r="C664" s="223"/>
      <c r="D664" s="223"/>
      <c r="E664" s="223"/>
      <c r="F664" s="223"/>
      <c r="G664" s="223"/>
      <c r="H664" s="223"/>
      <c r="I664" s="223"/>
      <c r="J664" s="223"/>
      <c r="K664" s="223"/>
      <c r="L664" s="223"/>
      <c r="M664" s="223"/>
    </row>
    <row r="665" spans="1:13" x14ac:dyDescent="0.25">
      <c r="A665" s="223"/>
      <c r="B665" s="223"/>
      <c r="C665" s="223"/>
      <c r="D665" s="223"/>
      <c r="E665" s="223"/>
      <c r="F665" s="223"/>
      <c r="G665" s="223"/>
      <c r="H665" s="223"/>
      <c r="I665" s="223"/>
      <c r="J665" s="223"/>
      <c r="K665" s="223"/>
      <c r="L665" s="223"/>
      <c r="M665" s="223"/>
    </row>
    <row r="666" spans="1:13" x14ac:dyDescent="0.25">
      <c r="A666" s="223"/>
      <c r="B666" s="223"/>
      <c r="C666" s="223"/>
      <c r="D666" s="223"/>
      <c r="E666" s="223"/>
      <c r="F666" s="223"/>
      <c r="G666" s="223"/>
      <c r="H666" s="223"/>
      <c r="I666" s="223"/>
      <c r="J666" s="223"/>
      <c r="K666" s="223"/>
      <c r="L666" s="223"/>
      <c r="M666" s="223"/>
    </row>
    <row r="667" spans="1:13" x14ac:dyDescent="0.25">
      <c r="A667" s="223"/>
      <c r="B667" s="223"/>
      <c r="C667" s="223"/>
      <c r="D667" s="223"/>
      <c r="E667" s="223"/>
      <c r="F667" s="223"/>
      <c r="G667" s="223"/>
      <c r="H667" s="223"/>
      <c r="I667" s="223"/>
      <c r="J667" s="223"/>
      <c r="K667" s="223"/>
      <c r="L667" s="223"/>
      <c r="M667" s="223"/>
    </row>
    <row r="668" spans="1:13" x14ac:dyDescent="0.25">
      <c r="A668" s="223"/>
      <c r="B668" s="223"/>
      <c r="C668" s="223"/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</row>
    <row r="669" spans="1:13" x14ac:dyDescent="0.25">
      <c r="A669" s="223"/>
      <c r="B669" s="223"/>
      <c r="C669" s="223"/>
      <c r="D669" s="223"/>
      <c r="E669" s="223"/>
      <c r="F669" s="223"/>
      <c r="G669" s="223"/>
      <c r="H669" s="223"/>
      <c r="I669" s="223"/>
      <c r="J669" s="223"/>
      <c r="K669" s="223"/>
      <c r="L669" s="223"/>
      <c r="M669" s="223"/>
    </row>
    <row r="670" spans="1:13" x14ac:dyDescent="0.25">
      <c r="A670" s="223"/>
      <c r="B670" s="223"/>
      <c r="C670" s="223"/>
      <c r="D670" s="223"/>
      <c r="E670" s="223"/>
      <c r="F670" s="223"/>
      <c r="G670" s="223"/>
      <c r="H670" s="223"/>
      <c r="I670" s="223"/>
      <c r="J670" s="223"/>
      <c r="K670" s="223"/>
      <c r="L670" s="223"/>
      <c r="M670" s="223"/>
    </row>
    <row r="671" spans="1:13" x14ac:dyDescent="0.25">
      <c r="A671" s="223"/>
      <c r="B671" s="223"/>
      <c r="C671" s="223"/>
      <c r="D671" s="223"/>
      <c r="E671" s="223"/>
      <c r="F671" s="223"/>
      <c r="G671" s="223"/>
      <c r="H671" s="223"/>
      <c r="I671" s="223"/>
      <c r="J671" s="223"/>
      <c r="K671" s="223"/>
      <c r="L671" s="223"/>
      <c r="M671" s="223"/>
    </row>
    <row r="672" spans="1:13" x14ac:dyDescent="0.25">
      <c r="A672" s="223"/>
      <c r="B672" s="223"/>
      <c r="C672" s="223"/>
      <c r="D672" s="223"/>
      <c r="E672" s="223"/>
      <c r="F672" s="223"/>
      <c r="G672" s="223"/>
      <c r="H672" s="223"/>
      <c r="I672" s="223"/>
      <c r="J672" s="223"/>
      <c r="K672" s="223"/>
      <c r="L672" s="223"/>
      <c r="M672" s="223"/>
    </row>
    <row r="673" spans="1:13" x14ac:dyDescent="0.25">
      <c r="A673" s="223"/>
      <c r="B673" s="223"/>
      <c r="C673" s="223"/>
      <c r="D673" s="223"/>
      <c r="E673" s="223"/>
      <c r="F673" s="223"/>
      <c r="G673" s="223"/>
      <c r="H673" s="223"/>
      <c r="I673" s="223"/>
      <c r="J673" s="223"/>
      <c r="K673" s="223"/>
      <c r="L673" s="223"/>
      <c r="M673" s="223"/>
    </row>
    <row r="674" spans="1:13" x14ac:dyDescent="0.25">
      <c r="A674" s="223"/>
      <c r="B674" s="223"/>
      <c r="C674" s="223"/>
      <c r="D674" s="223"/>
      <c r="E674" s="223"/>
      <c r="F674" s="223"/>
      <c r="G674" s="223"/>
      <c r="H674" s="223"/>
      <c r="I674" s="223"/>
      <c r="J674" s="223"/>
      <c r="K674" s="223"/>
      <c r="L674" s="223"/>
      <c r="M674" s="223"/>
    </row>
    <row r="675" spans="1:13" x14ac:dyDescent="0.25">
      <c r="A675" s="223"/>
      <c r="B675" s="223"/>
      <c r="C675" s="223"/>
      <c r="D675" s="223"/>
      <c r="E675" s="223"/>
      <c r="F675" s="223"/>
      <c r="G675" s="223"/>
      <c r="H675" s="223"/>
      <c r="I675" s="223"/>
      <c r="J675" s="223"/>
      <c r="K675" s="223"/>
      <c r="L675" s="223"/>
      <c r="M675" s="223"/>
    </row>
    <row r="676" spans="1:13" x14ac:dyDescent="0.25">
      <c r="A676" s="223"/>
      <c r="B676" s="223"/>
      <c r="C676" s="223"/>
      <c r="D676" s="223"/>
      <c r="E676" s="223"/>
      <c r="F676" s="223"/>
      <c r="G676" s="223"/>
      <c r="H676" s="223"/>
      <c r="I676" s="223"/>
      <c r="J676" s="223"/>
      <c r="K676" s="223"/>
      <c r="L676" s="223"/>
      <c r="M676" s="223"/>
    </row>
    <row r="677" spans="1:13" x14ac:dyDescent="0.25">
      <c r="A677" s="223"/>
      <c r="B677" s="223"/>
      <c r="C677" s="223"/>
      <c r="D677" s="223"/>
      <c r="E677" s="223"/>
      <c r="F677" s="223"/>
      <c r="G677" s="223"/>
      <c r="H677" s="223"/>
      <c r="I677" s="223"/>
      <c r="J677" s="223"/>
      <c r="K677" s="223"/>
      <c r="L677" s="223"/>
      <c r="M677" s="223"/>
    </row>
    <row r="678" spans="1:13" x14ac:dyDescent="0.25">
      <c r="A678" s="223"/>
      <c r="B678" s="223"/>
      <c r="C678" s="223"/>
      <c r="D678" s="223"/>
      <c r="E678" s="223"/>
      <c r="F678" s="223"/>
      <c r="G678" s="223"/>
      <c r="H678" s="223"/>
      <c r="I678" s="223"/>
      <c r="J678" s="223"/>
      <c r="K678" s="223"/>
      <c r="L678" s="223"/>
      <c r="M678" s="223"/>
    </row>
    <row r="679" spans="1:13" x14ac:dyDescent="0.25">
      <c r="A679" s="223"/>
      <c r="B679" s="223"/>
      <c r="C679" s="223"/>
      <c r="D679" s="223"/>
      <c r="E679" s="223"/>
      <c r="F679" s="223"/>
      <c r="G679" s="223"/>
      <c r="H679" s="223"/>
      <c r="I679" s="223"/>
      <c r="J679" s="223"/>
      <c r="K679" s="223"/>
      <c r="L679" s="223"/>
      <c r="M679" s="223"/>
    </row>
    <row r="680" spans="1:13" x14ac:dyDescent="0.25">
      <c r="A680" s="223"/>
      <c r="B680" s="223"/>
      <c r="C680" s="223"/>
      <c r="D680" s="223"/>
      <c r="E680" s="223"/>
      <c r="F680" s="223"/>
      <c r="G680" s="223"/>
      <c r="H680" s="223"/>
      <c r="I680" s="223"/>
      <c r="J680" s="223"/>
      <c r="K680" s="223"/>
      <c r="L680" s="223"/>
      <c r="M680" s="223"/>
    </row>
    <row r="681" spans="1:13" x14ac:dyDescent="0.25">
      <c r="A681" s="223"/>
      <c r="B681" s="223"/>
      <c r="C681" s="223"/>
      <c r="D681" s="223"/>
      <c r="E681" s="223"/>
      <c r="F681" s="223"/>
      <c r="G681" s="223"/>
      <c r="H681" s="223"/>
      <c r="I681" s="223"/>
      <c r="J681" s="223"/>
      <c r="K681" s="223"/>
      <c r="L681" s="223"/>
      <c r="M681" s="223"/>
    </row>
    <row r="682" spans="1:13" x14ac:dyDescent="0.25">
      <c r="A682" s="223"/>
      <c r="B682" s="223"/>
      <c r="C682" s="223"/>
      <c r="D682" s="223"/>
      <c r="E682" s="223"/>
      <c r="F682" s="223"/>
      <c r="G682" s="223"/>
      <c r="H682" s="223"/>
      <c r="I682" s="223"/>
      <c r="J682" s="223"/>
      <c r="K682" s="223"/>
      <c r="L682" s="223"/>
      <c r="M682" s="223"/>
    </row>
    <row r="683" spans="1:13" x14ac:dyDescent="0.25">
      <c r="A683" s="223"/>
      <c r="B683" s="223"/>
      <c r="C683" s="223"/>
      <c r="D683" s="223"/>
      <c r="E683" s="223"/>
      <c r="F683" s="223"/>
      <c r="G683" s="223"/>
      <c r="H683" s="223"/>
      <c r="I683" s="223"/>
      <c r="J683" s="223"/>
      <c r="K683" s="223"/>
      <c r="L683" s="223"/>
      <c r="M683" s="223"/>
    </row>
    <row r="684" spans="1:13" x14ac:dyDescent="0.25">
      <c r="A684" s="223"/>
      <c r="B684" s="223"/>
      <c r="C684" s="223"/>
      <c r="D684" s="223"/>
      <c r="E684" s="223"/>
      <c r="F684" s="223"/>
      <c r="G684" s="223"/>
      <c r="H684" s="223"/>
      <c r="I684" s="223"/>
      <c r="J684" s="223"/>
      <c r="K684" s="223"/>
      <c r="L684" s="223"/>
      <c r="M684" s="223"/>
    </row>
    <row r="685" spans="1:13" x14ac:dyDescent="0.25">
      <c r="A685" s="223"/>
      <c r="B685" s="223"/>
      <c r="C685" s="223"/>
      <c r="D685" s="223"/>
      <c r="E685" s="223"/>
      <c r="F685" s="223"/>
      <c r="G685" s="223"/>
      <c r="H685" s="223"/>
      <c r="I685" s="223"/>
      <c r="J685" s="223"/>
      <c r="K685" s="223"/>
      <c r="L685" s="223"/>
      <c r="M685" s="223"/>
    </row>
    <row r="686" spans="1:13" x14ac:dyDescent="0.25">
      <c r="A686" s="223"/>
      <c r="B686" s="223"/>
      <c r="C686" s="223"/>
      <c r="D686" s="223"/>
      <c r="E686" s="223"/>
      <c r="F686" s="223"/>
      <c r="G686" s="223"/>
      <c r="H686" s="223"/>
      <c r="I686" s="223"/>
      <c r="J686" s="223"/>
      <c r="K686" s="223"/>
      <c r="L686" s="223"/>
      <c r="M686" s="223"/>
    </row>
    <row r="687" spans="1:13" x14ac:dyDescent="0.25">
      <c r="A687" s="223"/>
      <c r="B687" s="223"/>
      <c r="C687" s="223"/>
      <c r="D687" s="223"/>
      <c r="E687" s="223"/>
      <c r="F687" s="223"/>
      <c r="G687" s="223"/>
      <c r="H687" s="223"/>
      <c r="I687" s="223"/>
      <c r="J687" s="223"/>
      <c r="K687" s="223"/>
      <c r="L687" s="223"/>
      <c r="M687" s="223"/>
    </row>
    <row r="688" spans="1:13" x14ac:dyDescent="0.25">
      <c r="A688" s="223"/>
      <c r="B688" s="223"/>
      <c r="C688" s="223"/>
      <c r="D688" s="223"/>
      <c r="E688" s="223"/>
      <c r="F688" s="223"/>
      <c r="G688" s="223"/>
      <c r="H688" s="223"/>
      <c r="I688" s="223"/>
      <c r="J688" s="223"/>
      <c r="K688" s="223"/>
      <c r="L688" s="223"/>
      <c r="M688" s="223"/>
    </row>
    <row r="689" spans="1:13" x14ac:dyDescent="0.25">
      <c r="A689" s="223"/>
      <c r="B689" s="223"/>
      <c r="C689" s="223"/>
      <c r="D689" s="223"/>
      <c r="E689" s="223"/>
      <c r="F689" s="223"/>
      <c r="G689" s="223"/>
      <c r="H689" s="223"/>
      <c r="I689" s="223"/>
      <c r="J689" s="223"/>
      <c r="K689" s="223"/>
      <c r="L689" s="223"/>
      <c r="M689" s="223"/>
    </row>
    <row r="690" spans="1:13" x14ac:dyDescent="0.25">
      <c r="A690" s="223"/>
      <c r="B690" s="223"/>
      <c r="C690" s="223"/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</row>
    <row r="691" spans="1:13" x14ac:dyDescent="0.25">
      <c r="A691" s="223"/>
      <c r="B691" s="223"/>
      <c r="C691" s="223"/>
      <c r="D691" s="223"/>
      <c r="E691" s="223"/>
      <c r="F691" s="223"/>
      <c r="G691" s="223"/>
      <c r="H691" s="223"/>
      <c r="I691" s="223"/>
      <c r="J691" s="223"/>
      <c r="K691" s="223"/>
      <c r="L691" s="223"/>
      <c r="M691" s="223"/>
    </row>
    <row r="692" spans="1:13" x14ac:dyDescent="0.25">
      <c r="A692" s="223"/>
      <c r="B692" s="223"/>
      <c r="C692" s="223"/>
      <c r="D692" s="223"/>
      <c r="E692" s="223"/>
      <c r="F692" s="223"/>
      <c r="G692" s="223"/>
      <c r="H692" s="223"/>
      <c r="I692" s="223"/>
      <c r="J692" s="223"/>
      <c r="K692" s="223"/>
      <c r="L692" s="223"/>
      <c r="M692" s="223"/>
    </row>
    <row r="693" spans="1:13" x14ac:dyDescent="0.25">
      <c r="A693" s="223"/>
      <c r="B693" s="223"/>
      <c r="C693" s="223"/>
      <c r="D693" s="223"/>
      <c r="E693" s="223"/>
      <c r="F693" s="223"/>
      <c r="G693" s="223"/>
      <c r="H693" s="223"/>
      <c r="I693" s="223"/>
      <c r="J693" s="223"/>
      <c r="K693" s="223"/>
      <c r="L693" s="223"/>
      <c r="M693" s="223"/>
    </row>
    <row r="694" spans="1:13" x14ac:dyDescent="0.25">
      <c r="A694" s="223"/>
      <c r="B694" s="223"/>
      <c r="C694" s="223"/>
      <c r="D694" s="223"/>
      <c r="E694" s="223"/>
      <c r="F694" s="223"/>
      <c r="G694" s="223"/>
      <c r="H694" s="223"/>
      <c r="I694" s="223"/>
      <c r="J694" s="223"/>
      <c r="K694" s="223"/>
      <c r="L694" s="223"/>
      <c r="M694" s="223"/>
    </row>
    <row r="695" spans="1:13" x14ac:dyDescent="0.25">
      <c r="A695" s="223"/>
      <c r="B695" s="223"/>
      <c r="C695" s="223"/>
      <c r="D695" s="223"/>
      <c r="E695" s="223"/>
      <c r="F695" s="223"/>
      <c r="G695" s="223"/>
      <c r="H695" s="223"/>
      <c r="I695" s="223"/>
      <c r="J695" s="223"/>
      <c r="K695" s="223"/>
      <c r="L695" s="223"/>
      <c r="M695" s="223"/>
    </row>
    <row r="696" spans="1:13" x14ac:dyDescent="0.25">
      <c r="A696" s="223"/>
      <c r="B696" s="223"/>
      <c r="C696" s="223"/>
      <c r="D696" s="223"/>
      <c r="E696" s="223"/>
      <c r="F696" s="223"/>
      <c r="G696" s="223"/>
      <c r="H696" s="223"/>
      <c r="I696" s="223"/>
      <c r="J696" s="223"/>
      <c r="K696" s="223"/>
      <c r="L696" s="223"/>
      <c r="M696" s="223"/>
    </row>
    <row r="697" spans="1:13" x14ac:dyDescent="0.25">
      <c r="A697" s="223"/>
      <c r="B697" s="223"/>
      <c r="C697" s="223"/>
      <c r="D697" s="223"/>
      <c r="E697" s="223"/>
      <c r="F697" s="223"/>
      <c r="G697" s="223"/>
      <c r="H697" s="223"/>
      <c r="I697" s="223"/>
      <c r="J697" s="223"/>
      <c r="K697" s="223"/>
      <c r="L697" s="223"/>
      <c r="M697" s="223"/>
    </row>
    <row r="698" spans="1:13" x14ac:dyDescent="0.25">
      <c r="A698" s="223"/>
      <c r="B698" s="223"/>
      <c r="C698" s="223"/>
      <c r="D698" s="223"/>
      <c r="E698" s="223"/>
      <c r="F698" s="223"/>
      <c r="G698" s="223"/>
      <c r="H698" s="223"/>
      <c r="I698" s="223"/>
      <c r="J698" s="223"/>
      <c r="K698" s="223"/>
      <c r="L698" s="223"/>
      <c r="M698" s="223"/>
    </row>
    <row r="699" spans="1:13" x14ac:dyDescent="0.25">
      <c r="A699" s="223"/>
      <c r="B699" s="223"/>
      <c r="C699" s="223"/>
      <c r="D699" s="223"/>
      <c r="E699" s="223"/>
      <c r="F699" s="223"/>
      <c r="G699" s="223"/>
      <c r="H699" s="223"/>
      <c r="I699" s="223"/>
      <c r="J699" s="223"/>
      <c r="K699" s="223"/>
      <c r="L699" s="223"/>
      <c r="M699" s="223"/>
    </row>
    <row r="700" spans="1:13" x14ac:dyDescent="0.25">
      <c r="A700" s="223"/>
      <c r="B700" s="223"/>
      <c r="C700" s="223"/>
      <c r="D700" s="223"/>
      <c r="E700" s="223"/>
      <c r="F700" s="223"/>
      <c r="G700" s="223"/>
      <c r="H700" s="223"/>
      <c r="I700" s="223"/>
      <c r="J700" s="223"/>
      <c r="K700" s="223"/>
      <c r="L700" s="223"/>
      <c r="M700" s="223"/>
    </row>
    <row r="701" spans="1:13" x14ac:dyDescent="0.25">
      <c r="A701" s="223"/>
      <c r="B701" s="223"/>
      <c r="C701" s="223"/>
      <c r="D701" s="223"/>
      <c r="E701" s="223"/>
      <c r="F701" s="223"/>
      <c r="G701" s="223"/>
      <c r="H701" s="223"/>
      <c r="I701" s="223"/>
      <c r="J701" s="223"/>
      <c r="K701" s="223"/>
      <c r="L701" s="223"/>
      <c r="M701" s="223"/>
    </row>
    <row r="702" spans="1:13" x14ac:dyDescent="0.25">
      <c r="A702" s="223"/>
      <c r="B702" s="223"/>
      <c r="C702" s="223"/>
      <c r="D702" s="223"/>
      <c r="E702" s="223"/>
      <c r="F702" s="223"/>
      <c r="G702" s="223"/>
      <c r="H702" s="223"/>
      <c r="I702" s="223"/>
      <c r="J702" s="223"/>
      <c r="K702" s="223"/>
      <c r="L702" s="223"/>
      <c r="M702" s="223"/>
    </row>
    <row r="703" spans="1:13" x14ac:dyDescent="0.25">
      <c r="A703" s="223"/>
      <c r="B703" s="223"/>
      <c r="C703" s="223"/>
      <c r="D703" s="223"/>
      <c r="E703" s="223"/>
      <c r="F703" s="223"/>
      <c r="G703" s="223"/>
      <c r="H703" s="223"/>
      <c r="I703" s="223"/>
      <c r="J703" s="223"/>
      <c r="K703" s="223"/>
      <c r="L703" s="223"/>
      <c r="M703" s="223"/>
    </row>
    <row r="704" spans="1:13" x14ac:dyDescent="0.25">
      <c r="A704" s="223"/>
      <c r="B704" s="223"/>
      <c r="C704" s="223"/>
      <c r="D704" s="223"/>
      <c r="E704" s="223"/>
      <c r="F704" s="223"/>
      <c r="G704" s="223"/>
      <c r="H704" s="223"/>
      <c r="I704" s="223"/>
      <c r="J704" s="223"/>
      <c r="K704" s="223"/>
      <c r="L704" s="223"/>
      <c r="M704" s="223"/>
    </row>
    <row r="705" spans="1:13" x14ac:dyDescent="0.25">
      <c r="A705" s="223"/>
      <c r="B705" s="223"/>
      <c r="C705" s="223"/>
      <c r="D705" s="223"/>
      <c r="E705" s="223"/>
      <c r="F705" s="223"/>
      <c r="G705" s="223"/>
      <c r="H705" s="223"/>
      <c r="I705" s="223"/>
      <c r="J705" s="223"/>
      <c r="K705" s="223"/>
      <c r="L705" s="223"/>
      <c r="M705" s="223"/>
    </row>
    <row r="706" spans="1:13" x14ac:dyDescent="0.25">
      <c r="A706" s="223"/>
      <c r="B706" s="223"/>
      <c r="C706" s="223"/>
      <c r="D706" s="223"/>
      <c r="E706" s="223"/>
      <c r="F706" s="223"/>
      <c r="G706" s="223"/>
      <c r="H706" s="223"/>
      <c r="I706" s="223"/>
      <c r="J706" s="223"/>
      <c r="K706" s="223"/>
      <c r="L706" s="223"/>
      <c r="M706" s="223"/>
    </row>
    <row r="707" spans="1:13" x14ac:dyDescent="0.25">
      <c r="A707" s="223"/>
      <c r="B707" s="223"/>
      <c r="C707" s="223"/>
      <c r="D707" s="223"/>
      <c r="E707" s="223"/>
      <c r="F707" s="223"/>
      <c r="G707" s="223"/>
      <c r="H707" s="223"/>
      <c r="I707" s="223"/>
      <c r="J707" s="223"/>
      <c r="K707" s="223"/>
      <c r="L707" s="223"/>
      <c r="M707" s="223"/>
    </row>
    <row r="708" spans="1:13" x14ac:dyDescent="0.25">
      <c r="A708" s="223"/>
      <c r="B708" s="223"/>
      <c r="C708" s="223"/>
      <c r="D708" s="223"/>
      <c r="E708" s="223"/>
      <c r="F708" s="223"/>
      <c r="G708" s="223"/>
      <c r="H708" s="223"/>
      <c r="I708" s="223"/>
      <c r="J708" s="223"/>
      <c r="K708" s="223"/>
      <c r="L708" s="223"/>
      <c r="M708" s="223"/>
    </row>
    <row r="709" spans="1:13" x14ac:dyDescent="0.25">
      <c r="A709" s="223"/>
      <c r="B709" s="223"/>
      <c r="C709" s="223"/>
      <c r="D709" s="223"/>
      <c r="E709" s="223"/>
      <c r="F709" s="223"/>
      <c r="G709" s="223"/>
      <c r="H709" s="223"/>
      <c r="I709" s="223"/>
      <c r="J709" s="223"/>
      <c r="K709" s="223"/>
      <c r="L709" s="223"/>
      <c r="M709" s="223"/>
    </row>
    <row r="710" spans="1:13" x14ac:dyDescent="0.25">
      <c r="A710" s="223"/>
      <c r="B710" s="223"/>
      <c r="C710" s="223"/>
      <c r="D710" s="223"/>
      <c r="E710" s="223"/>
      <c r="F710" s="223"/>
      <c r="G710" s="223"/>
      <c r="H710" s="223"/>
      <c r="I710" s="223"/>
      <c r="J710" s="223"/>
      <c r="K710" s="223"/>
      <c r="L710" s="223"/>
      <c r="M710" s="223"/>
    </row>
    <row r="711" spans="1:13" x14ac:dyDescent="0.25">
      <c r="A711" s="223"/>
      <c r="B711" s="223"/>
      <c r="C711" s="223"/>
      <c r="D711" s="223"/>
      <c r="E711" s="223"/>
      <c r="F711" s="223"/>
      <c r="G711" s="223"/>
      <c r="H711" s="223"/>
      <c r="I711" s="223"/>
      <c r="J711" s="223"/>
      <c r="K711" s="223"/>
      <c r="L711" s="223"/>
      <c r="M711" s="223"/>
    </row>
    <row r="712" spans="1:13" x14ac:dyDescent="0.25">
      <c r="A712" s="223"/>
      <c r="B712" s="223"/>
      <c r="C712" s="223"/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</row>
    <row r="713" spans="1:13" x14ac:dyDescent="0.25">
      <c r="A713" s="223"/>
      <c r="B713" s="223"/>
      <c r="C713" s="223"/>
      <c r="D713" s="223"/>
      <c r="E713" s="223"/>
      <c r="F713" s="223"/>
      <c r="G713" s="223"/>
      <c r="H713" s="223"/>
      <c r="I713" s="223"/>
      <c r="J713" s="223"/>
      <c r="K713" s="223"/>
      <c r="L713" s="223"/>
      <c r="M713" s="223"/>
    </row>
    <row r="714" spans="1:13" x14ac:dyDescent="0.25">
      <c r="A714" s="223"/>
      <c r="B714" s="223"/>
      <c r="C714" s="223"/>
      <c r="D714" s="223"/>
      <c r="E714" s="223"/>
      <c r="F714" s="223"/>
      <c r="G714" s="223"/>
      <c r="H714" s="223"/>
      <c r="I714" s="223"/>
      <c r="J714" s="223"/>
      <c r="K714" s="223"/>
      <c r="L714" s="223"/>
      <c r="M714" s="223"/>
    </row>
    <row r="715" spans="1:13" x14ac:dyDescent="0.25">
      <c r="A715" s="223"/>
      <c r="B715" s="223"/>
      <c r="C715" s="223"/>
      <c r="D715" s="223"/>
      <c r="E715" s="223"/>
      <c r="F715" s="223"/>
      <c r="G715" s="223"/>
      <c r="H715" s="223"/>
      <c r="I715" s="223"/>
      <c r="J715" s="223"/>
      <c r="K715" s="223"/>
      <c r="L715" s="223"/>
      <c r="M715" s="223"/>
    </row>
    <row r="716" spans="1:13" x14ac:dyDescent="0.25">
      <c r="A716" s="223"/>
      <c r="B716" s="223"/>
      <c r="C716" s="223"/>
      <c r="D716" s="223"/>
      <c r="E716" s="223"/>
      <c r="F716" s="223"/>
      <c r="G716" s="223"/>
      <c r="H716" s="223"/>
      <c r="I716" s="223"/>
      <c r="J716" s="223"/>
      <c r="K716" s="223"/>
      <c r="L716" s="223"/>
      <c r="M716" s="223"/>
    </row>
    <row r="717" spans="1:13" x14ac:dyDescent="0.25">
      <c r="A717" s="223"/>
      <c r="B717" s="223"/>
      <c r="C717" s="223"/>
      <c r="D717" s="223"/>
      <c r="E717" s="223"/>
      <c r="F717" s="223"/>
      <c r="G717" s="223"/>
      <c r="H717" s="223"/>
      <c r="I717" s="223"/>
      <c r="J717" s="223"/>
      <c r="K717" s="223"/>
      <c r="L717" s="223"/>
      <c r="M717" s="223"/>
    </row>
    <row r="718" spans="1:13" x14ac:dyDescent="0.25">
      <c r="A718" s="223"/>
      <c r="B718" s="223"/>
      <c r="C718" s="223"/>
      <c r="D718" s="223"/>
      <c r="E718" s="223"/>
      <c r="F718" s="223"/>
      <c r="G718" s="223"/>
      <c r="H718" s="223"/>
      <c r="I718" s="223"/>
      <c r="J718" s="223"/>
      <c r="K718" s="223"/>
      <c r="L718" s="223"/>
      <c r="M718" s="223"/>
    </row>
    <row r="719" spans="1:13" x14ac:dyDescent="0.25">
      <c r="A719" s="223"/>
      <c r="B719" s="223"/>
      <c r="C719" s="223"/>
      <c r="D719" s="223"/>
      <c r="E719" s="223"/>
      <c r="F719" s="223"/>
      <c r="G719" s="223"/>
      <c r="H719" s="223"/>
      <c r="I719" s="223"/>
      <c r="J719" s="223"/>
      <c r="K719" s="223"/>
      <c r="L719" s="223"/>
      <c r="M719" s="223"/>
    </row>
    <row r="720" spans="1:13" x14ac:dyDescent="0.25">
      <c r="A720" s="223"/>
      <c r="B720" s="223"/>
      <c r="C720" s="223"/>
      <c r="D720" s="223"/>
      <c r="E720" s="223"/>
      <c r="F720" s="223"/>
      <c r="G720" s="223"/>
      <c r="H720" s="223"/>
      <c r="I720" s="223"/>
      <c r="J720" s="223"/>
      <c r="K720" s="223"/>
      <c r="L720" s="223"/>
      <c r="M720" s="223"/>
    </row>
    <row r="721" spans="1:13" x14ac:dyDescent="0.25">
      <c r="A721" s="223"/>
      <c r="B721" s="223"/>
      <c r="C721" s="223"/>
      <c r="D721" s="223"/>
      <c r="E721" s="223"/>
      <c r="F721" s="223"/>
      <c r="G721" s="223"/>
      <c r="H721" s="223"/>
      <c r="I721" s="223"/>
      <c r="J721" s="223"/>
      <c r="K721" s="223"/>
      <c r="L721" s="223"/>
      <c r="M721" s="223"/>
    </row>
    <row r="722" spans="1:13" x14ac:dyDescent="0.25">
      <c r="A722" s="223"/>
      <c r="B722" s="223"/>
      <c r="C722" s="223"/>
      <c r="D722" s="223"/>
      <c r="E722" s="223"/>
      <c r="F722" s="223"/>
      <c r="G722" s="223"/>
      <c r="H722" s="223"/>
      <c r="I722" s="223"/>
      <c r="J722" s="223"/>
      <c r="K722" s="223"/>
      <c r="L722" s="223"/>
      <c r="M722" s="223"/>
    </row>
    <row r="723" spans="1:13" x14ac:dyDescent="0.25">
      <c r="A723" s="223"/>
      <c r="B723" s="223"/>
      <c r="C723" s="223"/>
      <c r="D723" s="223"/>
      <c r="E723" s="223"/>
      <c r="F723" s="223"/>
      <c r="G723" s="223"/>
      <c r="H723" s="223"/>
      <c r="I723" s="223"/>
      <c r="J723" s="223"/>
      <c r="K723" s="223"/>
      <c r="L723" s="223"/>
      <c r="M723" s="223"/>
    </row>
    <row r="724" spans="1:13" x14ac:dyDescent="0.25">
      <c r="A724" s="223"/>
      <c r="B724" s="223"/>
      <c r="C724" s="223"/>
      <c r="D724" s="223"/>
      <c r="E724" s="223"/>
      <c r="F724" s="223"/>
      <c r="G724" s="223"/>
      <c r="H724" s="223"/>
      <c r="I724" s="223"/>
      <c r="J724" s="223"/>
      <c r="K724" s="223"/>
      <c r="L724" s="223"/>
      <c r="M724" s="223"/>
    </row>
    <row r="725" spans="1:13" x14ac:dyDescent="0.25">
      <c r="A725" s="223"/>
      <c r="B725" s="223"/>
      <c r="C725" s="223"/>
      <c r="D725" s="223"/>
      <c r="E725" s="223"/>
      <c r="F725" s="223"/>
      <c r="G725" s="223"/>
      <c r="H725" s="223"/>
      <c r="I725" s="223"/>
      <c r="J725" s="223"/>
      <c r="K725" s="223"/>
      <c r="L725" s="223"/>
      <c r="M725" s="223"/>
    </row>
    <row r="726" spans="1:13" x14ac:dyDescent="0.25">
      <c r="A726" s="223"/>
      <c r="B726" s="223"/>
      <c r="C726" s="223"/>
      <c r="D726" s="223"/>
      <c r="E726" s="223"/>
      <c r="F726" s="223"/>
      <c r="G726" s="223"/>
      <c r="H726" s="223"/>
      <c r="I726" s="223"/>
      <c r="J726" s="223"/>
      <c r="K726" s="223"/>
      <c r="L726" s="223"/>
      <c r="M726" s="223"/>
    </row>
    <row r="727" spans="1:13" x14ac:dyDescent="0.25">
      <c r="A727" s="223"/>
      <c r="B727" s="223"/>
      <c r="C727" s="223"/>
      <c r="D727" s="223"/>
      <c r="E727" s="223"/>
      <c r="F727" s="223"/>
      <c r="G727" s="223"/>
      <c r="H727" s="223"/>
      <c r="I727" s="223"/>
      <c r="J727" s="223"/>
      <c r="K727" s="223"/>
      <c r="L727" s="223"/>
      <c r="M727" s="223"/>
    </row>
    <row r="728" spans="1:13" x14ac:dyDescent="0.25">
      <c r="A728" s="223"/>
      <c r="B728" s="223"/>
      <c r="C728" s="223"/>
      <c r="D728" s="223"/>
      <c r="E728" s="223"/>
      <c r="F728" s="223"/>
      <c r="G728" s="223"/>
      <c r="H728" s="223"/>
      <c r="I728" s="223"/>
      <c r="J728" s="223"/>
      <c r="K728" s="223"/>
      <c r="L728" s="223"/>
      <c r="M728" s="223"/>
    </row>
    <row r="729" spans="1:13" x14ac:dyDescent="0.25">
      <c r="A729" s="223"/>
      <c r="B729" s="223"/>
      <c r="C729" s="223"/>
      <c r="D729" s="223"/>
      <c r="E729" s="223"/>
      <c r="F729" s="223"/>
      <c r="G729" s="223"/>
      <c r="H729" s="223"/>
      <c r="I729" s="223"/>
      <c r="J729" s="223"/>
      <c r="K729" s="223"/>
      <c r="L729" s="223"/>
      <c r="M729" s="223"/>
    </row>
    <row r="730" spans="1:13" x14ac:dyDescent="0.25">
      <c r="A730" s="223"/>
      <c r="B730" s="223"/>
      <c r="C730" s="223"/>
      <c r="D730" s="223"/>
      <c r="E730" s="223"/>
      <c r="F730" s="223"/>
      <c r="G730" s="223"/>
      <c r="H730" s="223"/>
      <c r="I730" s="223"/>
      <c r="J730" s="223"/>
      <c r="K730" s="223"/>
      <c r="L730" s="223"/>
      <c r="M730" s="223"/>
    </row>
    <row r="731" spans="1:13" x14ac:dyDescent="0.25">
      <c r="A731" s="223"/>
      <c r="B731" s="223"/>
      <c r="C731" s="223"/>
      <c r="D731" s="223"/>
      <c r="E731" s="223"/>
      <c r="F731" s="223"/>
      <c r="G731" s="223"/>
      <c r="H731" s="223"/>
      <c r="I731" s="223"/>
      <c r="J731" s="223"/>
      <c r="K731" s="223"/>
      <c r="L731" s="223"/>
      <c r="M731" s="223"/>
    </row>
    <row r="732" spans="1:13" x14ac:dyDescent="0.25">
      <c r="A732" s="223"/>
      <c r="B732" s="223"/>
      <c r="C732" s="223"/>
      <c r="D732" s="223"/>
      <c r="E732" s="223"/>
      <c r="F732" s="223"/>
      <c r="G732" s="223"/>
      <c r="H732" s="223"/>
      <c r="I732" s="223"/>
      <c r="J732" s="223"/>
      <c r="K732" s="223"/>
      <c r="L732" s="223"/>
      <c r="M732" s="223"/>
    </row>
    <row r="733" spans="1:13" x14ac:dyDescent="0.25">
      <c r="A733" s="223"/>
      <c r="B733" s="223"/>
      <c r="C733" s="223"/>
      <c r="D733" s="223"/>
      <c r="E733" s="223"/>
      <c r="F733" s="223"/>
      <c r="G733" s="223"/>
      <c r="H733" s="223"/>
      <c r="I733" s="223"/>
      <c r="J733" s="223"/>
      <c r="K733" s="223"/>
      <c r="L733" s="223"/>
      <c r="M733" s="223"/>
    </row>
    <row r="734" spans="1:13" x14ac:dyDescent="0.25">
      <c r="A734" s="223"/>
      <c r="B734" s="223"/>
      <c r="C734" s="223"/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</row>
    <row r="735" spans="1:13" x14ac:dyDescent="0.25">
      <c r="A735" s="223"/>
      <c r="B735" s="223"/>
      <c r="C735" s="223"/>
      <c r="D735" s="223"/>
      <c r="E735" s="223"/>
      <c r="F735" s="223"/>
      <c r="G735" s="223"/>
      <c r="H735" s="223"/>
      <c r="I735" s="223"/>
      <c r="J735" s="223"/>
      <c r="K735" s="223"/>
      <c r="L735" s="223"/>
      <c r="M735" s="223"/>
    </row>
    <row r="736" spans="1:13" x14ac:dyDescent="0.25">
      <c r="A736" s="223"/>
      <c r="B736" s="223"/>
      <c r="C736" s="223"/>
      <c r="D736" s="223"/>
      <c r="E736" s="223"/>
      <c r="F736" s="223"/>
      <c r="G736" s="223"/>
      <c r="H736" s="223"/>
      <c r="I736" s="223"/>
      <c r="J736" s="223"/>
      <c r="K736" s="223"/>
      <c r="L736" s="223"/>
      <c r="M736" s="223"/>
    </row>
    <row r="737" spans="1:13" x14ac:dyDescent="0.25">
      <c r="A737" s="223"/>
      <c r="B737" s="223"/>
      <c r="C737" s="223"/>
      <c r="D737" s="223"/>
      <c r="E737" s="223"/>
      <c r="F737" s="223"/>
      <c r="G737" s="223"/>
      <c r="H737" s="223"/>
      <c r="I737" s="223"/>
      <c r="J737" s="223"/>
      <c r="K737" s="223"/>
      <c r="L737" s="223"/>
      <c r="M737" s="223"/>
    </row>
    <row r="738" spans="1:13" x14ac:dyDescent="0.25">
      <c r="A738" s="223"/>
      <c r="B738" s="223"/>
      <c r="C738" s="223"/>
      <c r="D738" s="223"/>
      <c r="E738" s="223"/>
      <c r="F738" s="223"/>
      <c r="G738" s="223"/>
      <c r="H738" s="223"/>
      <c r="I738" s="223"/>
      <c r="J738" s="223"/>
      <c r="K738" s="223"/>
      <c r="L738" s="223"/>
      <c r="M738" s="223"/>
    </row>
    <row r="739" spans="1:13" x14ac:dyDescent="0.25">
      <c r="A739" s="223"/>
      <c r="B739" s="223"/>
      <c r="C739" s="223"/>
      <c r="D739" s="223"/>
      <c r="E739" s="223"/>
      <c r="F739" s="223"/>
      <c r="G739" s="223"/>
      <c r="H739" s="223"/>
      <c r="I739" s="223"/>
      <c r="J739" s="223"/>
      <c r="K739" s="223"/>
      <c r="L739" s="223"/>
      <c r="M739" s="223"/>
    </row>
    <row r="740" spans="1:13" x14ac:dyDescent="0.25">
      <c r="A740" s="223"/>
      <c r="B740" s="223"/>
      <c r="C740" s="223"/>
      <c r="D740" s="223"/>
      <c r="E740" s="223"/>
      <c r="F740" s="223"/>
      <c r="G740" s="223"/>
      <c r="H740" s="223"/>
      <c r="I740" s="223"/>
      <c r="J740" s="223"/>
      <c r="K740" s="223"/>
      <c r="L740" s="223"/>
      <c r="M740" s="223"/>
    </row>
    <row r="741" spans="1:13" x14ac:dyDescent="0.25">
      <c r="A741" s="223"/>
      <c r="B741" s="223"/>
      <c r="C741" s="223"/>
      <c r="D741" s="223"/>
      <c r="E741" s="223"/>
      <c r="F741" s="223"/>
      <c r="G741" s="223"/>
      <c r="H741" s="223"/>
      <c r="I741" s="223"/>
      <c r="J741" s="223"/>
      <c r="K741" s="223"/>
      <c r="L741" s="223"/>
      <c r="M741" s="223"/>
    </row>
    <row r="742" spans="1:13" x14ac:dyDescent="0.25">
      <c r="A742" s="223"/>
      <c r="B742" s="223"/>
      <c r="C742" s="223"/>
      <c r="D742" s="223"/>
      <c r="E742" s="223"/>
      <c r="F742" s="223"/>
      <c r="G742" s="223"/>
      <c r="H742" s="223"/>
      <c r="I742" s="223"/>
      <c r="J742" s="223"/>
      <c r="K742" s="223"/>
      <c r="L742" s="223"/>
      <c r="M742" s="223"/>
    </row>
    <row r="743" spans="1:13" x14ac:dyDescent="0.25">
      <c r="A743" s="223"/>
      <c r="B743" s="223"/>
      <c r="C743" s="223"/>
      <c r="D743" s="223"/>
      <c r="E743" s="223"/>
      <c r="F743" s="223"/>
      <c r="G743" s="223"/>
      <c r="H743" s="223"/>
      <c r="I743" s="223"/>
      <c r="J743" s="223"/>
      <c r="K743" s="223"/>
      <c r="L743" s="223"/>
      <c r="M743" s="223"/>
    </row>
    <row r="744" spans="1:13" x14ac:dyDescent="0.25">
      <c r="A744" s="223"/>
      <c r="B744" s="223"/>
      <c r="C744" s="223"/>
      <c r="D744" s="223"/>
      <c r="E744" s="223"/>
      <c r="F744" s="223"/>
      <c r="G744" s="223"/>
      <c r="H744" s="223"/>
      <c r="I744" s="223"/>
      <c r="J744" s="223"/>
      <c r="K744" s="223"/>
      <c r="L744" s="223"/>
      <c r="M744" s="223"/>
    </row>
    <row r="745" spans="1:13" x14ac:dyDescent="0.25">
      <c r="A745" s="223"/>
      <c r="B745" s="223"/>
      <c r="C745" s="223"/>
      <c r="D745" s="223"/>
      <c r="E745" s="223"/>
      <c r="F745" s="223"/>
      <c r="G745" s="223"/>
      <c r="H745" s="223"/>
      <c r="I745" s="223"/>
      <c r="J745" s="223"/>
      <c r="K745" s="223"/>
      <c r="L745" s="223"/>
      <c r="M745" s="223"/>
    </row>
    <row r="746" spans="1:13" x14ac:dyDescent="0.25">
      <c r="A746" s="223"/>
      <c r="B746" s="223"/>
      <c r="C746" s="223"/>
      <c r="D746" s="223"/>
      <c r="E746" s="223"/>
      <c r="F746" s="223"/>
      <c r="G746" s="223"/>
      <c r="H746" s="223"/>
      <c r="I746" s="223"/>
      <c r="J746" s="223"/>
      <c r="K746" s="223"/>
      <c r="L746" s="223"/>
      <c r="M746" s="223"/>
    </row>
    <row r="747" spans="1:13" x14ac:dyDescent="0.25">
      <c r="A747" s="223"/>
      <c r="B747" s="223"/>
      <c r="C747" s="223"/>
      <c r="D747" s="223"/>
      <c r="E747" s="223"/>
      <c r="F747" s="223"/>
      <c r="G747" s="223"/>
      <c r="H747" s="223"/>
      <c r="I747" s="223"/>
      <c r="J747" s="223"/>
      <c r="K747" s="223"/>
      <c r="L747" s="223"/>
      <c r="M747" s="223"/>
    </row>
    <row r="748" spans="1:13" x14ac:dyDescent="0.25">
      <c r="A748" s="223"/>
      <c r="B748" s="223"/>
      <c r="C748" s="223"/>
      <c r="D748" s="223"/>
      <c r="E748" s="223"/>
      <c r="F748" s="223"/>
      <c r="G748" s="223"/>
      <c r="H748" s="223"/>
      <c r="I748" s="223"/>
      <c r="J748" s="223"/>
      <c r="K748" s="223"/>
      <c r="L748" s="223"/>
      <c r="M748" s="223"/>
    </row>
    <row r="749" spans="1:13" x14ac:dyDescent="0.25">
      <c r="A749" s="223"/>
      <c r="B749" s="223"/>
      <c r="C749" s="223"/>
      <c r="D749" s="223"/>
      <c r="E749" s="223"/>
      <c r="F749" s="223"/>
      <c r="G749" s="223"/>
      <c r="H749" s="223"/>
      <c r="I749" s="223"/>
      <c r="J749" s="223"/>
      <c r="K749" s="223"/>
      <c r="L749" s="223"/>
      <c r="M749" s="223"/>
    </row>
    <row r="750" spans="1:13" x14ac:dyDescent="0.25">
      <c r="A750" s="223"/>
      <c r="B750" s="223"/>
      <c r="C750" s="223"/>
      <c r="D750" s="223"/>
      <c r="E750" s="223"/>
      <c r="F750" s="223"/>
      <c r="G750" s="223"/>
      <c r="H750" s="223"/>
      <c r="I750" s="223"/>
      <c r="J750" s="223"/>
      <c r="K750" s="223"/>
      <c r="L750" s="223"/>
      <c r="M750" s="223"/>
    </row>
    <row r="751" spans="1:13" x14ac:dyDescent="0.25">
      <c r="A751" s="223"/>
      <c r="B751" s="223"/>
      <c r="C751" s="223"/>
      <c r="D751" s="223"/>
      <c r="E751" s="223"/>
      <c r="F751" s="223"/>
      <c r="G751" s="223"/>
      <c r="H751" s="223"/>
      <c r="I751" s="223"/>
      <c r="J751" s="223"/>
      <c r="K751" s="223"/>
      <c r="L751" s="223"/>
      <c r="M751" s="223"/>
    </row>
    <row r="752" spans="1:13" x14ac:dyDescent="0.25">
      <c r="A752" s="223"/>
      <c r="B752" s="223"/>
      <c r="C752" s="223"/>
      <c r="D752" s="223"/>
      <c r="E752" s="223"/>
      <c r="F752" s="223"/>
      <c r="G752" s="223"/>
      <c r="H752" s="223"/>
      <c r="I752" s="223"/>
      <c r="J752" s="223"/>
      <c r="K752" s="223"/>
      <c r="L752" s="223"/>
      <c r="M752" s="223"/>
    </row>
    <row r="753" spans="1:13" x14ac:dyDescent="0.25">
      <c r="A753" s="223"/>
      <c r="B753" s="223"/>
      <c r="C753" s="223"/>
      <c r="D753" s="223"/>
      <c r="E753" s="223"/>
      <c r="F753" s="223"/>
      <c r="G753" s="223"/>
      <c r="H753" s="223"/>
      <c r="I753" s="223"/>
      <c r="J753" s="223"/>
      <c r="K753" s="223"/>
      <c r="L753" s="223"/>
      <c r="M753" s="223"/>
    </row>
    <row r="754" spans="1:13" x14ac:dyDescent="0.25">
      <c r="A754" s="223"/>
      <c r="B754" s="223"/>
      <c r="C754" s="223"/>
      <c r="D754" s="223"/>
      <c r="E754" s="223"/>
      <c r="F754" s="223"/>
      <c r="G754" s="223"/>
      <c r="H754" s="223"/>
      <c r="I754" s="223"/>
      <c r="J754" s="223"/>
      <c r="K754" s="223"/>
      <c r="L754" s="223"/>
      <c r="M754" s="223"/>
    </row>
    <row r="755" spans="1:13" x14ac:dyDescent="0.25">
      <c r="A755" s="223"/>
      <c r="B755" s="223"/>
      <c r="C755" s="223"/>
      <c r="D755" s="223"/>
      <c r="E755" s="223"/>
      <c r="F755" s="223"/>
      <c r="G755" s="223"/>
      <c r="H755" s="223"/>
      <c r="I755" s="223"/>
      <c r="J755" s="223"/>
      <c r="K755" s="223"/>
      <c r="L755" s="223"/>
      <c r="M755" s="223"/>
    </row>
    <row r="756" spans="1:13" x14ac:dyDescent="0.25">
      <c r="A756" s="223"/>
      <c r="B756" s="223"/>
      <c r="C756" s="223"/>
      <c r="D756" s="223"/>
      <c r="E756" s="223"/>
      <c r="F756" s="223"/>
      <c r="G756" s="223"/>
      <c r="H756" s="223"/>
      <c r="I756" s="223"/>
      <c r="J756" s="223"/>
      <c r="K756" s="223"/>
      <c r="L756" s="223"/>
      <c r="M756" s="223"/>
    </row>
    <row r="757" spans="1:13" x14ac:dyDescent="0.25">
      <c r="A757" s="223"/>
      <c r="B757" s="223"/>
      <c r="C757" s="223"/>
      <c r="D757" s="223"/>
      <c r="E757" s="223"/>
      <c r="F757" s="223"/>
      <c r="G757" s="223"/>
      <c r="H757" s="223"/>
      <c r="I757" s="223"/>
      <c r="J757" s="223"/>
      <c r="K757" s="223"/>
      <c r="L757" s="223"/>
      <c r="M757" s="223"/>
    </row>
    <row r="758" spans="1:13" x14ac:dyDescent="0.25">
      <c r="A758" s="223"/>
      <c r="B758" s="223"/>
      <c r="C758" s="223"/>
      <c r="D758" s="223"/>
      <c r="E758" s="223"/>
      <c r="F758" s="223"/>
      <c r="G758" s="223"/>
      <c r="H758" s="223"/>
      <c r="I758" s="223"/>
      <c r="J758" s="223"/>
      <c r="K758" s="223"/>
      <c r="L758" s="223"/>
      <c r="M758" s="223"/>
    </row>
    <row r="759" spans="1:13" x14ac:dyDescent="0.25">
      <c r="A759" s="223"/>
      <c r="B759" s="223"/>
      <c r="C759" s="223"/>
      <c r="D759" s="223"/>
      <c r="E759" s="223"/>
      <c r="F759" s="223"/>
      <c r="G759" s="223"/>
      <c r="H759" s="223"/>
      <c r="I759" s="223"/>
      <c r="J759" s="223"/>
      <c r="K759" s="223"/>
      <c r="L759" s="223"/>
      <c r="M759" s="223"/>
    </row>
    <row r="760" spans="1:13" x14ac:dyDescent="0.25">
      <c r="A760" s="223"/>
      <c r="B760" s="223"/>
      <c r="C760" s="223"/>
      <c r="D760" s="223"/>
      <c r="E760" s="223"/>
      <c r="F760" s="223"/>
      <c r="G760" s="223"/>
      <c r="H760" s="223"/>
      <c r="I760" s="223"/>
      <c r="J760" s="223"/>
      <c r="K760" s="223"/>
      <c r="L760" s="223"/>
      <c r="M760" s="223"/>
    </row>
    <row r="761" spans="1:13" x14ac:dyDescent="0.25">
      <c r="A761" s="223"/>
      <c r="B761" s="223"/>
      <c r="C761" s="223"/>
      <c r="D761" s="223"/>
      <c r="E761" s="223"/>
      <c r="F761" s="223"/>
      <c r="G761" s="223"/>
      <c r="H761" s="223"/>
      <c r="I761" s="223"/>
      <c r="J761" s="223"/>
      <c r="K761" s="223"/>
      <c r="L761" s="223"/>
      <c r="M761" s="223"/>
    </row>
    <row r="762" spans="1:13" x14ac:dyDescent="0.25">
      <c r="A762" s="223"/>
      <c r="B762" s="223"/>
      <c r="C762" s="223"/>
      <c r="D762" s="223"/>
      <c r="E762" s="223"/>
      <c r="F762" s="223"/>
      <c r="G762" s="223"/>
      <c r="H762" s="223"/>
      <c r="I762" s="223"/>
      <c r="J762" s="223"/>
      <c r="K762" s="223"/>
      <c r="L762" s="223"/>
      <c r="M762" s="223"/>
    </row>
    <row r="763" spans="1:13" x14ac:dyDescent="0.25">
      <c r="A763" s="223"/>
      <c r="B763" s="223"/>
      <c r="C763" s="223"/>
      <c r="D763" s="223"/>
      <c r="E763" s="223"/>
      <c r="F763" s="223"/>
      <c r="G763" s="223"/>
      <c r="H763" s="223"/>
      <c r="I763" s="223"/>
      <c r="J763" s="223"/>
      <c r="K763" s="223"/>
      <c r="L763" s="223"/>
      <c r="M763" s="223"/>
    </row>
    <row r="764" spans="1:13" x14ac:dyDescent="0.25">
      <c r="A764" s="223"/>
      <c r="B764" s="223"/>
      <c r="C764" s="223"/>
      <c r="D764" s="223"/>
      <c r="E764" s="223"/>
      <c r="F764" s="223"/>
      <c r="G764" s="223"/>
      <c r="H764" s="223"/>
      <c r="I764" s="223"/>
      <c r="J764" s="223"/>
      <c r="K764" s="223"/>
      <c r="L764" s="223"/>
      <c r="M764" s="223"/>
    </row>
    <row r="765" spans="1:13" x14ac:dyDescent="0.25">
      <c r="A765" s="223"/>
      <c r="B765" s="223"/>
      <c r="C765" s="223"/>
      <c r="D765" s="223"/>
      <c r="E765" s="223"/>
      <c r="F765" s="223"/>
      <c r="G765" s="223"/>
      <c r="H765" s="223"/>
      <c r="I765" s="223"/>
      <c r="J765" s="223"/>
      <c r="K765" s="223"/>
      <c r="L765" s="223"/>
      <c r="M765" s="223"/>
    </row>
    <row r="766" spans="1:13" x14ac:dyDescent="0.25">
      <c r="A766" s="223"/>
      <c r="B766" s="223"/>
      <c r="C766" s="223"/>
      <c r="D766" s="223"/>
      <c r="E766" s="223"/>
      <c r="F766" s="223"/>
      <c r="G766" s="223"/>
      <c r="H766" s="223"/>
      <c r="I766" s="223"/>
      <c r="J766" s="223"/>
      <c r="K766" s="223"/>
      <c r="L766" s="223"/>
      <c r="M766" s="223"/>
    </row>
    <row r="767" spans="1:13" x14ac:dyDescent="0.25">
      <c r="A767" s="223"/>
      <c r="B767" s="223"/>
      <c r="C767" s="223"/>
      <c r="D767" s="223"/>
      <c r="E767" s="223"/>
      <c r="F767" s="223"/>
      <c r="G767" s="223"/>
      <c r="H767" s="223"/>
      <c r="I767" s="223"/>
      <c r="J767" s="223"/>
      <c r="K767" s="223"/>
      <c r="L767" s="223"/>
      <c r="M767" s="223"/>
    </row>
    <row r="768" spans="1:13" x14ac:dyDescent="0.25">
      <c r="A768" s="223"/>
      <c r="B768" s="223"/>
      <c r="C768" s="223"/>
      <c r="D768" s="223"/>
      <c r="E768" s="223"/>
      <c r="F768" s="223"/>
      <c r="G768" s="223"/>
      <c r="H768" s="223"/>
      <c r="I768" s="223"/>
      <c r="J768" s="223"/>
      <c r="K768" s="223"/>
      <c r="L768" s="223"/>
      <c r="M768" s="223"/>
    </row>
    <row r="769" spans="1:13" x14ac:dyDescent="0.25">
      <c r="A769" s="223"/>
      <c r="B769" s="223"/>
      <c r="C769" s="223"/>
      <c r="D769" s="223"/>
      <c r="E769" s="223"/>
      <c r="F769" s="223"/>
      <c r="G769" s="223"/>
      <c r="H769" s="223"/>
      <c r="I769" s="223"/>
      <c r="J769" s="223"/>
      <c r="K769" s="223"/>
      <c r="L769" s="223"/>
      <c r="M769" s="223"/>
    </row>
    <row r="770" spans="1:13" x14ac:dyDescent="0.25">
      <c r="A770" s="223"/>
      <c r="B770" s="223"/>
      <c r="C770" s="223"/>
      <c r="D770" s="223"/>
      <c r="E770" s="223"/>
      <c r="F770" s="223"/>
      <c r="G770" s="223"/>
      <c r="H770" s="223"/>
      <c r="I770" s="223"/>
      <c r="J770" s="223"/>
      <c r="K770" s="223"/>
      <c r="L770" s="223"/>
      <c r="M770" s="223"/>
    </row>
    <row r="771" spans="1:13" x14ac:dyDescent="0.25">
      <c r="A771" s="223"/>
      <c r="B771" s="223"/>
      <c r="C771" s="223"/>
      <c r="D771" s="223"/>
      <c r="E771" s="223"/>
      <c r="F771" s="223"/>
      <c r="G771" s="223"/>
      <c r="H771" s="223"/>
      <c r="I771" s="223"/>
      <c r="J771" s="223"/>
      <c r="K771" s="223"/>
      <c r="L771" s="223"/>
      <c r="M771" s="223"/>
    </row>
    <row r="772" spans="1:13" x14ac:dyDescent="0.25">
      <c r="A772" s="223"/>
      <c r="B772" s="223"/>
      <c r="C772" s="223"/>
      <c r="D772" s="223"/>
      <c r="E772" s="223"/>
      <c r="F772" s="223"/>
      <c r="G772" s="223"/>
      <c r="H772" s="223"/>
      <c r="I772" s="223"/>
      <c r="J772" s="223"/>
      <c r="K772" s="223"/>
      <c r="L772" s="223"/>
      <c r="M772" s="223"/>
    </row>
    <row r="773" spans="1:13" x14ac:dyDescent="0.25">
      <c r="A773" s="223"/>
      <c r="B773" s="223"/>
      <c r="C773" s="223"/>
      <c r="D773" s="223"/>
      <c r="E773" s="223"/>
      <c r="F773" s="223"/>
      <c r="G773" s="223"/>
      <c r="H773" s="223"/>
      <c r="I773" s="223"/>
      <c r="J773" s="223"/>
      <c r="K773" s="223"/>
      <c r="L773" s="223"/>
      <c r="M773" s="223"/>
    </row>
    <row r="774" spans="1:13" x14ac:dyDescent="0.25">
      <c r="A774" s="223"/>
      <c r="B774" s="223"/>
      <c r="C774" s="223"/>
      <c r="D774" s="223"/>
      <c r="E774" s="223"/>
      <c r="F774" s="223"/>
      <c r="G774" s="223"/>
      <c r="H774" s="223"/>
      <c r="I774" s="223"/>
      <c r="J774" s="223"/>
      <c r="K774" s="223"/>
      <c r="L774" s="223"/>
      <c r="M774" s="223"/>
    </row>
    <row r="775" spans="1:13" x14ac:dyDescent="0.25">
      <c r="A775" s="223"/>
      <c r="B775" s="223"/>
      <c r="C775" s="223"/>
      <c r="D775" s="223"/>
      <c r="E775" s="223"/>
      <c r="F775" s="223"/>
      <c r="G775" s="223"/>
      <c r="H775" s="223"/>
      <c r="I775" s="223"/>
      <c r="J775" s="223"/>
      <c r="K775" s="223"/>
      <c r="L775" s="223"/>
      <c r="M775" s="223"/>
    </row>
    <row r="776" spans="1:13" x14ac:dyDescent="0.25">
      <c r="A776" s="223"/>
      <c r="B776" s="223"/>
      <c r="C776" s="223"/>
      <c r="D776" s="223"/>
      <c r="E776" s="223"/>
      <c r="F776" s="223"/>
      <c r="G776" s="223"/>
      <c r="H776" s="223"/>
      <c r="I776" s="223"/>
      <c r="J776" s="223"/>
      <c r="K776" s="223"/>
      <c r="L776" s="223"/>
      <c r="M776" s="223"/>
    </row>
    <row r="777" spans="1:13" x14ac:dyDescent="0.25">
      <c r="A777" s="223"/>
      <c r="B777" s="223"/>
      <c r="C777" s="223"/>
      <c r="D777" s="223"/>
      <c r="E777" s="223"/>
      <c r="F777" s="223"/>
      <c r="G777" s="223"/>
      <c r="H777" s="223"/>
      <c r="I777" s="223"/>
      <c r="J777" s="223"/>
      <c r="K777" s="223"/>
      <c r="L777" s="223"/>
      <c r="M777" s="223"/>
    </row>
    <row r="778" spans="1:13" x14ac:dyDescent="0.25">
      <c r="A778" s="223"/>
      <c r="B778" s="223"/>
      <c r="C778" s="223"/>
      <c r="D778" s="223"/>
      <c r="E778" s="223"/>
      <c r="F778" s="223"/>
      <c r="G778" s="223"/>
      <c r="H778" s="223"/>
      <c r="I778" s="223"/>
      <c r="J778" s="223"/>
      <c r="K778" s="223"/>
      <c r="L778" s="223"/>
      <c r="M778" s="223"/>
    </row>
    <row r="779" spans="1:13" x14ac:dyDescent="0.25">
      <c r="A779" s="223"/>
      <c r="B779" s="223"/>
      <c r="C779" s="223"/>
      <c r="D779" s="223"/>
      <c r="E779" s="223"/>
      <c r="F779" s="223"/>
      <c r="G779" s="223"/>
      <c r="H779" s="223"/>
      <c r="I779" s="223"/>
      <c r="J779" s="223"/>
      <c r="K779" s="223"/>
      <c r="L779" s="223"/>
      <c r="M779" s="223"/>
    </row>
    <row r="780" spans="1:13" x14ac:dyDescent="0.25">
      <c r="A780" s="223"/>
      <c r="B780" s="223"/>
      <c r="C780" s="223"/>
      <c r="D780" s="223"/>
      <c r="E780" s="223"/>
      <c r="F780" s="223"/>
      <c r="G780" s="223"/>
      <c r="H780" s="223"/>
      <c r="I780" s="223"/>
      <c r="J780" s="223"/>
      <c r="K780" s="223"/>
      <c r="L780" s="223"/>
      <c r="M780" s="223"/>
    </row>
    <row r="781" spans="1:13" x14ac:dyDescent="0.25">
      <c r="A781" s="223"/>
      <c r="B781" s="223"/>
      <c r="C781" s="223"/>
      <c r="D781" s="223"/>
      <c r="E781" s="223"/>
      <c r="F781" s="223"/>
      <c r="G781" s="223"/>
      <c r="H781" s="223"/>
      <c r="I781" s="223"/>
      <c r="J781" s="223"/>
      <c r="K781" s="223"/>
      <c r="L781" s="223"/>
      <c r="M781" s="223"/>
    </row>
    <row r="782" spans="1:13" x14ac:dyDescent="0.25">
      <c r="A782" s="223"/>
      <c r="B782" s="223"/>
      <c r="C782" s="223"/>
      <c r="D782" s="223"/>
      <c r="E782" s="223"/>
      <c r="F782" s="223"/>
      <c r="G782" s="223"/>
      <c r="H782" s="223"/>
      <c r="I782" s="223"/>
      <c r="J782" s="223"/>
      <c r="K782" s="223"/>
      <c r="L782" s="223"/>
      <c r="M782" s="223"/>
    </row>
    <row r="783" spans="1:13" x14ac:dyDescent="0.25">
      <c r="A783" s="223"/>
      <c r="B783" s="223"/>
      <c r="C783" s="223"/>
      <c r="D783" s="223"/>
      <c r="E783" s="223"/>
      <c r="F783" s="223"/>
      <c r="G783" s="223"/>
      <c r="H783" s="223"/>
      <c r="I783" s="223"/>
      <c r="J783" s="223"/>
      <c r="K783" s="223"/>
      <c r="L783" s="223"/>
      <c r="M783" s="223"/>
    </row>
    <row r="784" spans="1:13" x14ac:dyDescent="0.25">
      <c r="A784" s="223"/>
      <c r="B784" s="223"/>
      <c r="C784" s="223"/>
      <c r="D784" s="223"/>
      <c r="E784" s="223"/>
      <c r="F784" s="223"/>
      <c r="G784" s="223"/>
      <c r="H784" s="223"/>
      <c r="I784" s="223"/>
      <c r="J784" s="223"/>
      <c r="K784" s="223"/>
      <c r="L784" s="223"/>
      <c r="M784" s="223"/>
    </row>
    <row r="785" spans="1:13" x14ac:dyDescent="0.25">
      <c r="A785" s="223"/>
      <c r="B785" s="223"/>
      <c r="C785" s="223"/>
      <c r="D785" s="223"/>
      <c r="E785" s="223"/>
      <c r="F785" s="223"/>
      <c r="G785" s="223"/>
      <c r="H785" s="223"/>
      <c r="I785" s="223"/>
      <c r="J785" s="223"/>
      <c r="K785" s="223"/>
      <c r="L785" s="223"/>
      <c r="M785" s="223"/>
    </row>
    <row r="786" spans="1:13" x14ac:dyDescent="0.25">
      <c r="A786" s="223"/>
      <c r="B786" s="223"/>
      <c r="C786" s="223"/>
      <c r="D786" s="223"/>
      <c r="E786" s="223"/>
      <c r="F786" s="223"/>
      <c r="G786" s="223"/>
      <c r="H786" s="223"/>
      <c r="I786" s="223"/>
      <c r="J786" s="223"/>
      <c r="K786" s="223"/>
      <c r="L786" s="223"/>
      <c r="M786" s="223"/>
    </row>
    <row r="787" spans="1:13" x14ac:dyDescent="0.25">
      <c r="A787" s="223"/>
      <c r="B787" s="223"/>
      <c r="C787" s="223"/>
      <c r="D787" s="223"/>
      <c r="E787" s="223"/>
      <c r="F787" s="223"/>
      <c r="G787" s="223"/>
      <c r="H787" s="223"/>
      <c r="I787" s="223"/>
      <c r="J787" s="223"/>
      <c r="K787" s="223"/>
      <c r="L787" s="223"/>
      <c r="M787" s="223"/>
    </row>
    <row r="788" spans="1:13" x14ac:dyDescent="0.25">
      <c r="A788" s="223"/>
      <c r="B788" s="223"/>
      <c r="C788" s="223"/>
      <c r="D788" s="223"/>
      <c r="E788" s="223"/>
      <c r="F788" s="223"/>
      <c r="G788" s="223"/>
      <c r="H788" s="223"/>
      <c r="I788" s="223"/>
      <c r="J788" s="223"/>
      <c r="K788" s="223"/>
      <c r="L788" s="223"/>
      <c r="M788" s="223"/>
    </row>
    <row r="789" spans="1:13" x14ac:dyDescent="0.25">
      <c r="A789" s="223"/>
      <c r="B789" s="223"/>
      <c r="C789" s="223"/>
      <c r="D789" s="223"/>
      <c r="E789" s="223"/>
      <c r="F789" s="223"/>
      <c r="G789" s="223"/>
      <c r="H789" s="223"/>
      <c r="I789" s="223"/>
      <c r="J789" s="223"/>
      <c r="K789" s="223"/>
      <c r="L789" s="223"/>
      <c r="M789" s="223"/>
    </row>
    <row r="790" spans="1:13" x14ac:dyDescent="0.25">
      <c r="A790" s="223"/>
      <c r="B790" s="223"/>
      <c r="C790" s="223"/>
      <c r="D790" s="223"/>
      <c r="E790" s="223"/>
      <c r="F790" s="223"/>
      <c r="G790" s="223"/>
      <c r="H790" s="223"/>
      <c r="I790" s="223"/>
      <c r="J790" s="223"/>
      <c r="K790" s="223"/>
      <c r="L790" s="223"/>
      <c r="M790" s="223"/>
    </row>
    <row r="791" spans="1:13" x14ac:dyDescent="0.25">
      <c r="A791" s="223"/>
      <c r="B791" s="223"/>
      <c r="C791" s="223"/>
      <c r="D791" s="223"/>
      <c r="E791" s="223"/>
      <c r="F791" s="223"/>
      <c r="G791" s="223"/>
      <c r="H791" s="223"/>
      <c r="I791" s="223"/>
      <c r="J791" s="223"/>
      <c r="K791" s="223"/>
      <c r="L791" s="223"/>
      <c r="M791" s="223"/>
    </row>
    <row r="792" spans="1:13" x14ac:dyDescent="0.25">
      <c r="A792" s="223"/>
      <c r="B792" s="223"/>
      <c r="C792" s="223"/>
      <c r="D792" s="223"/>
      <c r="E792" s="223"/>
      <c r="F792" s="223"/>
      <c r="G792" s="223"/>
      <c r="H792" s="223"/>
      <c r="I792" s="223"/>
      <c r="J792" s="223"/>
      <c r="K792" s="223"/>
      <c r="L792" s="223"/>
      <c r="M792" s="223"/>
    </row>
    <row r="793" spans="1:13" x14ac:dyDescent="0.25">
      <c r="A793" s="223"/>
      <c r="B793" s="223"/>
      <c r="C793" s="223"/>
      <c r="D793" s="223"/>
      <c r="E793" s="223"/>
      <c r="F793" s="223"/>
      <c r="G793" s="223"/>
      <c r="H793" s="223"/>
      <c r="I793" s="223"/>
      <c r="J793" s="223"/>
      <c r="K793" s="223"/>
      <c r="L793" s="223"/>
      <c r="M793" s="223"/>
    </row>
    <row r="794" spans="1:13" x14ac:dyDescent="0.25">
      <c r="A794" s="223"/>
      <c r="B794" s="223"/>
      <c r="C794" s="223"/>
      <c r="D794" s="223"/>
      <c r="E794" s="223"/>
      <c r="F794" s="223"/>
      <c r="G794" s="223"/>
      <c r="H794" s="223"/>
      <c r="I794" s="223"/>
      <c r="J794" s="223"/>
      <c r="K794" s="223"/>
      <c r="L794" s="223"/>
      <c r="M794" s="223"/>
    </row>
    <row r="795" spans="1:13" x14ac:dyDescent="0.25">
      <c r="A795" s="223"/>
      <c r="B795" s="223"/>
      <c r="C795" s="223"/>
      <c r="D795" s="223"/>
      <c r="E795" s="223"/>
      <c r="F795" s="223"/>
      <c r="G795" s="223"/>
      <c r="H795" s="223"/>
      <c r="I795" s="223"/>
      <c r="J795" s="223"/>
      <c r="K795" s="223"/>
      <c r="L795" s="223"/>
      <c r="M795" s="223"/>
    </row>
    <row r="796" spans="1:13" x14ac:dyDescent="0.25">
      <c r="A796" s="223"/>
      <c r="B796" s="223"/>
      <c r="C796" s="223"/>
      <c r="D796" s="223"/>
      <c r="E796" s="223"/>
      <c r="F796" s="223"/>
      <c r="G796" s="223"/>
      <c r="H796" s="223"/>
      <c r="I796" s="223"/>
      <c r="J796" s="223"/>
      <c r="K796" s="223"/>
      <c r="L796" s="223"/>
      <c r="M796" s="223"/>
    </row>
    <row r="797" spans="1:13" x14ac:dyDescent="0.25">
      <c r="A797" s="223"/>
      <c r="B797" s="223"/>
      <c r="C797" s="223"/>
      <c r="D797" s="223"/>
      <c r="E797" s="223"/>
      <c r="F797" s="223"/>
      <c r="G797" s="223"/>
      <c r="H797" s="223"/>
      <c r="I797" s="223"/>
      <c r="J797" s="223"/>
      <c r="K797" s="223"/>
      <c r="L797" s="223"/>
      <c r="M797" s="223"/>
    </row>
    <row r="798" spans="1:13" x14ac:dyDescent="0.25">
      <c r="A798" s="223"/>
      <c r="B798" s="223"/>
      <c r="C798" s="223"/>
      <c r="D798" s="223"/>
      <c r="E798" s="223"/>
      <c r="F798" s="223"/>
      <c r="G798" s="223"/>
      <c r="H798" s="223"/>
      <c r="I798" s="223"/>
      <c r="J798" s="223"/>
      <c r="K798" s="223"/>
      <c r="L798" s="223"/>
      <c r="M798" s="223"/>
    </row>
    <row r="799" spans="1:13" x14ac:dyDescent="0.25">
      <c r="A799" s="223"/>
      <c r="B799" s="223"/>
      <c r="C799" s="223"/>
      <c r="D799" s="223"/>
      <c r="E799" s="223"/>
      <c r="F799" s="223"/>
      <c r="G799" s="223"/>
      <c r="H799" s="223"/>
      <c r="I799" s="223"/>
      <c r="J799" s="223"/>
      <c r="K799" s="223"/>
      <c r="L799" s="223"/>
      <c r="M799" s="223"/>
    </row>
    <row r="800" spans="1:13" x14ac:dyDescent="0.25">
      <c r="A800" s="223"/>
      <c r="B800" s="223"/>
      <c r="C800" s="223"/>
      <c r="D800" s="223"/>
      <c r="E800" s="223"/>
      <c r="F800" s="223"/>
      <c r="G800" s="223"/>
      <c r="H800" s="223"/>
      <c r="I800" s="223"/>
      <c r="J800" s="223"/>
      <c r="K800" s="223"/>
      <c r="L800" s="223"/>
      <c r="M800" s="223"/>
    </row>
    <row r="801" spans="1:13" x14ac:dyDescent="0.25">
      <c r="A801" s="223"/>
      <c r="B801" s="223"/>
      <c r="C801" s="223"/>
      <c r="D801" s="223"/>
      <c r="E801" s="223"/>
      <c r="F801" s="223"/>
      <c r="G801" s="223"/>
      <c r="H801" s="223"/>
      <c r="I801" s="223"/>
      <c r="J801" s="223"/>
      <c r="K801" s="223"/>
      <c r="L801" s="223"/>
      <c r="M801" s="223"/>
    </row>
    <row r="802" spans="1:13" x14ac:dyDescent="0.25">
      <c r="A802" s="223"/>
      <c r="B802" s="223"/>
      <c r="C802" s="223"/>
      <c r="D802" s="223"/>
      <c r="E802" s="223"/>
      <c r="F802" s="223"/>
      <c r="G802" s="223"/>
      <c r="H802" s="223"/>
      <c r="I802" s="223"/>
      <c r="J802" s="223"/>
      <c r="K802" s="223"/>
      <c r="L802" s="223"/>
      <c r="M802" s="223"/>
    </row>
    <row r="803" spans="1:13" x14ac:dyDescent="0.25">
      <c r="A803" s="223"/>
      <c r="B803" s="223"/>
      <c r="C803" s="223"/>
      <c r="D803" s="223"/>
      <c r="E803" s="223"/>
      <c r="F803" s="223"/>
      <c r="G803" s="223"/>
      <c r="H803" s="223"/>
      <c r="I803" s="223"/>
      <c r="J803" s="223"/>
      <c r="K803" s="223"/>
      <c r="L803" s="223"/>
      <c r="M803" s="223"/>
    </row>
    <row r="804" spans="1:13" x14ac:dyDescent="0.25">
      <c r="A804" s="223"/>
      <c r="B804" s="223"/>
      <c r="C804" s="223"/>
      <c r="D804" s="223"/>
      <c r="E804" s="223"/>
      <c r="F804" s="223"/>
      <c r="G804" s="223"/>
      <c r="H804" s="223"/>
      <c r="I804" s="223"/>
      <c r="J804" s="223"/>
      <c r="K804" s="223"/>
      <c r="L804" s="223"/>
      <c r="M804" s="223"/>
    </row>
    <row r="805" spans="1:13" x14ac:dyDescent="0.25">
      <c r="A805" s="223"/>
      <c r="B805" s="223"/>
      <c r="C805" s="223"/>
      <c r="D805" s="223"/>
      <c r="E805" s="223"/>
      <c r="F805" s="223"/>
      <c r="G805" s="223"/>
      <c r="H805" s="223"/>
      <c r="I805" s="223"/>
      <c r="J805" s="223"/>
      <c r="K805" s="223"/>
      <c r="L805" s="223"/>
      <c r="M805" s="223"/>
    </row>
    <row r="806" spans="1:13" x14ac:dyDescent="0.25">
      <c r="A806" s="223"/>
      <c r="B806" s="223"/>
      <c r="C806" s="223"/>
      <c r="D806" s="223"/>
      <c r="E806" s="223"/>
      <c r="F806" s="223"/>
      <c r="G806" s="223"/>
      <c r="H806" s="223"/>
      <c r="I806" s="223"/>
      <c r="J806" s="223"/>
      <c r="K806" s="223"/>
      <c r="L806" s="223"/>
      <c r="M806" s="223"/>
    </row>
    <row r="807" spans="1:13" x14ac:dyDescent="0.25">
      <c r="A807" s="223"/>
      <c r="B807" s="223"/>
      <c r="C807" s="223"/>
      <c r="D807" s="223"/>
      <c r="E807" s="223"/>
      <c r="F807" s="223"/>
      <c r="G807" s="223"/>
      <c r="H807" s="223"/>
      <c r="I807" s="223"/>
      <c r="J807" s="223"/>
      <c r="K807" s="223"/>
      <c r="L807" s="223"/>
      <c r="M807" s="223"/>
    </row>
    <row r="808" spans="1:13" x14ac:dyDescent="0.25">
      <c r="A808" s="223"/>
      <c r="B808" s="223"/>
      <c r="C808" s="223"/>
      <c r="D808" s="223"/>
      <c r="E808" s="223"/>
      <c r="F808" s="223"/>
      <c r="G808" s="223"/>
      <c r="H808" s="223"/>
      <c r="I808" s="223"/>
      <c r="J808" s="223"/>
      <c r="K808" s="223"/>
      <c r="L808" s="223"/>
      <c r="M808" s="223"/>
    </row>
    <row r="809" spans="1:13" x14ac:dyDescent="0.25">
      <c r="A809" s="223"/>
      <c r="B809" s="223"/>
      <c r="C809" s="223"/>
      <c r="D809" s="223"/>
      <c r="E809" s="223"/>
      <c r="F809" s="223"/>
      <c r="G809" s="223"/>
      <c r="H809" s="223"/>
      <c r="I809" s="223"/>
      <c r="J809" s="223"/>
      <c r="K809" s="223"/>
      <c r="L809" s="223"/>
      <c r="M809" s="223"/>
    </row>
    <row r="810" spans="1:13" x14ac:dyDescent="0.25">
      <c r="A810" s="223"/>
      <c r="B810" s="223"/>
      <c r="C810" s="223"/>
      <c r="D810" s="223"/>
      <c r="E810" s="223"/>
      <c r="F810" s="223"/>
      <c r="G810" s="223"/>
      <c r="H810" s="223"/>
      <c r="I810" s="223"/>
      <c r="J810" s="223"/>
      <c r="K810" s="223"/>
      <c r="L810" s="223"/>
      <c r="M810" s="223"/>
    </row>
    <row r="811" spans="1:13" x14ac:dyDescent="0.25">
      <c r="A811" s="223"/>
      <c r="B811" s="223"/>
      <c r="C811" s="223"/>
      <c r="D811" s="223"/>
      <c r="E811" s="223"/>
      <c r="F811" s="223"/>
      <c r="G811" s="223"/>
      <c r="H811" s="223"/>
      <c r="I811" s="223"/>
      <c r="J811" s="223"/>
      <c r="K811" s="223"/>
      <c r="L811" s="223"/>
      <c r="M811" s="223"/>
    </row>
    <row r="812" spans="1:13" x14ac:dyDescent="0.25">
      <c r="A812" s="223"/>
      <c r="B812" s="223"/>
      <c r="C812" s="223"/>
      <c r="D812" s="223"/>
      <c r="E812" s="223"/>
      <c r="F812" s="223"/>
      <c r="G812" s="223"/>
      <c r="H812" s="223"/>
      <c r="I812" s="223"/>
      <c r="J812" s="223"/>
      <c r="K812" s="223"/>
      <c r="L812" s="223"/>
      <c r="M812" s="223"/>
    </row>
    <row r="813" spans="1:13" x14ac:dyDescent="0.25">
      <c r="A813" s="223"/>
      <c r="B813" s="223"/>
      <c r="C813" s="223"/>
      <c r="D813" s="223"/>
      <c r="E813" s="223"/>
      <c r="F813" s="223"/>
      <c r="G813" s="223"/>
      <c r="H813" s="223"/>
      <c r="I813" s="223"/>
      <c r="J813" s="223"/>
      <c r="K813" s="223"/>
      <c r="L813" s="223"/>
      <c r="M813" s="223"/>
    </row>
    <row r="814" spans="1:13" x14ac:dyDescent="0.25">
      <c r="A814" s="223"/>
      <c r="B814" s="223"/>
      <c r="C814" s="223"/>
      <c r="D814" s="223"/>
      <c r="E814" s="223"/>
      <c r="F814" s="223"/>
      <c r="G814" s="223"/>
      <c r="H814" s="223"/>
      <c r="I814" s="223"/>
      <c r="J814" s="223"/>
      <c r="K814" s="223"/>
      <c r="L814" s="223"/>
      <c r="M814" s="223"/>
    </row>
    <row r="815" spans="1:13" x14ac:dyDescent="0.25">
      <c r="A815" s="223"/>
      <c r="B815" s="223"/>
      <c r="C815" s="223"/>
      <c r="D815" s="223"/>
      <c r="E815" s="223"/>
      <c r="F815" s="223"/>
      <c r="G815" s="223"/>
      <c r="H815" s="223"/>
      <c r="I815" s="223"/>
      <c r="J815" s="223"/>
      <c r="K815" s="223"/>
      <c r="L815" s="223"/>
      <c r="M815" s="223"/>
    </row>
    <row r="816" spans="1:13" x14ac:dyDescent="0.25">
      <c r="A816" s="223"/>
      <c r="B816" s="223"/>
      <c r="C816" s="223"/>
      <c r="D816" s="223"/>
      <c r="E816" s="223"/>
      <c r="F816" s="223"/>
      <c r="G816" s="223"/>
      <c r="H816" s="223"/>
      <c r="I816" s="223"/>
      <c r="J816" s="223"/>
      <c r="K816" s="223"/>
      <c r="L816" s="223"/>
      <c r="M816" s="223"/>
    </row>
    <row r="817" spans="1:13" x14ac:dyDescent="0.25">
      <c r="A817" s="223"/>
      <c r="B817" s="223"/>
      <c r="C817" s="223"/>
      <c r="D817" s="223"/>
      <c r="E817" s="223"/>
      <c r="F817" s="223"/>
      <c r="G817" s="223"/>
      <c r="H817" s="223"/>
      <c r="I817" s="223"/>
      <c r="J817" s="223"/>
      <c r="K817" s="223"/>
      <c r="L817" s="223"/>
      <c r="M817" s="223"/>
    </row>
    <row r="818" spans="1:13" x14ac:dyDescent="0.25">
      <c r="A818" s="223"/>
      <c r="B818" s="223"/>
      <c r="C818" s="223"/>
      <c r="D818" s="223"/>
      <c r="E818" s="223"/>
      <c r="F818" s="223"/>
      <c r="G818" s="223"/>
      <c r="H818" s="223"/>
      <c r="I818" s="223"/>
      <c r="J818" s="223"/>
      <c r="K818" s="223"/>
      <c r="L818" s="223"/>
      <c r="M818" s="223"/>
    </row>
    <row r="819" spans="1:13" x14ac:dyDescent="0.25">
      <c r="A819" s="223"/>
      <c r="B819" s="223"/>
      <c r="C819" s="223"/>
      <c r="D819" s="223"/>
      <c r="E819" s="223"/>
      <c r="F819" s="223"/>
      <c r="G819" s="223"/>
      <c r="H819" s="223"/>
      <c r="I819" s="223"/>
      <c r="J819" s="223"/>
      <c r="K819" s="223"/>
      <c r="L819" s="223"/>
      <c r="M819" s="223"/>
    </row>
    <row r="820" spans="1:13" x14ac:dyDescent="0.25">
      <c r="A820" s="223"/>
      <c r="B820" s="223"/>
      <c r="C820" s="223"/>
      <c r="D820" s="223"/>
      <c r="E820" s="223"/>
      <c r="F820" s="223"/>
      <c r="G820" s="223"/>
      <c r="H820" s="223"/>
      <c r="I820" s="223"/>
      <c r="J820" s="223"/>
      <c r="K820" s="223"/>
      <c r="L820" s="223"/>
      <c r="M820" s="223"/>
    </row>
    <row r="821" spans="1:13" x14ac:dyDescent="0.25">
      <c r="A821" s="223"/>
      <c r="B821" s="223"/>
      <c r="C821" s="223"/>
      <c r="D821" s="223"/>
      <c r="E821" s="223"/>
      <c r="F821" s="223"/>
      <c r="G821" s="223"/>
      <c r="H821" s="223"/>
      <c r="I821" s="223"/>
      <c r="J821" s="223"/>
      <c r="K821" s="223"/>
      <c r="L821" s="223"/>
      <c r="M821" s="223"/>
    </row>
    <row r="822" spans="1:13" x14ac:dyDescent="0.25">
      <c r="A822" s="223"/>
      <c r="B822" s="223"/>
      <c r="C822" s="223"/>
      <c r="D822" s="223"/>
      <c r="E822" s="223"/>
      <c r="F822" s="223"/>
      <c r="G822" s="223"/>
      <c r="H822" s="223"/>
      <c r="I822" s="223"/>
      <c r="J822" s="223"/>
      <c r="K822" s="223"/>
      <c r="L822" s="223"/>
      <c r="M822" s="223"/>
    </row>
    <row r="823" spans="1:13" x14ac:dyDescent="0.25">
      <c r="A823" s="223"/>
      <c r="B823" s="223"/>
      <c r="C823" s="223"/>
      <c r="D823" s="223"/>
      <c r="E823" s="223"/>
      <c r="F823" s="223"/>
      <c r="G823" s="223"/>
      <c r="H823" s="223"/>
      <c r="I823" s="223"/>
      <c r="J823" s="223"/>
      <c r="K823" s="223"/>
      <c r="L823" s="223"/>
      <c r="M823" s="223"/>
    </row>
    <row r="824" spans="1:13" x14ac:dyDescent="0.25">
      <c r="A824" s="223"/>
      <c r="B824" s="223"/>
      <c r="C824" s="223"/>
      <c r="D824" s="223"/>
      <c r="E824" s="223"/>
      <c r="F824" s="223"/>
      <c r="G824" s="223"/>
      <c r="H824" s="223"/>
      <c r="I824" s="223"/>
      <c r="J824" s="223"/>
      <c r="K824" s="223"/>
      <c r="L824" s="223"/>
      <c r="M824" s="223"/>
    </row>
    <row r="825" spans="1:13" x14ac:dyDescent="0.25">
      <c r="A825" s="223"/>
      <c r="B825" s="223"/>
      <c r="C825" s="223"/>
      <c r="D825" s="223"/>
      <c r="E825" s="223"/>
      <c r="F825" s="223"/>
      <c r="G825" s="223"/>
      <c r="H825" s="223"/>
      <c r="I825" s="223"/>
      <c r="J825" s="223"/>
      <c r="K825" s="223"/>
      <c r="L825" s="223"/>
      <c r="M825" s="223"/>
    </row>
    <row r="826" spans="1:13" x14ac:dyDescent="0.25">
      <c r="A826" s="223"/>
      <c r="B826" s="223"/>
      <c r="C826" s="223"/>
      <c r="D826" s="223"/>
      <c r="E826" s="223"/>
      <c r="F826" s="223"/>
      <c r="G826" s="223"/>
      <c r="H826" s="223"/>
      <c r="I826" s="223"/>
      <c r="J826" s="223"/>
      <c r="K826" s="223"/>
      <c r="L826" s="223"/>
      <c r="M826" s="223"/>
    </row>
    <row r="827" spans="1:13" x14ac:dyDescent="0.25">
      <c r="A827" s="223"/>
      <c r="B827" s="223"/>
      <c r="C827" s="223"/>
      <c r="D827" s="223"/>
      <c r="E827" s="223"/>
      <c r="F827" s="223"/>
      <c r="G827" s="223"/>
      <c r="H827" s="223"/>
      <c r="I827" s="223"/>
      <c r="J827" s="223"/>
      <c r="K827" s="223"/>
      <c r="L827" s="223"/>
      <c r="M827" s="223"/>
    </row>
    <row r="828" spans="1:13" x14ac:dyDescent="0.25">
      <c r="A828" s="223"/>
      <c r="B828" s="223"/>
      <c r="C828" s="223"/>
      <c r="D828" s="223"/>
      <c r="E828" s="223"/>
      <c r="F828" s="223"/>
      <c r="G828" s="223"/>
      <c r="H828" s="223"/>
      <c r="I828" s="223"/>
      <c r="J828" s="223"/>
      <c r="K828" s="223"/>
      <c r="L828" s="223"/>
      <c r="M828" s="223"/>
    </row>
    <row r="829" spans="1:13" x14ac:dyDescent="0.25">
      <c r="A829" s="223"/>
      <c r="B829" s="223"/>
      <c r="C829" s="223"/>
      <c r="D829" s="223"/>
      <c r="E829" s="223"/>
      <c r="F829" s="223"/>
      <c r="G829" s="223"/>
      <c r="H829" s="223"/>
      <c r="I829" s="223"/>
      <c r="J829" s="223"/>
      <c r="K829" s="223"/>
      <c r="L829" s="223"/>
      <c r="M829" s="223"/>
    </row>
    <row r="830" spans="1:13" x14ac:dyDescent="0.25">
      <c r="A830" s="223"/>
      <c r="B830" s="223"/>
      <c r="C830" s="223"/>
      <c r="D830" s="223"/>
      <c r="E830" s="223"/>
      <c r="F830" s="223"/>
      <c r="G830" s="223"/>
      <c r="H830" s="223"/>
      <c r="I830" s="223"/>
      <c r="J830" s="223"/>
      <c r="K830" s="223"/>
      <c r="L830" s="223"/>
      <c r="M830" s="223"/>
    </row>
    <row r="831" spans="1:13" x14ac:dyDescent="0.25">
      <c r="A831" s="223"/>
      <c r="B831" s="223"/>
      <c r="C831" s="223"/>
      <c r="D831" s="223"/>
      <c r="E831" s="223"/>
      <c r="F831" s="223"/>
      <c r="G831" s="223"/>
      <c r="H831" s="223"/>
      <c r="I831" s="223"/>
      <c r="J831" s="223"/>
      <c r="K831" s="223"/>
      <c r="L831" s="223"/>
      <c r="M831" s="223"/>
    </row>
    <row r="832" spans="1:13" x14ac:dyDescent="0.25">
      <c r="A832" s="223"/>
      <c r="B832" s="223"/>
      <c r="C832" s="223"/>
      <c r="D832" s="223"/>
      <c r="E832" s="223"/>
      <c r="F832" s="223"/>
      <c r="G832" s="223"/>
      <c r="H832" s="223"/>
      <c r="I832" s="223"/>
      <c r="J832" s="223"/>
      <c r="K832" s="223"/>
      <c r="L832" s="223"/>
      <c r="M832" s="223"/>
    </row>
    <row r="833" spans="1:13" x14ac:dyDescent="0.25">
      <c r="A833" s="223"/>
      <c r="B833" s="223"/>
      <c r="C833" s="223"/>
      <c r="D833" s="223"/>
      <c r="E833" s="223"/>
      <c r="F833" s="223"/>
      <c r="G833" s="223"/>
      <c r="H833" s="223"/>
      <c r="I833" s="223"/>
      <c r="J833" s="223"/>
      <c r="K833" s="223"/>
      <c r="L833" s="223"/>
      <c r="M833" s="223"/>
    </row>
    <row r="834" spans="1:13" x14ac:dyDescent="0.25">
      <c r="A834" s="223"/>
      <c r="B834" s="223"/>
      <c r="C834" s="223"/>
      <c r="D834" s="223"/>
      <c r="E834" s="223"/>
      <c r="F834" s="223"/>
      <c r="G834" s="223"/>
      <c r="H834" s="223"/>
      <c r="I834" s="223"/>
      <c r="J834" s="223"/>
      <c r="K834" s="223"/>
      <c r="L834" s="223"/>
      <c r="M834" s="223"/>
    </row>
    <row r="835" spans="1:13" x14ac:dyDescent="0.25">
      <c r="A835" s="223"/>
      <c r="B835" s="223"/>
      <c r="C835" s="223"/>
      <c r="D835" s="223"/>
      <c r="E835" s="223"/>
      <c r="F835" s="223"/>
      <c r="G835" s="223"/>
      <c r="H835" s="223"/>
      <c r="I835" s="223"/>
      <c r="J835" s="223"/>
      <c r="K835" s="223"/>
      <c r="L835" s="223"/>
      <c r="M835" s="223"/>
    </row>
    <row r="836" spans="1:13" x14ac:dyDescent="0.25">
      <c r="A836" s="223"/>
      <c r="B836" s="223"/>
      <c r="C836" s="223"/>
      <c r="D836" s="223"/>
      <c r="E836" s="223"/>
      <c r="F836" s="223"/>
      <c r="G836" s="223"/>
      <c r="H836" s="223"/>
      <c r="I836" s="223"/>
      <c r="J836" s="223"/>
      <c r="K836" s="223"/>
      <c r="L836" s="223"/>
      <c r="M836" s="223"/>
    </row>
    <row r="837" spans="1:13" x14ac:dyDescent="0.25">
      <c r="A837" s="223"/>
      <c r="B837" s="223"/>
      <c r="C837" s="223"/>
      <c r="D837" s="223"/>
      <c r="E837" s="223"/>
      <c r="F837" s="223"/>
      <c r="G837" s="223"/>
      <c r="H837" s="223"/>
      <c r="I837" s="223"/>
      <c r="J837" s="223"/>
      <c r="K837" s="223"/>
      <c r="L837" s="223"/>
      <c r="M837" s="223"/>
    </row>
  </sheetData>
  <mergeCells count="1">
    <mergeCell ref="F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Page1</vt:lpstr>
      <vt:lpstr>Test</vt:lpstr>
      <vt:lpstr>Page2</vt:lpstr>
      <vt:lpstr>Page3</vt:lpstr>
      <vt:lpstr>Page4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Rashad</cp:lastModifiedBy>
  <dcterms:created xsi:type="dcterms:W3CDTF">2020-12-09T13:38:13Z</dcterms:created>
  <dcterms:modified xsi:type="dcterms:W3CDTF">2020-12-15T14:50:46Z</dcterms:modified>
</cp:coreProperties>
</file>