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shad\Documents\Python Projects\Automate_Friday\"/>
    </mc:Choice>
  </mc:AlternateContent>
  <xr:revisionPtr revIDLastSave="0" documentId="13_ncr:1_{6C306534-56BF-4076-ACB1-082FC9ABB0FA}" xr6:coauthVersionLast="46" xr6:coauthVersionMax="46" xr10:uidLastSave="{00000000-0000-0000-0000-000000000000}"/>
  <bookViews>
    <workbookView xWindow="3195" yWindow="2490" windowWidth="21600" windowHeight="11385" firstSheet="1" activeTab="4" xr2:uid="{00000000-000D-0000-FFFF-FFFF00000000}"/>
  </bookViews>
  <sheets>
    <sheet name="Enq_NotAttached_AutoFill" sheetId="7" r:id="rId1"/>
    <sheet name="Total_Apps_AutoFill" sheetId="2" r:id="rId2"/>
    <sheet name="Total_Apps_CCG_AutoFill" sheetId="6" r:id="rId3"/>
    <sheet name="YTD_Numbers_AutoFill" sheetId="5" r:id="rId4"/>
    <sheet name="Total_Apps_Formula_AutoFill" sheetId="4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6" l="1"/>
  <c r="M13" i="6"/>
  <c r="X16" i="2"/>
  <c r="U16" i="2"/>
  <c r="R16" i="2"/>
  <c r="Q16" i="2"/>
  <c r="F16" i="2"/>
  <c r="E16" i="2"/>
  <c r="A14" i="4"/>
  <c r="A45" i="7"/>
  <c r="S14" i="6"/>
  <c r="M14" i="6"/>
  <c r="A14" i="6"/>
  <c r="X17" i="2"/>
  <c r="U17" i="2"/>
  <c r="R17" i="2"/>
  <c r="Q17" i="2"/>
  <c r="F17" i="2"/>
  <c r="E17" i="2"/>
  <c r="A17" i="2"/>
  <c r="A15" i="4"/>
  <c r="A46" i="7"/>
  <c r="S15" i="6"/>
  <c r="M15" i="6"/>
  <c r="A15" i="6"/>
  <c r="X18" i="2"/>
  <c r="U18" i="2"/>
  <c r="R18" i="2"/>
  <c r="Q18" i="2"/>
  <c r="F18" i="2"/>
  <c r="E18" i="2"/>
  <c r="A18" i="2"/>
  <c r="O240" i="4" l="1"/>
  <c r="M240" i="4"/>
  <c r="O239" i="4"/>
  <c r="M239" i="4"/>
  <c r="O238" i="4"/>
  <c r="M238" i="4"/>
  <c r="O237" i="4"/>
  <c r="M237" i="4"/>
  <c r="O236" i="4"/>
  <c r="M236" i="4"/>
  <c r="O235" i="4"/>
  <c r="M235" i="4"/>
  <c r="O234" i="4"/>
  <c r="M234" i="4"/>
  <c r="O233" i="4"/>
  <c r="M233" i="4"/>
  <c r="O232" i="4"/>
  <c r="M232" i="4"/>
  <c r="O231" i="4"/>
  <c r="M231" i="4"/>
  <c r="O230" i="4"/>
  <c r="M230" i="4"/>
  <c r="O229" i="4"/>
  <c r="M229" i="4"/>
  <c r="O228" i="4"/>
  <c r="M228" i="4"/>
  <c r="O227" i="4"/>
  <c r="M227" i="4"/>
  <c r="O226" i="4"/>
  <c r="M226" i="4"/>
  <c r="O225" i="4"/>
  <c r="M225" i="4"/>
  <c r="O224" i="4"/>
  <c r="M224" i="4"/>
  <c r="O223" i="4"/>
  <c r="M223" i="4"/>
  <c r="O222" i="4"/>
  <c r="M222" i="4"/>
  <c r="O221" i="4"/>
  <c r="M221" i="4"/>
  <c r="O220" i="4"/>
  <c r="M220" i="4"/>
  <c r="O219" i="4"/>
  <c r="M219" i="4"/>
  <c r="O218" i="4"/>
  <c r="M218" i="4"/>
  <c r="O217" i="4"/>
  <c r="M217" i="4"/>
  <c r="O216" i="4"/>
  <c r="M216" i="4"/>
  <c r="O215" i="4"/>
  <c r="M215" i="4"/>
  <c r="O214" i="4"/>
  <c r="M214" i="4"/>
  <c r="O213" i="4"/>
  <c r="M213" i="4"/>
  <c r="O212" i="4"/>
  <c r="M212" i="4"/>
  <c r="O211" i="4"/>
  <c r="M211" i="4"/>
  <c r="O210" i="4"/>
  <c r="M210" i="4"/>
  <c r="O209" i="4"/>
  <c r="M209" i="4"/>
  <c r="O208" i="4"/>
  <c r="M208" i="4"/>
  <c r="O207" i="4"/>
  <c r="M207" i="4"/>
  <c r="O206" i="4"/>
  <c r="M206" i="4"/>
  <c r="O205" i="4"/>
  <c r="M205" i="4"/>
  <c r="O204" i="4"/>
  <c r="M204" i="4"/>
  <c r="O203" i="4"/>
  <c r="M203" i="4"/>
  <c r="O202" i="4"/>
  <c r="M202" i="4"/>
  <c r="O201" i="4"/>
  <c r="M201" i="4"/>
  <c r="O200" i="4"/>
  <c r="M200" i="4"/>
  <c r="O199" i="4"/>
  <c r="M199" i="4"/>
  <c r="O198" i="4"/>
  <c r="M198" i="4"/>
  <c r="O197" i="4"/>
  <c r="M197" i="4"/>
  <c r="O196" i="4"/>
  <c r="M196" i="4"/>
  <c r="O195" i="4"/>
  <c r="M195" i="4"/>
  <c r="O194" i="4"/>
  <c r="M194" i="4"/>
  <c r="O193" i="4"/>
  <c r="M193" i="4"/>
  <c r="O192" i="4"/>
  <c r="M192" i="4"/>
  <c r="O191" i="4"/>
  <c r="M191" i="4"/>
  <c r="O190" i="4"/>
  <c r="M190" i="4"/>
  <c r="O189" i="4"/>
  <c r="M189" i="4"/>
  <c r="O188" i="4"/>
  <c r="M188" i="4"/>
  <c r="O187" i="4"/>
  <c r="M187" i="4"/>
  <c r="O186" i="4"/>
  <c r="M186" i="4"/>
  <c r="O185" i="4"/>
  <c r="M185" i="4"/>
  <c r="O184" i="4"/>
  <c r="M184" i="4"/>
  <c r="O183" i="4"/>
  <c r="M183" i="4"/>
  <c r="O182" i="4"/>
  <c r="M182" i="4"/>
  <c r="O181" i="4"/>
  <c r="M181" i="4"/>
  <c r="O180" i="4"/>
  <c r="M180" i="4"/>
  <c r="O179" i="4"/>
  <c r="M179" i="4"/>
  <c r="O178" i="4"/>
  <c r="M178" i="4"/>
  <c r="O177" i="4"/>
  <c r="M177" i="4"/>
  <c r="O176" i="4"/>
  <c r="M176" i="4"/>
  <c r="O175" i="4"/>
  <c r="M175" i="4"/>
  <c r="O174" i="4"/>
  <c r="M174" i="4"/>
  <c r="O173" i="4"/>
  <c r="M173" i="4"/>
  <c r="O172" i="4"/>
  <c r="M172" i="4"/>
  <c r="O171" i="4"/>
  <c r="M171" i="4"/>
  <c r="O170" i="4"/>
  <c r="M170" i="4"/>
  <c r="O169" i="4"/>
  <c r="M169" i="4"/>
  <c r="O168" i="4"/>
  <c r="M168" i="4"/>
  <c r="O167" i="4"/>
  <c r="M167" i="4"/>
  <c r="O166" i="4"/>
  <c r="M166" i="4"/>
  <c r="O165" i="4"/>
  <c r="M165" i="4"/>
  <c r="O164" i="4"/>
  <c r="M164" i="4"/>
  <c r="O163" i="4"/>
  <c r="M163" i="4"/>
  <c r="O162" i="4"/>
  <c r="M162" i="4"/>
  <c r="O161" i="4"/>
  <c r="M161" i="4"/>
  <c r="O160" i="4"/>
  <c r="M160" i="4"/>
  <c r="O159" i="4"/>
  <c r="M159" i="4"/>
  <c r="O158" i="4"/>
  <c r="M158" i="4"/>
  <c r="O157" i="4"/>
  <c r="M157" i="4"/>
  <c r="O156" i="4"/>
  <c r="M156" i="4"/>
  <c r="O155" i="4"/>
  <c r="M155" i="4"/>
  <c r="O154" i="4"/>
  <c r="M154" i="4"/>
  <c r="O153" i="4"/>
  <c r="M153" i="4"/>
  <c r="O152" i="4"/>
  <c r="M152" i="4"/>
  <c r="O151" i="4"/>
  <c r="M151" i="4"/>
  <c r="O150" i="4"/>
  <c r="M150" i="4"/>
  <c r="O149" i="4"/>
  <c r="M149" i="4"/>
  <c r="O148" i="4"/>
  <c r="M148" i="4"/>
  <c r="O147" i="4"/>
  <c r="M147" i="4"/>
  <c r="O146" i="4"/>
  <c r="M146" i="4"/>
  <c r="O145" i="4"/>
  <c r="M145" i="4"/>
  <c r="O144" i="4"/>
  <c r="M144" i="4"/>
  <c r="O143" i="4"/>
  <c r="M143" i="4"/>
  <c r="O142" i="4"/>
  <c r="M142" i="4"/>
  <c r="O141" i="4"/>
  <c r="M141" i="4"/>
  <c r="L140" i="4"/>
  <c r="K140" i="4"/>
  <c r="J140" i="4"/>
  <c r="M140" i="4" s="1"/>
  <c r="I140" i="4"/>
  <c r="L139" i="4"/>
  <c r="K139" i="4"/>
  <c r="J139" i="4"/>
  <c r="M139" i="4" s="1"/>
  <c r="I139" i="4"/>
  <c r="L138" i="4"/>
  <c r="K138" i="4"/>
  <c r="J138" i="4"/>
  <c r="M138" i="4" s="1"/>
  <c r="I138" i="4"/>
  <c r="L137" i="4"/>
  <c r="K137" i="4"/>
  <c r="J137" i="4"/>
  <c r="M137" i="4" s="1"/>
  <c r="I137" i="4"/>
  <c r="L136" i="4"/>
  <c r="K136" i="4"/>
  <c r="J136" i="4"/>
  <c r="M136" i="4" s="1"/>
  <c r="I136" i="4"/>
  <c r="A78" i="4"/>
  <c r="A77" i="4" s="1"/>
  <c r="A76" i="4" s="1"/>
  <c r="A75" i="4" s="1"/>
  <c r="A74" i="4" s="1"/>
  <c r="A73" i="4" s="1"/>
  <c r="A72" i="4" s="1"/>
  <c r="A71" i="4" s="1"/>
  <c r="A70" i="4" s="1"/>
  <c r="A69" i="4" s="1"/>
  <c r="A68" i="4" s="1"/>
  <c r="A67" i="4" s="1"/>
  <c r="A66" i="4" s="1"/>
  <c r="A65" i="4" s="1"/>
  <c r="A64" i="4" s="1"/>
  <c r="A63" i="4" s="1"/>
  <c r="A61" i="4"/>
  <c r="A60" i="4" s="1"/>
  <c r="A59" i="4" s="1"/>
  <c r="A58" i="4" s="1"/>
  <c r="A57" i="4" s="1"/>
  <c r="A56" i="4" s="1"/>
  <c r="A55" i="4" s="1"/>
  <c r="A54" i="4" s="1"/>
  <c r="A52" i="4"/>
  <c r="A51" i="4" s="1"/>
  <c r="A49" i="4"/>
  <c r="A48" i="4" s="1"/>
  <c r="A46" i="4"/>
  <c r="A45" i="4" s="1"/>
  <c r="A44" i="4" s="1"/>
  <c r="A43" i="4" s="1"/>
  <c r="A42" i="4" s="1"/>
  <c r="A41" i="4" s="1"/>
  <c r="A40" i="4" s="1"/>
  <c r="A39" i="4" s="1"/>
  <c r="A38" i="4" s="1"/>
  <c r="A37" i="4" s="1"/>
  <c r="A36" i="4" s="1"/>
  <c r="A35" i="4" s="1"/>
  <c r="A34" i="4" s="1"/>
  <c r="A33" i="4" s="1"/>
  <c r="A32" i="4" s="1"/>
  <c r="A31" i="4" s="1"/>
  <c r="A30" i="4" s="1"/>
  <c r="A29" i="4" s="1"/>
  <c r="A28" i="4" s="1"/>
  <c r="A27" i="4" s="1"/>
  <c r="A26" i="4" s="1"/>
  <c r="A25" i="4" s="1"/>
  <c r="A24" i="4" s="1"/>
  <c r="A23" i="4" s="1"/>
  <c r="A22" i="4" s="1"/>
  <c r="A21" i="4" s="1"/>
  <c r="A20" i="4" s="1"/>
  <c r="A19" i="4" s="1"/>
  <c r="A18" i="4" s="1"/>
  <c r="A17" i="4" s="1"/>
  <c r="A16" i="4" s="1"/>
  <c r="O137" i="4" l="1"/>
  <c r="O140" i="4"/>
  <c r="O138" i="4"/>
  <c r="O136" i="4"/>
  <c r="O139" i="4"/>
  <c r="A175" i="5"/>
  <c r="A174" i="5"/>
  <c r="A173" i="5"/>
  <c r="A172" i="5"/>
  <c r="A171" i="5"/>
  <c r="A170" i="5"/>
  <c r="A169" i="5"/>
  <c r="D169" i="5" s="1"/>
  <c r="A168" i="5"/>
  <c r="D168" i="5" s="1"/>
  <c r="A167" i="5"/>
  <c r="D167" i="5" s="1"/>
  <c r="A166" i="5"/>
  <c r="D166" i="5" s="1"/>
  <c r="A165" i="5"/>
  <c r="D165" i="5" s="1"/>
  <c r="A164" i="5"/>
  <c r="D164" i="5" s="1"/>
  <c r="A163" i="5"/>
  <c r="D163" i="5" s="1"/>
  <c r="A162" i="5"/>
  <c r="D162" i="5" s="1"/>
  <c r="A161" i="5"/>
  <c r="D161" i="5" s="1"/>
  <c r="A160" i="5"/>
  <c r="D160" i="5" s="1"/>
  <c r="A159" i="5"/>
  <c r="D159" i="5" s="1"/>
  <c r="A158" i="5"/>
  <c r="D158" i="5" s="1"/>
  <c r="A157" i="5"/>
  <c r="D157" i="5" s="1"/>
  <c r="A156" i="5"/>
  <c r="D156" i="5" s="1"/>
  <c r="A155" i="5"/>
  <c r="D155" i="5" s="1"/>
  <c r="A154" i="5"/>
  <c r="D154" i="5" s="1"/>
  <c r="A153" i="5"/>
  <c r="D153" i="5" s="1"/>
  <c r="A152" i="5"/>
  <c r="D152" i="5" s="1"/>
  <c r="A151" i="5"/>
  <c r="D151" i="5" s="1"/>
  <c r="A150" i="5"/>
  <c r="D150" i="5" s="1"/>
  <c r="A149" i="5"/>
  <c r="D149" i="5" s="1"/>
  <c r="A148" i="5"/>
  <c r="D148" i="5" s="1"/>
  <c r="A147" i="5"/>
  <c r="D147" i="5" s="1"/>
  <c r="A146" i="5"/>
  <c r="D146" i="5" s="1"/>
  <c r="A145" i="5"/>
  <c r="D145" i="5" s="1"/>
  <c r="A144" i="5"/>
  <c r="D144" i="5" s="1"/>
  <c r="A143" i="5"/>
  <c r="D143" i="5" s="1"/>
  <c r="A142" i="5"/>
  <c r="D142" i="5" s="1"/>
  <c r="A141" i="5"/>
  <c r="D141" i="5" s="1"/>
  <c r="A140" i="5"/>
  <c r="D140" i="5" s="1"/>
  <c r="A139" i="5"/>
  <c r="D139" i="5" s="1"/>
  <c r="A138" i="5"/>
  <c r="D138" i="5" s="1"/>
  <c r="A137" i="5"/>
  <c r="D137" i="5" s="1"/>
  <c r="A136" i="5"/>
  <c r="D136" i="5" s="1"/>
  <c r="A135" i="5"/>
  <c r="D135" i="5" s="1"/>
  <c r="A134" i="5"/>
  <c r="D134" i="5" s="1"/>
  <c r="A133" i="5"/>
  <c r="D133" i="5" s="1"/>
  <c r="A132" i="5"/>
  <c r="D132" i="5" s="1"/>
  <c r="A131" i="5"/>
  <c r="D131" i="5" s="1"/>
  <c r="A130" i="5"/>
  <c r="D130" i="5" s="1"/>
  <c r="A129" i="5"/>
  <c r="D129" i="5" s="1"/>
  <c r="A128" i="5"/>
  <c r="D128" i="5" s="1"/>
  <c r="A127" i="5"/>
  <c r="D127" i="5" s="1"/>
  <c r="A126" i="5"/>
  <c r="D126" i="5" s="1"/>
  <c r="A125" i="5"/>
  <c r="D125" i="5" s="1"/>
  <c r="A124" i="5"/>
  <c r="D124" i="5" s="1"/>
  <c r="A123" i="5"/>
  <c r="D123" i="5" s="1"/>
  <c r="A122" i="5"/>
  <c r="D122" i="5" s="1"/>
  <c r="A121" i="5"/>
  <c r="D121" i="5" s="1"/>
  <c r="A120" i="5"/>
  <c r="D120" i="5" s="1"/>
  <c r="A119" i="5"/>
  <c r="D119" i="5" s="1"/>
  <c r="A118" i="5"/>
  <c r="D118" i="5" s="1"/>
  <c r="A117" i="5"/>
  <c r="D117" i="5" s="1"/>
  <c r="A116" i="5"/>
  <c r="D116" i="5" s="1"/>
  <c r="A115" i="5"/>
  <c r="D115" i="5" s="1"/>
  <c r="A114" i="5"/>
  <c r="D114" i="5" s="1"/>
  <c r="A113" i="5"/>
  <c r="D113" i="5" s="1"/>
  <c r="A112" i="5"/>
  <c r="D112" i="5" s="1"/>
  <c r="A111" i="5"/>
  <c r="D111" i="5" s="1"/>
  <c r="A110" i="5"/>
  <c r="D110" i="5" s="1"/>
  <c r="A109" i="5"/>
  <c r="D109" i="5" s="1"/>
  <c r="A108" i="5"/>
  <c r="D108" i="5" s="1"/>
  <c r="A107" i="5"/>
  <c r="D107" i="5" s="1"/>
  <c r="A106" i="5"/>
  <c r="D106" i="5" s="1"/>
  <c r="A105" i="5"/>
  <c r="D105" i="5" s="1"/>
  <c r="A104" i="5"/>
  <c r="D104" i="5" s="1"/>
  <c r="A103" i="5"/>
  <c r="D103" i="5" s="1"/>
  <c r="A102" i="5"/>
  <c r="D102" i="5" s="1"/>
  <c r="A101" i="5"/>
  <c r="D101" i="5" s="1"/>
  <c r="A100" i="5"/>
  <c r="D100" i="5" s="1"/>
  <c r="A99" i="5"/>
  <c r="D99" i="5" s="1"/>
  <c r="A98" i="5"/>
  <c r="D98" i="5" s="1"/>
  <c r="A97" i="5"/>
  <c r="D97" i="5" s="1"/>
  <c r="A96" i="5"/>
  <c r="D96" i="5" s="1"/>
  <c r="A95" i="5"/>
  <c r="D95" i="5" s="1"/>
  <c r="A94" i="5"/>
  <c r="D94" i="5" s="1"/>
  <c r="A93" i="5"/>
  <c r="D93" i="5" s="1"/>
  <c r="A92" i="5"/>
  <c r="D92" i="5" s="1"/>
  <c r="A91" i="5"/>
  <c r="D91" i="5" s="1"/>
  <c r="A90" i="5"/>
  <c r="D90" i="5" s="1"/>
  <c r="A89" i="5"/>
  <c r="D89" i="5" s="1"/>
  <c r="A88" i="5"/>
  <c r="D88" i="5" s="1"/>
  <c r="A87" i="5"/>
  <c r="D87" i="5" s="1"/>
  <c r="A86" i="5"/>
  <c r="D86" i="5" s="1"/>
  <c r="A85" i="5"/>
  <c r="D85" i="5" s="1"/>
  <c r="A84" i="5"/>
  <c r="D84" i="5" s="1"/>
  <c r="A83" i="5"/>
  <c r="D83" i="5" s="1"/>
  <c r="A82" i="5"/>
  <c r="D82" i="5" s="1"/>
  <c r="A81" i="5"/>
  <c r="D81" i="5" s="1"/>
  <c r="A80" i="5"/>
  <c r="D80" i="5" s="1"/>
  <c r="A79" i="5"/>
  <c r="D79" i="5" s="1"/>
  <c r="A78" i="5"/>
  <c r="D78" i="5" s="1"/>
  <c r="A77" i="5"/>
  <c r="D77" i="5" s="1"/>
  <c r="A76" i="5"/>
  <c r="D76" i="5" s="1"/>
  <c r="A75" i="5"/>
  <c r="D75" i="5" s="1"/>
  <c r="G16" i="5"/>
  <c r="F16" i="5"/>
  <c r="I15" i="5"/>
  <c r="H15" i="5"/>
  <c r="G15" i="5"/>
  <c r="F15" i="5"/>
  <c r="F10" i="5"/>
  <c r="H10" i="5" s="1"/>
  <c r="E10" i="5"/>
  <c r="H16" i="5" s="1"/>
  <c r="G10" i="5" l="1"/>
  <c r="I10" i="5" s="1"/>
  <c r="J10" i="5" s="1"/>
  <c r="I16" i="5" s="1"/>
  <c r="A106" i="7"/>
  <c r="A105" i="7" s="1"/>
  <c r="A104" i="7" s="1"/>
  <c r="A103" i="7" s="1"/>
  <c r="A102" i="7" s="1"/>
  <c r="A101" i="7" s="1"/>
  <c r="A100" i="7" s="1"/>
  <c r="A99" i="7" s="1"/>
  <c r="A98" i="7" s="1"/>
  <c r="A97" i="7" s="1"/>
  <c r="A96" i="7" s="1"/>
  <c r="A95" i="7" s="1"/>
  <c r="A94" i="7" s="1"/>
  <c r="A92" i="7"/>
  <c r="A91" i="7" s="1"/>
  <c r="A90" i="7" s="1"/>
  <c r="A89" i="7" s="1"/>
  <c r="A88" i="7" s="1"/>
  <c r="A87" i="7" s="1"/>
  <c r="A86" i="7" s="1"/>
  <c r="A85" i="7" s="1"/>
  <c r="A83" i="7"/>
  <c r="A82" i="7" s="1"/>
  <c r="A80" i="7"/>
  <c r="A79" i="7" s="1"/>
  <c r="A77" i="7"/>
  <c r="A76" i="7"/>
  <c r="A75" i="7" s="1"/>
  <c r="A74" i="7" s="1"/>
  <c r="A73" i="7" s="1"/>
  <c r="A72" i="7" s="1"/>
  <c r="A71" i="7" s="1"/>
  <c r="A70" i="7" s="1"/>
  <c r="A69" i="7" s="1"/>
  <c r="A68" i="7" s="1"/>
  <c r="A67" i="7" s="1"/>
  <c r="A66" i="7" s="1"/>
  <c r="A65" i="7" s="1"/>
  <c r="A64" i="7" s="1"/>
  <c r="A63" i="7" s="1"/>
  <c r="A62" i="7" s="1"/>
  <c r="A61" i="7" s="1"/>
  <c r="A60" i="7" s="1"/>
  <c r="A59" i="7" s="1"/>
  <c r="A58" i="7" s="1"/>
  <c r="A57" i="7" s="1"/>
  <c r="A56" i="7" s="1"/>
  <c r="A55" i="7" s="1"/>
  <c r="A54" i="7" s="1"/>
  <c r="A53" i="7" s="1"/>
  <c r="A52" i="7" s="1"/>
  <c r="A51" i="7" s="1"/>
  <c r="A50" i="7" s="1"/>
  <c r="A49" i="7" s="1"/>
  <c r="A48" i="7" s="1"/>
  <c r="A47" i="7" s="1"/>
  <c r="K10" i="5" l="1"/>
  <c r="S240" i="6"/>
  <c r="M240" i="6"/>
  <c r="S239" i="6"/>
  <c r="M239" i="6"/>
  <c r="S238" i="6"/>
  <c r="M238" i="6"/>
  <c r="S237" i="6"/>
  <c r="M237" i="6"/>
  <c r="S236" i="6"/>
  <c r="M236" i="6"/>
  <c r="S235" i="6"/>
  <c r="M235" i="6"/>
  <c r="S234" i="6"/>
  <c r="M234" i="6"/>
  <c r="S233" i="6"/>
  <c r="M233" i="6"/>
  <c r="S232" i="6"/>
  <c r="M232" i="6"/>
  <c r="S231" i="6"/>
  <c r="M231" i="6"/>
  <c r="S230" i="6"/>
  <c r="M230" i="6"/>
  <c r="S229" i="6"/>
  <c r="M229" i="6"/>
  <c r="S228" i="6"/>
  <c r="M228" i="6"/>
  <c r="S227" i="6"/>
  <c r="M227" i="6"/>
  <c r="S226" i="6"/>
  <c r="M226" i="6"/>
  <c r="S225" i="6"/>
  <c r="M225" i="6"/>
  <c r="S224" i="6"/>
  <c r="M224" i="6"/>
  <c r="S223" i="6"/>
  <c r="M223" i="6"/>
  <c r="S222" i="6"/>
  <c r="M222" i="6"/>
  <c r="S221" i="6"/>
  <c r="M221" i="6"/>
  <c r="S220" i="6"/>
  <c r="M220" i="6"/>
  <c r="S219" i="6"/>
  <c r="M219" i="6"/>
  <c r="S218" i="6"/>
  <c r="M218" i="6"/>
  <c r="S217" i="6"/>
  <c r="M217" i="6"/>
  <c r="S216" i="6"/>
  <c r="M216" i="6"/>
  <c r="S215" i="6"/>
  <c r="M215" i="6"/>
  <c r="S214" i="6"/>
  <c r="M214" i="6"/>
  <c r="S213" i="6"/>
  <c r="M213" i="6"/>
  <c r="S212" i="6"/>
  <c r="M212" i="6"/>
  <c r="S211" i="6"/>
  <c r="M211" i="6"/>
  <c r="S210" i="6"/>
  <c r="M210" i="6"/>
  <c r="S209" i="6"/>
  <c r="M209" i="6"/>
  <c r="S208" i="6"/>
  <c r="M208" i="6"/>
  <c r="S207" i="6"/>
  <c r="M207" i="6"/>
  <c r="S206" i="6"/>
  <c r="M206" i="6"/>
  <c r="S205" i="6"/>
  <c r="M205" i="6"/>
  <c r="S204" i="6"/>
  <c r="M204" i="6"/>
  <c r="S203" i="6"/>
  <c r="M203" i="6"/>
  <c r="S202" i="6"/>
  <c r="M202" i="6"/>
  <c r="S201" i="6"/>
  <c r="M201" i="6"/>
  <c r="S200" i="6"/>
  <c r="M200" i="6"/>
  <c r="S199" i="6"/>
  <c r="M199" i="6"/>
  <c r="S198" i="6"/>
  <c r="M198" i="6"/>
  <c r="S197" i="6"/>
  <c r="M197" i="6"/>
  <c r="S196" i="6"/>
  <c r="M196" i="6"/>
  <c r="S195" i="6"/>
  <c r="M195" i="6"/>
  <c r="S194" i="6"/>
  <c r="M194" i="6"/>
  <c r="S193" i="6"/>
  <c r="M193" i="6"/>
  <c r="S192" i="6"/>
  <c r="M192" i="6"/>
  <c r="S191" i="6"/>
  <c r="M191" i="6"/>
  <c r="S190" i="6"/>
  <c r="M190" i="6"/>
  <c r="S189" i="6"/>
  <c r="M189" i="6"/>
  <c r="S188" i="6"/>
  <c r="M188" i="6"/>
  <c r="S187" i="6"/>
  <c r="M187" i="6"/>
  <c r="S186" i="6"/>
  <c r="M186" i="6"/>
  <c r="S185" i="6"/>
  <c r="M185" i="6"/>
  <c r="S184" i="6"/>
  <c r="M184" i="6"/>
  <c r="S183" i="6"/>
  <c r="M183" i="6"/>
  <c r="S182" i="6"/>
  <c r="M182" i="6"/>
  <c r="S181" i="6"/>
  <c r="M181" i="6"/>
  <c r="S180" i="6"/>
  <c r="M180" i="6"/>
  <c r="S179" i="6"/>
  <c r="M179" i="6"/>
  <c r="S178" i="6"/>
  <c r="M178" i="6"/>
  <c r="S177" i="6"/>
  <c r="M177" i="6"/>
  <c r="S176" i="6"/>
  <c r="M176" i="6"/>
  <c r="S175" i="6"/>
  <c r="M175" i="6"/>
  <c r="S174" i="6"/>
  <c r="M174" i="6"/>
  <c r="S173" i="6"/>
  <c r="M173" i="6"/>
  <c r="S172" i="6"/>
  <c r="M172" i="6"/>
  <c r="S171" i="6"/>
  <c r="M171" i="6"/>
  <c r="S170" i="6"/>
  <c r="M170" i="6"/>
  <c r="S169" i="6"/>
  <c r="M169" i="6"/>
  <c r="S168" i="6"/>
  <c r="M168" i="6"/>
  <c r="S167" i="6"/>
  <c r="M167" i="6"/>
  <c r="S166" i="6"/>
  <c r="M166" i="6"/>
  <c r="S165" i="6"/>
  <c r="M165" i="6"/>
  <c r="S164" i="6"/>
  <c r="M164" i="6"/>
  <c r="S163" i="6"/>
  <c r="M163" i="6"/>
  <c r="S162" i="6"/>
  <c r="M162" i="6"/>
  <c r="S161" i="6"/>
  <c r="M161" i="6"/>
  <c r="S160" i="6"/>
  <c r="M160" i="6"/>
  <c r="S159" i="6"/>
  <c r="M159" i="6"/>
  <c r="S158" i="6"/>
  <c r="M158" i="6"/>
  <c r="S157" i="6"/>
  <c r="M157" i="6"/>
  <c r="S156" i="6"/>
  <c r="M156" i="6"/>
  <c r="S155" i="6"/>
  <c r="M155" i="6"/>
  <c r="S154" i="6"/>
  <c r="M154" i="6"/>
  <c r="S153" i="6"/>
  <c r="M153" i="6"/>
  <c r="S152" i="6"/>
  <c r="M152" i="6"/>
  <c r="S151" i="6"/>
  <c r="M151" i="6"/>
  <c r="S150" i="6"/>
  <c r="M150" i="6"/>
  <c r="S149" i="6"/>
  <c r="M149" i="6"/>
  <c r="S148" i="6"/>
  <c r="M148" i="6"/>
  <c r="S147" i="6"/>
  <c r="M147" i="6"/>
  <c r="S146" i="6"/>
  <c r="M146" i="6"/>
  <c r="S145" i="6"/>
  <c r="M145" i="6"/>
  <c r="S144" i="6"/>
  <c r="M144" i="6"/>
  <c r="S143" i="6"/>
  <c r="M143" i="6"/>
  <c r="S142" i="6"/>
  <c r="M142" i="6"/>
  <c r="S141" i="6"/>
  <c r="M141" i="6"/>
  <c r="S140" i="6"/>
  <c r="M140" i="6"/>
  <c r="S139" i="6"/>
  <c r="M139" i="6"/>
  <c r="S138" i="6"/>
  <c r="M138" i="6"/>
  <c r="S137" i="6"/>
  <c r="M137" i="6"/>
  <c r="S136" i="6"/>
  <c r="M136" i="6"/>
  <c r="S135" i="6"/>
  <c r="M135" i="6"/>
  <c r="S134" i="6"/>
  <c r="M134" i="6"/>
  <c r="S133" i="6"/>
  <c r="M133" i="6"/>
  <c r="S132" i="6"/>
  <c r="M132" i="6"/>
  <c r="S131" i="6"/>
  <c r="M131" i="6"/>
  <c r="S130" i="6"/>
  <c r="M130" i="6"/>
  <c r="S129" i="6"/>
  <c r="M129" i="6"/>
  <c r="S128" i="6"/>
  <c r="M128" i="6"/>
  <c r="S127" i="6"/>
  <c r="M127" i="6"/>
  <c r="S126" i="6"/>
  <c r="M126" i="6"/>
  <c r="S125" i="6"/>
  <c r="M125" i="6"/>
  <c r="S124" i="6"/>
  <c r="M124" i="6"/>
  <c r="S123" i="6"/>
  <c r="M123" i="6"/>
  <c r="S122" i="6"/>
  <c r="M122" i="6"/>
  <c r="S121" i="6"/>
  <c r="M121" i="6"/>
  <c r="S120" i="6"/>
  <c r="M120" i="6"/>
  <c r="S119" i="6"/>
  <c r="M119" i="6"/>
  <c r="S118" i="6"/>
  <c r="M118" i="6"/>
  <c r="S117" i="6"/>
  <c r="M117" i="6"/>
  <c r="S116" i="6"/>
  <c r="M116" i="6"/>
  <c r="S115" i="6"/>
  <c r="M115" i="6"/>
  <c r="S114" i="6"/>
  <c r="M114" i="6"/>
  <c r="S113" i="6"/>
  <c r="M113" i="6"/>
  <c r="S112" i="6"/>
  <c r="M112" i="6"/>
  <c r="S111" i="6"/>
  <c r="M111" i="6"/>
  <c r="S110" i="6"/>
  <c r="M110" i="6"/>
  <c r="S109" i="6"/>
  <c r="M109" i="6"/>
  <c r="S108" i="6"/>
  <c r="M108" i="6"/>
  <c r="S107" i="6"/>
  <c r="M107" i="6"/>
  <c r="S106" i="6"/>
  <c r="M106" i="6"/>
  <c r="S105" i="6"/>
  <c r="M105" i="6"/>
  <c r="S104" i="6"/>
  <c r="M104" i="6"/>
  <c r="S103" i="6"/>
  <c r="M103" i="6"/>
  <c r="S102" i="6"/>
  <c r="M102" i="6"/>
  <c r="S101" i="6"/>
  <c r="M101" i="6"/>
  <c r="S100" i="6"/>
  <c r="M100" i="6"/>
  <c r="S99" i="6"/>
  <c r="M99" i="6"/>
  <c r="S98" i="6"/>
  <c r="M98" i="6"/>
  <c r="S97" i="6"/>
  <c r="M97" i="6"/>
  <c r="S96" i="6"/>
  <c r="M96" i="6"/>
  <c r="S95" i="6"/>
  <c r="M95" i="6"/>
  <c r="S94" i="6"/>
  <c r="M94" i="6"/>
  <c r="S93" i="6"/>
  <c r="M93" i="6"/>
  <c r="S92" i="6"/>
  <c r="M92" i="6"/>
  <c r="S91" i="6"/>
  <c r="M91" i="6"/>
  <c r="S90" i="6"/>
  <c r="M90" i="6"/>
  <c r="S89" i="6"/>
  <c r="M89" i="6"/>
  <c r="S88" i="6"/>
  <c r="M88" i="6"/>
  <c r="S87" i="6"/>
  <c r="M87" i="6"/>
  <c r="S86" i="6"/>
  <c r="M86" i="6"/>
  <c r="S85" i="6"/>
  <c r="M85" i="6"/>
  <c r="S84" i="6"/>
  <c r="M84" i="6"/>
  <c r="S83" i="6"/>
  <c r="M83" i="6"/>
  <c r="S82" i="6"/>
  <c r="M82" i="6"/>
  <c r="S81" i="6"/>
  <c r="M81" i="6"/>
  <c r="S80" i="6"/>
  <c r="M80" i="6"/>
  <c r="S79" i="6"/>
  <c r="M79" i="6"/>
  <c r="S78" i="6"/>
  <c r="M78" i="6"/>
  <c r="A78" i="6"/>
  <c r="A77" i="6" s="1"/>
  <c r="A76" i="6" s="1"/>
  <c r="A75" i="6" s="1"/>
  <c r="A74" i="6" s="1"/>
  <c r="A73" i="6" s="1"/>
  <c r="A72" i="6" s="1"/>
  <c r="A71" i="6" s="1"/>
  <c r="A70" i="6" s="1"/>
  <c r="A69" i="6" s="1"/>
  <c r="A68" i="6" s="1"/>
  <c r="A67" i="6" s="1"/>
  <c r="A66" i="6" s="1"/>
  <c r="A65" i="6" s="1"/>
  <c r="A64" i="6" s="1"/>
  <c r="A63" i="6" s="1"/>
  <c r="S77" i="6"/>
  <c r="M77" i="6"/>
  <c r="S76" i="6"/>
  <c r="M76" i="6"/>
  <c r="S75" i="6"/>
  <c r="M75" i="6"/>
  <c r="S74" i="6"/>
  <c r="M74" i="6"/>
  <c r="S73" i="6"/>
  <c r="M73" i="6"/>
  <c r="S72" i="6"/>
  <c r="M72" i="6"/>
  <c r="S71" i="6"/>
  <c r="M71" i="6"/>
  <c r="S70" i="6"/>
  <c r="M70" i="6"/>
  <c r="S69" i="6"/>
  <c r="M69" i="6"/>
  <c r="S68" i="6"/>
  <c r="M68" i="6"/>
  <c r="S67" i="6"/>
  <c r="M67" i="6"/>
  <c r="S66" i="6"/>
  <c r="M66" i="6"/>
  <c r="S65" i="6"/>
  <c r="M65" i="6"/>
  <c r="S64" i="6"/>
  <c r="M64" i="6"/>
  <c r="S63" i="6"/>
  <c r="M63" i="6"/>
  <c r="S62" i="6"/>
  <c r="M62" i="6"/>
  <c r="S61" i="6"/>
  <c r="M61" i="6"/>
  <c r="A61" i="6"/>
  <c r="A60" i="6" s="1"/>
  <c r="A59" i="6" s="1"/>
  <c r="A58" i="6" s="1"/>
  <c r="A57" i="6" s="1"/>
  <c r="A56" i="6" s="1"/>
  <c r="A55" i="6" s="1"/>
  <c r="A54" i="6" s="1"/>
  <c r="S60" i="6"/>
  <c r="M60" i="6"/>
  <c r="S59" i="6"/>
  <c r="M59" i="6"/>
  <c r="S58" i="6"/>
  <c r="M58" i="6"/>
  <c r="S57" i="6"/>
  <c r="M57" i="6"/>
  <c r="S56" i="6"/>
  <c r="M56" i="6"/>
  <c r="S55" i="6"/>
  <c r="M55" i="6"/>
  <c r="S54" i="6"/>
  <c r="M54" i="6"/>
  <c r="S53" i="6"/>
  <c r="M53" i="6"/>
  <c r="S52" i="6"/>
  <c r="M52" i="6"/>
  <c r="A52" i="6"/>
  <c r="A51" i="6" s="1"/>
  <c r="S51" i="6"/>
  <c r="M51" i="6"/>
  <c r="S50" i="6"/>
  <c r="M50" i="6"/>
  <c r="S49" i="6"/>
  <c r="M49" i="6"/>
  <c r="A49" i="6"/>
  <c r="A48" i="6" s="1"/>
  <c r="S48" i="6"/>
  <c r="M48" i="6"/>
  <c r="S47" i="6"/>
  <c r="M47" i="6"/>
  <c r="S46" i="6"/>
  <c r="M46" i="6"/>
  <c r="A46" i="6"/>
  <c r="A45" i="6" s="1"/>
  <c r="A44" i="6" s="1"/>
  <c r="A43" i="6" s="1"/>
  <c r="A42" i="6" s="1"/>
  <c r="A41" i="6" s="1"/>
  <c r="A40" i="6" s="1"/>
  <c r="A39" i="6" s="1"/>
  <c r="A38" i="6" s="1"/>
  <c r="A37" i="6" s="1"/>
  <c r="A36" i="6" s="1"/>
  <c r="A35" i="6" s="1"/>
  <c r="A34" i="6" s="1"/>
  <c r="A33" i="6" s="1"/>
  <c r="A32" i="6" s="1"/>
  <c r="A31" i="6" s="1"/>
  <c r="A30" i="6" s="1"/>
  <c r="A29" i="6" s="1"/>
  <c r="A28" i="6" s="1"/>
  <c r="A27" i="6" s="1"/>
  <c r="A26" i="6" s="1"/>
  <c r="A25" i="6" s="1"/>
  <c r="A24" i="6" s="1"/>
  <c r="A23" i="6" s="1"/>
  <c r="A22" i="6" s="1"/>
  <c r="A21" i="6" s="1"/>
  <c r="A20" i="6" s="1"/>
  <c r="A19" i="6" s="1"/>
  <c r="A18" i="6" s="1"/>
  <c r="A17" i="6" s="1"/>
  <c r="A16" i="6" s="1"/>
  <c r="S45" i="6"/>
  <c r="M45" i="6"/>
  <c r="S44" i="6"/>
  <c r="M44" i="6"/>
  <c r="S43" i="6"/>
  <c r="M43" i="6"/>
  <c r="S42" i="6"/>
  <c r="M42" i="6"/>
  <c r="S41" i="6"/>
  <c r="M41" i="6"/>
  <c r="S40" i="6"/>
  <c r="M40" i="6"/>
  <c r="S39" i="6"/>
  <c r="M39" i="6"/>
  <c r="S38" i="6"/>
  <c r="M38" i="6"/>
  <c r="S37" i="6"/>
  <c r="M37" i="6"/>
  <c r="S36" i="6"/>
  <c r="M36" i="6"/>
  <c r="S35" i="6"/>
  <c r="M35" i="6"/>
  <c r="S34" i="6"/>
  <c r="M34" i="6"/>
  <c r="S33" i="6"/>
  <c r="M33" i="6"/>
  <c r="S32" i="6"/>
  <c r="M32" i="6"/>
  <c r="S31" i="6"/>
  <c r="M31" i="6"/>
  <c r="S30" i="6"/>
  <c r="M30" i="6"/>
  <c r="S29" i="6"/>
  <c r="M29" i="6"/>
  <c r="S28" i="6"/>
  <c r="M28" i="6"/>
  <c r="S27" i="6"/>
  <c r="M27" i="6"/>
  <c r="S26" i="6"/>
  <c r="M26" i="6"/>
  <c r="S25" i="6"/>
  <c r="M25" i="6"/>
  <c r="S24" i="6"/>
  <c r="M24" i="6"/>
  <c r="S23" i="6"/>
  <c r="M23" i="6"/>
  <c r="S22" i="6"/>
  <c r="M22" i="6"/>
  <c r="S21" i="6"/>
  <c r="M21" i="6"/>
  <c r="S20" i="6"/>
  <c r="M20" i="6"/>
  <c r="S19" i="6"/>
  <c r="M19" i="6"/>
  <c r="S18" i="6"/>
  <c r="M18" i="6"/>
  <c r="S17" i="6"/>
  <c r="M17" i="6"/>
  <c r="S16" i="6"/>
  <c r="M16" i="6"/>
  <c r="F259" i="2" l="1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U243" i="2"/>
  <c r="T243" i="2"/>
  <c r="R243" i="2"/>
  <c r="Q243" i="2"/>
  <c r="P243" i="2"/>
  <c r="F243" i="2"/>
  <c r="E243" i="2"/>
  <c r="U242" i="2"/>
  <c r="T242" i="2"/>
  <c r="R242" i="2"/>
  <c r="Q242" i="2"/>
  <c r="P242" i="2"/>
  <c r="F242" i="2"/>
  <c r="E242" i="2"/>
  <c r="U241" i="2"/>
  <c r="T241" i="2"/>
  <c r="R241" i="2"/>
  <c r="Q241" i="2"/>
  <c r="P241" i="2"/>
  <c r="F241" i="2"/>
  <c r="E241" i="2"/>
  <c r="U240" i="2"/>
  <c r="T240" i="2"/>
  <c r="R240" i="2"/>
  <c r="Q240" i="2"/>
  <c r="P240" i="2"/>
  <c r="F240" i="2"/>
  <c r="E240" i="2"/>
  <c r="U239" i="2"/>
  <c r="T239" i="2"/>
  <c r="R239" i="2"/>
  <c r="Q239" i="2"/>
  <c r="P239" i="2"/>
  <c r="F239" i="2"/>
  <c r="E239" i="2"/>
  <c r="U238" i="2"/>
  <c r="T238" i="2"/>
  <c r="R238" i="2"/>
  <c r="Q238" i="2"/>
  <c r="P238" i="2"/>
  <c r="F238" i="2"/>
  <c r="E238" i="2"/>
  <c r="U237" i="2"/>
  <c r="T237" i="2"/>
  <c r="R237" i="2"/>
  <c r="Q237" i="2"/>
  <c r="P237" i="2"/>
  <c r="F237" i="2"/>
  <c r="E237" i="2"/>
  <c r="U236" i="2"/>
  <c r="T236" i="2"/>
  <c r="R236" i="2"/>
  <c r="Q236" i="2"/>
  <c r="P236" i="2"/>
  <c r="F236" i="2"/>
  <c r="E236" i="2"/>
  <c r="U235" i="2"/>
  <c r="T235" i="2"/>
  <c r="R235" i="2"/>
  <c r="Q235" i="2"/>
  <c r="P235" i="2"/>
  <c r="F235" i="2"/>
  <c r="E235" i="2"/>
  <c r="U234" i="2"/>
  <c r="T234" i="2"/>
  <c r="R234" i="2"/>
  <c r="Q234" i="2"/>
  <c r="P234" i="2"/>
  <c r="F234" i="2"/>
  <c r="E234" i="2"/>
  <c r="U233" i="2"/>
  <c r="T233" i="2"/>
  <c r="R233" i="2"/>
  <c r="Q233" i="2"/>
  <c r="P233" i="2"/>
  <c r="F233" i="2"/>
  <c r="E233" i="2"/>
  <c r="U232" i="2"/>
  <c r="T232" i="2"/>
  <c r="R232" i="2"/>
  <c r="Q232" i="2"/>
  <c r="P232" i="2"/>
  <c r="F232" i="2"/>
  <c r="E232" i="2"/>
  <c r="U231" i="2"/>
  <c r="T231" i="2"/>
  <c r="R231" i="2"/>
  <c r="Q231" i="2"/>
  <c r="P231" i="2"/>
  <c r="F231" i="2"/>
  <c r="E231" i="2"/>
  <c r="U230" i="2"/>
  <c r="T230" i="2"/>
  <c r="R230" i="2"/>
  <c r="Q230" i="2"/>
  <c r="P230" i="2"/>
  <c r="F230" i="2"/>
  <c r="E230" i="2"/>
  <c r="U229" i="2"/>
  <c r="T229" i="2"/>
  <c r="R229" i="2"/>
  <c r="Q229" i="2"/>
  <c r="P229" i="2"/>
  <c r="F229" i="2"/>
  <c r="E229" i="2"/>
  <c r="U228" i="2"/>
  <c r="T228" i="2"/>
  <c r="R228" i="2"/>
  <c r="Q228" i="2"/>
  <c r="P228" i="2"/>
  <c r="F228" i="2"/>
  <c r="E228" i="2"/>
  <c r="U227" i="2"/>
  <c r="T227" i="2"/>
  <c r="R227" i="2"/>
  <c r="Q227" i="2"/>
  <c r="P227" i="2"/>
  <c r="F227" i="2"/>
  <c r="E227" i="2"/>
  <c r="U226" i="2"/>
  <c r="T226" i="2"/>
  <c r="R226" i="2"/>
  <c r="Q226" i="2"/>
  <c r="P226" i="2"/>
  <c r="F226" i="2"/>
  <c r="E226" i="2"/>
  <c r="U225" i="2"/>
  <c r="T225" i="2"/>
  <c r="R225" i="2"/>
  <c r="Q225" i="2"/>
  <c r="P225" i="2"/>
  <c r="F225" i="2"/>
  <c r="E225" i="2"/>
  <c r="U224" i="2"/>
  <c r="T224" i="2"/>
  <c r="R224" i="2"/>
  <c r="Q224" i="2"/>
  <c r="P224" i="2"/>
  <c r="F224" i="2"/>
  <c r="E224" i="2"/>
  <c r="U223" i="2"/>
  <c r="T223" i="2"/>
  <c r="R223" i="2"/>
  <c r="Q223" i="2"/>
  <c r="P223" i="2"/>
  <c r="F223" i="2"/>
  <c r="E223" i="2"/>
  <c r="U222" i="2"/>
  <c r="T222" i="2"/>
  <c r="R222" i="2"/>
  <c r="Q222" i="2"/>
  <c r="P222" i="2"/>
  <c r="F222" i="2"/>
  <c r="E222" i="2"/>
  <c r="U221" i="2"/>
  <c r="T221" i="2"/>
  <c r="R221" i="2"/>
  <c r="Q221" i="2"/>
  <c r="P221" i="2"/>
  <c r="F221" i="2"/>
  <c r="E221" i="2"/>
  <c r="U220" i="2"/>
  <c r="T220" i="2"/>
  <c r="R220" i="2"/>
  <c r="Q220" i="2"/>
  <c r="P220" i="2"/>
  <c r="F220" i="2"/>
  <c r="E220" i="2"/>
  <c r="U219" i="2"/>
  <c r="T219" i="2"/>
  <c r="R219" i="2"/>
  <c r="Q219" i="2"/>
  <c r="P219" i="2"/>
  <c r="F219" i="2"/>
  <c r="E219" i="2"/>
  <c r="U218" i="2"/>
  <c r="T218" i="2"/>
  <c r="R218" i="2"/>
  <c r="Q218" i="2"/>
  <c r="P218" i="2"/>
  <c r="F218" i="2"/>
  <c r="E218" i="2"/>
  <c r="U217" i="2"/>
  <c r="T217" i="2"/>
  <c r="R217" i="2"/>
  <c r="Q217" i="2"/>
  <c r="P217" i="2"/>
  <c r="F217" i="2"/>
  <c r="E217" i="2"/>
  <c r="U216" i="2"/>
  <c r="T216" i="2"/>
  <c r="R216" i="2"/>
  <c r="Q216" i="2"/>
  <c r="P216" i="2"/>
  <c r="F216" i="2"/>
  <c r="E216" i="2"/>
  <c r="U215" i="2"/>
  <c r="T215" i="2"/>
  <c r="R215" i="2"/>
  <c r="Q215" i="2"/>
  <c r="P215" i="2"/>
  <c r="F215" i="2"/>
  <c r="E215" i="2"/>
  <c r="U214" i="2"/>
  <c r="T214" i="2"/>
  <c r="R214" i="2"/>
  <c r="Q214" i="2"/>
  <c r="P214" i="2"/>
  <c r="F214" i="2"/>
  <c r="E214" i="2"/>
  <c r="U213" i="2"/>
  <c r="T213" i="2"/>
  <c r="R213" i="2"/>
  <c r="Q213" i="2"/>
  <c r="P213" i="2"/>
  <c r="F213" i="2"/>
  <c r="E213" i="2"/>
  <c r="U212" i="2"/>
  <c r="T212" i="2"/>
  <c r="R212" i="2"/>
  <c r="Q212" i="2"/>
  <c r="P212" i="2"/>
  <c r="F212" i="2"/>
  <c r="E212" i="2"/>
  <c r="U211" i="2"/>
  <c r="T211" i="2"/>
  <c r="R211" i="2"/>
  <c r="Q211" i="2"/>
  <c r="P211" i="2"/>
  <c r="F211" i="2"/>
  <c r="E211" i="2"/>
  <c r="U210" i="2"/>
  <c r="T210" i="2"/>
  <c r="R210" i="2"/>
  <c r="Q210" i="2"/>
  <c r="P210" i="2"/>
  <c r="F210" i="2"/>
  <c r="E210" i="2"/>
  <c r="U209" i="2"/>
  <c r="T209" i="2"/>
  <c r="R209" i="2"/>
  <c r="Q209" i="2"/>
  <c r="P209" i="2"/>
  <c r="F209" i="2"/>
  <c r="E209" i="2"/>
  <c r="U208" i="2"/>
  <c r="T208" i="2"/>
  <c r="R208" i="2"/>
  <c r="Q208" i="2"/>
  <c r="P208" i="2"/>
  <c r="F208" i="2"/>
  <c r="E208" i="2"/>
  <c r="U207" i="2"/>
  <c r="T207" i="2"/>
  <c r="R207" i="2"/>
  <c r="Q207" i="2"/>
  <c r="P207" i="2"/>
  <c r="F207" i="2"/>
  <c r="E207" i="2"/>
  <c r="U206" i="2"/>
  <c r="T206" i="2"/>
  <c r="R206" i="2"/>
  <c r="Q206" i="2"/>
  <c r="P206" i="2"/>
  <c r="F206" i="2"/>
  <c r="E206" i="2"/>
  <c r="U205" i="2"/>
  <c r="T205" i="2"/>
  <c r="R205" i="2"/>
  <c r="Q205" i="2"/>
  <c r="P205" i="2"/>
  <c r="U204" i="2"/>
  <c r="T204" i="2"/>
  <c r="R204" i="2"/>
  <c r="Q204" i="2"/>
  <c r="P204" i="2"/>
  <c r="B204" i="2"/>
  <c r="C204" i="2" s="1"/>
  <c r="U203" i="2"/>
  <c r="T203" i="2"/>
  <c r="R203" i="2"/>
  <c r="Q203" i="2"/>
  <c r="P203" i="2"/>
  <c r="C203" i="2"/>
  <c r="F203" i="2" s="1"/>
  <c r="U202" i="2"/>
  <c r="T202" i="2"/>
  <c r="R202" i="2"/>
  <c r="Q202" i="2"/>
  <c r="P202" i="2"/>
  <c r="C202" i="2"/>
  <c r="F202" i="2" s="1"/>
  <c r="U201" i="2"/>
  <c r="T201" i="2"/>
  <c r="R201" i="2"/>
  <c r="Q201" i="2"/>
  <c r="P201" i="2"/>
  <c r="F201" i="2"/>
  <c r="E201" i="2"/>
  <c r="U200" i="2"/>
  <c r="T200" i="2"/>
  <c r="R200" i="2"/>
  <c r="Q200" i="2"/>
  <c r="P200" i="2"/>
  <c r="F200" i="2"/>
  <c r="E200" i="2"/>
  <c r="U199" i="2"/>
  <c r="T199" i="2"/>
  <c r="R199" i="2"/>
  <c r="Q199" i="2"/>
  <c r="P199" i="2"/>
  <c r="F199" i="2"/>
  <c r="E199" i="2"/>
  <c r="U198" i="2"/>
  <c r="T198" i="2"/>
  <c r="R198" i="2"/>
  <c r="Q198" i="2"/>
  <c r="P198" i="2"/>
  <c r="F198" i="2"/>
  <c r="E198" i="2"/>
  <c r="U197" i="2"/>
  <c r="T197" i="2"/>
  <c r="R197" i="2"/>
  <c r="Q197" i="2"/>
  <c r="P197" i="2"/>
  <c r="F197" i="2"/>
  <c r="E197" i="2"/>
  <c r="U196" i="2"/>
  <c r="T196" i="2"/>
  <c r="R196" i="2"/>
  <c r="Q196" i="2"/>
  <c r="P196" i="2"/>
  <c r="F196" i="2"/>
  <c r="E196" i="2"/>
  <c r="U195" i="2"/>
  <c r="T195" i="2"/>
  <c r="R195" i="2"/>
  <c r="Q195" i="2"/>
  <c r="P195" i="2"/>
  <c r="F195" i="2"/>
  <c r="E195" i="2"/>
  <c r="U194" i="2"/>
  <c r="T194" i="2"/>
  <c r="R194" i="2"/>
  <c r="Q194" i="2"/>
  <c r="P194" i="2"/>
  <c r="F194" i="2"/>
  <c r="E194" i="2"/>
  <c r="U193" i="2"/>
  <c r="T193" i="2"/>
  <c r="R193" i="2"/>
  <c r="Q193" i="2"/>
  <c r="P193" i="2"/>
  <c r="F193" i="2"/>
  <c r="E193" i="2"/>
  <c r="U192" i="2"/>
  <c r="T192" i="2"/>
  <c r="R192" i="2"/>
  <c r="Q192" i="2"/>
  <c r="P192" i="2"/>
  <c r="F192" i="2"/>
  <c r="E192" i="2"/>
  <c r="U191" i="2"/>
  <c r="T191" i="2"/>
  <c r="R191" i="2"/>
  <c r="Q191" i="2"/>
  <c r="P191" i="2"/>
  <c r="F191" i="2"/>
  <c r="E191" i="2"/>
  <c r="U190" i="2"/>
  <c r="T190" i="2"/>
  <c r="R190" i="2"/>
  <c r="Q190" i="2"/>
  <c r="P190" i="2"/>
  <c r="F190" i="2"/>
  <c r="E190" i="2"/>
  <c r="U189" i="2"/>
  <c r="T189" i="2"/>
  <c r="R189" i="2"/>
  <c r="Q189" i="2"/>
  <c r="P189" i="2"/>
  <c r="F189" i="2"/>
  <c r="E189" i="2"/>
  <c r="U188" i="2"/>
  <c r="T188" i="2"/>
  <c r="R188" i="2"/>
  <c r="Q188" i="2"/>
  <c r="P188" i="2"/>
  <c r="F188" i="2"/>
  <c r="E188" i="2"/>
  <c r="U187" i="2"/>
  <c r="T187" i="2"/>
  <c r="R187" i="2"/>
  <c r="Q187" i="2"/>
  <c r="P187" i="2"/>
  <c r="F187" i="2"/>
  <c r="E187" i="2"/>
  <c r="U186" i="2"/>
  <c r="T186" i="2"/>
  <c r="R186" i="2"/>
  <c r="Q186" i="2"/>
  <c r="P186" i="2"/>
  <c r="F186" i="2"/>
  <c r="E186" i="2"/>
  <c r="U185" i="2"/>
  <c r="T185" i="2"/>
  <c r="R185" i="2"/>
  <c r="Q185" i="2"/>
  <c r="P185" i="2"/>
  <c r="F185" i="2"/>
  <c r="E185" i="2"/>
  <c r="U184" i="2"/>
  <c r="T184" i="2"/>
  <c r="R184" i="2"/>
  <c r="Q184" i="2"/>
  <c r="P184" i="2"/>
  <c r="F184" i="2"/>
  <c r="E184" i="2"/>
  <c r="U183" i="2"/>
  <c r="T183" i="2"/>
  <c r="R183" i="2"/>
  <c r="Q183" i="2"/>
  <c r="P183" i="2"/>
  <c r="F183" i="2"/>
  <c r="E183" i="2"/>
  <c r="U182" i="2"/>
  <c r="T182" i="2"/>
  <c r="R182" i="2"/>
  <c r="Q182" i="2"/>
  <c r="P182" i="2"/>
  <c r="F182" i="2"/>
  <c r="E182" i="2"/>
  <c r="U181" i="2"/>
  <c r="T181" i="2"/>
  <c r="R181" i="2"/>
  <c r="Q181" i="2"/>
  <c r="P181" i="2"/>
  <c r="F181" i="2"/>
  <c r="E181" i="2"/>
  <c r="U180" i="2"/>
  <c r="T180" i="2"/>
  <c r="R180" i="2"/>
  <c r="Q180" i="2"/>
  <c r="P180" i="2"/>
  <c r="F180" i="2"/>
  <c r="E180" i="2"/>
  <c r="U179" i="2"/>
  <c r="T179" i="2"/>
  <c r="R179" i="2"/>
  <c r="Q179" i="2"/>
  <c r="P179" i="2"/>
  <c r="F179" i="2"/>
  <c r="E179" i="2"/>
  <c r="U178" i="2"/>
  <c r="T178" i="2"/>
  <c r="R178" i="2"/>
  <c r="Q178" i="2"/>
  <c r="P178" i="2"/>
  <c r="F178" i="2"/>
  <c r="E178" i="2"/>
  <c r="U177" i="2"/>
  <c r="T177" i="2"/>
  <c r="R177" i="2"/>
  <c r="Q177" i="2"/>
  <c r="P177" i="2"/>
  <c r="F177" i="2"/>
  <c r="E177" i="2"/>
  <c r="U176" i="2"/>
  <c r="T176" i="2"/>
  <c r="R176" i="2"/>
  <c r="Q176" i="2"/>
  <c r="P176" i="2"/>
  <c r="F176" i="2"/>
  <c r="E176" i="2"/>
  <c r="U175" i="2"/>
  <c r="T175" i="2"/>
  <c r="R175" i="2"/>
  <c r="Q175" i="2"/>
  <c r="P175" i="2"/>
  <c r="F175" i="2"/>
  <c r="E175" i="2"/>
  <c r="U174" i="2"/>
  <c r="T174" i="2"/>
  <c r="R174" i="2"/>
  <c r="Q174" i="2"/>
  <c r="P174" i="2"/>
  <c r="F174" i="2"/>
  <c r="E174" i="2"/>
  <c r="U173" i="2"/>
  <c r="T173" i="2"/>
  <c r="R173" i="2"/>
  <c r="Q173" i="2"/>
  <c r="P173" i="2"/>
  <c r="F173" i="2"/>
  <c r="E173" i="2"/>
  <c r="U172" i="2"/>
  <c r="T172" i="2"/>
  <c r="R172" i="2"/>
  <c r="Q172" i="2"/>
  <c r="P172" i="2"/>
  <c r="F172" i="2"/>
  <c r="E172" i="2"/>
  <c r="U171" i="2"/>
  <c r="T171" i="2"/>
  <c r="R171" i="2"/>
  <c r="Q171" i="2"/>
  <c r="P171" i="2"/>
  <c r="F171" i="2"/>
  <c r="E171" i="2"/>
  <c r="U170" i="2"/>
  <c r="T170" i="2"/>
  <c r="R170" i="2"/>
  <c r="Q170" i="2"/>
  <c r="P170" i="2"/>
  <c r="F170" i="2"/>
  <c r="E170" i="2"/>
  <c r="U169" i="2"/>
  <c r="T169" i="2"/>
  <c r="R169" i="2"/>
  <c r="Q169" i="2"/>
  <c r="P169" i="2"/>
  <c r="F169" i="2"/>
  <c r="E169" i="2"/>
  <c r="U168" i="2"/>
  <c r="T168" i="2"/>
  <c r="R168" i="2"/>
  <c r="Q168" i="2"/>
  <c r="P168" i="2"/>
  <c r="F168" i="2"/>
  <c r="E168" i="2"/>
  <c r="U167" i="2"/>
  <c r="T167" i="2"/>
  <c r="R167" i="2"/>
  <c r="Q167" i="2"/>
  <c r="P167" i="2"/>
  <c r="F167" i="2"/>
  <c r="E167" i="2"/>
  <c r="U166" i="2"/>
  <c r="T166" i="2"/>
  <c r="S166" i="2"/>
  <c r="R166" i="2"/>
  <c r="Q166" i="2"/>
  <c r="P166" i="2"/>
  <c r="F166" i="2"/>
  <c r="E166" i="2"/>
  <c r="U165" i="2"/>
  <c r="T165" i="2"/>
  <c r="S165" i="2"/>
  <c r="R165" i="2"/>
  <c r="Q165" i="2"/>
  <c r="P165" i="2"/>
  <c r="F165" i="2"/>
  <c r="E165" i="2"/>
  <c r="U164" i="2"/>
  <c r="T164" i="2"/>
  <c r="S164" i="2"/>
  <c r="R164" i="2"/>
  <c r="Q164" i="2"/>
  <c r="P164" i="2"/>
  <c r="F164" i="2"/>
  <c r="E164" i="2"/>
  <c r="U163" i="2"/>
  <c r="T163" i="2"/>
  <c r="S163" i="2"/>
  <c r="R163" i="2"/>
  <c r="Q163" i="2"/>
  <c r="P163" i="2"/>
  <c r="F163" i="2"/>
  <c r="E163" i="2"/>
  <c r="U162" i="2"/>
  <c r="T162" i="2"/>
  <c r="S162" i="2"/>
  <c r="R162" i="2"/>
  <c r="Q162" i="2"/>
  <c r="P162" i="2"/>
  <c r="F162" i="2"/>
  <c r="E162" i="2"/>
  <c r="U161" i="2"/>
  <c r="T161" i="2"/>
  <c r="S161" i="2"/>
  <c r="R161" i="2"/>
  <c r="Q161" i="2"/>
  <c r="P161" i="2"/>
  <c r="F161" i="2"/>
  <c r="E161" i="2"/>
  <c r="U160" i="2"/>
  <c r="T160" i="2"/>
  <c r="S160" i="2"/>
  <c r="R160" i="2"/>
  <c r="Q160" i="2"/>
  <c r="P160" i="2"/>
  <c r="F160" i="2"/>
  <c r="E160" i="2"/>
  <c r="U159" i="2"/>
  <c r="T159" i="2"/>
  <c r="S159" i="2"/>
  <c r="R159" i="2"/>
  <c r="Q159" i="2"/>
  <c r="P159" i="2"/>
  <c r="F159" i="2"/>
  <c r="E159" i="2"/>
  <c r="U158" i="2"/>
  <c r="T158" i="2"/>
  <c r="R158" i="2"/>
  <c r="Q158" i="2"/>
  <c r="P158" i="2"/>
  <c r="F158" i="2"/>
  <c r="E158" i="2"/>
  <c r="U157" i="2"/>
  <c r="T157" i="2"/>
  <c r="R157" i="2"/>
  <c r="Q157" i="2"/>
  <c r="P157" i="2"/>
  <c r="F157" i="2"/>
  <c r="E157" i="2"/>
  <c r="U156" i="2"/>
  <c r="T156" i="2"/>
  <c r="R156" i="2"/>
  <c r="Q156" i="2"/>
  <c r="P156" i="2"/>
  <c r="F156" i="2"/>
  <c r="E156" i="2"/>
  <c r="U155" i="2"/>
  <c r="T155" i="2"/>
  <c r="R155" i="2"/>
  <c r="Q155" i="2"/>
  <c r="P155" i="2"/>
  <c r="F155" i="2"/>
  <c r="E155" i="2"/>
  <c r="U154" i="2"/>
  <c r="T154" i="2"/>
  <c r="R154" i="2"/>
  <c r="Q154" i="2"/>
  <c r="P154" i="2"/>
  <c r="F154" i="2"/>
  <c r="E154" i="2"/>
  <c r="U153" i="2"/>
  <c r="T153" i="2"/>
  <c r="R153" i="2"/>
  <c r="Q153" i="2"/>
  <c r="P153" i="2"/>
  <c r="F153" i="2"/>
  <c r="E153" i="2"/>
  <c r="U152" i="2"/>
  <c r="T152" i="2"/>
  <c r="R152" i="2"/>
  <c r="Q152" i="2"/>
  <c r="P152" i="2"/>
  <c r="F152" i="2"/>
  <c r="E152" i="2"/>
  <c r="U151" i="2"/>
  <c r="T151" i="2"/>
  <c r="R151" i="2"/>
  <c r="Q151" i="2"/>
  <c r="P151" i="2"/>
  <c r="F151" i="2"/>
  <c r="E151" i="2"/>
  <c r="U150" i="2"/>
  <c r="T150" i="2"/>
  <c r="R150" i="2"/>
  <c r="Q150" i="2"/>
  <c r="P150" i="2"/>
  <c r="F150" i="2"/>
  <c r="E150" i="2"/>
  <c r="U149" i="2"/>
  <c r="T149" i="2"/>
  <c r="R149" i="2"/>
  <c r="Q149" i="2"/>
  <c r="P149" i="2"/>
  <c r="F149" i="2"/>
  <c r="E149" i="2"/>
  <c r="U148" i="2"/>
  <c r="T148" i="2"/>
  <c r="R148" i="2"/>
  <c r="Q148" i="2"/>
  <c r="P148" i="2"/>
  <c r="F148" i="2"/>
  <c r="E148" i="2"/>
  <c r="U147" i="2"/>
  <c r="T147" i="2"/>
  <c r="R147" i="2"/>
  <c r="Q147" i="2"/>
  <c r="P147" i="2"/>
  <c r="F147" i="2"/>
  <c r="E147" i="2"/>
  <c r="U146" i="2"/>
  <c r="T146" i="2"/>
  <c r="R146" i="2"/>
  <c r="Q146" i="2"/>
  <c r="P146" i="2"/>
  <c r="F146" i="2"/>
  <c r="E146" i="2"/>
  <c r="U145" i="2"/>
  <c r="T145" i="2"/>
  <c r="R145" i="2"/>
  <c r="Q145" i="2"/>
  <c r="P145" i="2"/>
  <c r="F145" i="2"/>
  <c r="E145" i="2"/>
  <c r="U144" i="2"/>
  <c r="T144" i="2"/>
  <c r="R144" i="2"/>
  <c r="Q144" i="2"/>
  <c r="P144" i="2"/>
  <c r="F144" i="2"/>
  <c r="E144" i="2"/>
  <c r="U143" i="2"/>
  <c r="T143" i="2"/>
  <c r="R143" i="2"/>
  <c r="Q143" i="2"/>
  <c r="P143" i="2"/>
  <c r="F143" i="2"/>
  <c r="E143" i="2"/>
  <c r="U142" i="2"/>
  <c r="T142" i="2"/>
  <c r="R142" i="2"/>
  <c r="Q142" i="2"/>
  <c r="P142" i="2"/>
  <c r="F142" i="2"/>
  <c r="E142" i="2"/>
  <c r="U141" i="2"/>
  <c r="T141" i="2"/>
  <c r="R141" i="2"/>
  <c r="Q141" i="2"/>
  <c r="P141" i="2"/>
  <c r="F141" i="2"/>
  <c r="E141" i="2"/>
  <c r="U140" i="2"/>
  <c r="T140" i="2"/>
  <c r="R140" i="2"/>
  <c r="Q140" i="2"/>
  <c r="P140" i="2"/>
  <c r="F140" i="2"/>
  <c r="E140" i="2"/>
  <c r="U139" i="2"/>
  <c r="T139" i="2"/>
  <c r="R139" i="2"/>
  <c r="Q139" i="2"/>
  <c r="P139" i="2"/>
  <c r="F139" i="2"/>
  <c r="E139" i="2"/>
  <c r="U138" i="2"/>
  <c r="T138" i="2"/>
  <c r="R138" i="2"/>
  <c r="Q138" i="2"/>
  <c r="P138" i="2"/>
  <c r="F138" i="2"/>
  <c r="E138" i="2"/>
  <c r="U137" i="2"/>
  <c r="T137" i="2"/>
  <c r="R137" i="2"/>
  <c r="Q137" i="2"/>
  <c r="P137" i="2"/>
  <c r="F137" i="2"/>
  <c r="E137" i="2"/>
  <c r="U136" i="2"/>
  <c r="T136" i="2"/>
  <c r="R136" i="2"/>
  <c r="Q136" i="2"/>
  <c r="P136" i="2"/>
  <c r="F136" i="2"/>
  <c r="E136" i="2"/>
  <c r="U135" i="2"/>
  <c r="T135" i="2"/>
  <c r="R135" i="2"/>
  <c r="Q135" i="2"/>
  <c r="P135" i="2"/>
  <c r="F135" i="2"/>
  <c r="E135" i="2"/>
  <c r="U134" i="2"/>
  <c r="T134" i="2"/>
  <c r="R134" i="2"/>
  <c r="Q134" i="2"/>
  <c r="P134" i="2"/>
  <c r="F134" i="2"/>
  <c r="E134" i="2"/>
  <c r="U133" i="2"/>
  <c r="T133" i="2"/>
  <c r="R133" i="2"/>
  <c r="Q133" i="2"/>
  <c r="P133" i="2"/>
  <c r="F133" i="2"/>
  <c r="E133" i="2"/>
  <c r="U132" i="2"/>
  <c r="T132" i="2"/>
  <c r="R132" i="2"/>
  <c r="Q132" i="2"/>
  <c r="P132" i="2"/>
  <c r="F132" i="2"/>
  <c r="E132" i="2"/>
  <c r="U131" i="2"/>
  <c r="T131" i="2"/>
  <c r="R131" i="2"/>
  <c r="Q131" i="2"/>
  <c r="P131" i="2"/>
  <c r="F131" i="2"/>
  <c r="E131" i="2"/>
  <c r="U130" i="2"/>
  <c r="T130" i="2"/>
  <c r="R130" i="2"/>
  <c r="Q130" i="2"/>
  <c r="P130" i="2"/>
  <c r="F130" i="2"/>
  <c r="E130" i="2"/>
  <c r="U129" i="2"/>
  <c r="T129" i="2"/>
  <c r="R129" i="2"/>
  <c r="Q129" i="2"/>
  <c r="P129" i="2"/>
  <c r="F129" i="2"/>
  <c r="E129" i="2"/>
  <c r="U128" i="2"/>
  <c r="T128" i="2"/>
  <c r="R128" i="2"/>
  <c r="Q128" i="2"/>
  <c r="P128" i="2"/>
  <c r="F128" i="2"/>
  <c r="E128" i="2"/>
  <c r="U127" i="2"/>
  <c r="T127" i="2"/>
  <c r="R127" i="2"/>
  <c r="Q127" i="2"/>
  <c r="P127" i="2"/>
  <c r="F127" i="2"/>
  <c r="E127" i="2"/>
  <c r="U126" i="2"/>
  <c r="T126" i="2"/>
  <c r="R126" i="2"/>
  <c r="Q126" i="2"/>
  <c r="P126" i="2"/>
  <c r="F126" i="2"/>
  <c r="E126" i="2"/>
  <c r="U125" i="2"/>
  <c r="T125" i="2"/>
  <c r="R125" i="2"/>
  <c r="Q125" i="2"/>
  <c r="P125" i="2"/>
  <c r="F125" i="2"/>
  <c r="E125" i="2"/>
  <c r="U124" i="2"/>
  <c r="T124" i="2"/>
  <c r="R124" i="2"/>
  <c r="Q124" i="2"/>
  <c r="P124" i="2"/>
  <c r="F124" i="2"/>
  <c r="E124" i="2"/>
  <c r="U123" i="2"/>
  <c r="T123" i="2"/>
  <c r="R123" i="2"/>
  <c r="Q123" i="2"/>
  <c r="P123" i="2"/>
  <c r="F123" i="2"/>
  <c r="E123" i="2"/>
  <c r="U122" i="2"/>
  <c r="T122" i="2"/>
  <c r="R122" i="2"/>
  <c r="Q122" i="2"/>
  <c r="P122" i="2"/>
  <c r="F122" i="2"/>
  <c r="E122" i="2"/>
  <c r="U121" i="2"/>
  <c r="T121" i="2"/>
  <c r="R121" i="2"/>
  <c r="Q121" i="2"/>
  <c r="P121" i="2"/>
  <c r="F121" i="2"/>
  <c r="E121" i="2"/>
  <c r="U120" i="2"/>
  <c r="T120" i="2"/>
  <c r="R120" i="2"/>
  <c r="Q120" i="2"/>
  <c r="P120" i="2"/>
  <c r="F120" i="2"/>
  <c r="E120" i="2"/>
  <c r="U119" i="2"/>
  <c r="T119" i="2"/>
  <c r="R119" i="2"/>
  <c r="Q119" i="2"/>
  <c r="P119" i="2"/>
  <c r="F119" i="2"/>
  <c r="E119" i="2"/>
  <c r="U118" i="2"/>
  <c r="T118" i="2"/>
  <c r="R118" i="2"/>
  <c r="Q118" i="2"/>
  <c r="P118" i="2"/>
  <c r="F118" i="2"/>
  <c r="E118" i="2"/>
  <c r="U117" i="2"/>
  <c r="T117" i="2"/>
  <c r="R117" i="2"/>
  <c r="Q117" i="2"/>
  <c r="P117" i="2"/>
  <c r="F117" i="2"/>
  <c r="E117" i="2"/>
  <c r="U116" i="2"/>
  <c r="T116" i="2"/>
  <c r="R116" i="2"/>
  <c r="Q116" i="2"/>
  <c r="P116" i="2"/>
  <c r="F116" i="2"/>
  <c r="E116" i="2"/>
  <c r="U115" i="2"/>
  <c r="T115" i="2"/>
  <c r="R115" i="2"/>
  <c r="Q115" i="2"/>
  <c r="P115" i="2"/>
  <c r="F115" i="2"/>
  <c r="E115" i="2"/>
  <c r="U114" i="2"/>
  <c r="T114" i="2"/>
  <c r="R114" i="2"/>
  <c r="Q114" i="2"/>
  <c r="P114" i="2"/>
  <c r="F114" i="2"/>
  <c r="E114" i="2"/>
  <c r="U113" i="2"/>
  <c r="T113" i="2"/>
  <c r="R113" i="2"/>
  <c r="Q113" i="2"/>
  <c r="P113" i="2"/>
  <c r="F113" i="2"/>
  <c r="E113" i="2"/>
  <c r="U112" i="2"/>
  <c r="T112" i="2"/>
  <c r="R112" i="2"/>
  <c r="Q112" i="2"/>
  <c r="P112" i="2"/>
  <c r="F112" i="2"/>
  <c r="E112" i="2"/>
  <c r="U111" i="2"/>
  <c r="T111" i="2"/>
  <c r="R111" i="2"/>
  <c r="Q111" i="2"/>
  <c r="P111" i="2"/>
  <c r="F111" i="2"/>
  <c r="E111" i="2"/>
  <c r="U110" i="2"/>
  <c r="T110" i="2"/>
  <c r="R110" i="2"/>
  <c r="Q110" i="2"/>
  <c r="P110" i="2"/>
  <c r="F110" i="2"/>
  <c r="E110" i="2"/>
  <c r="U109" i="2"/>
  <c r="T109" i="2"/>
  <c r="R109" i="2"/>
  <c r="Q109" i="2"/>
  <c r="P109" i="2"/>
  <c r="F109" i="2"/>
  <c r="E109" i="2"/>
  <c r="U108" i="2"/>
  <c r="T108" i="2"/>
  <c r="R108" i="2"/>
  <c r="Q108" i="2"/>
  <c r="P108" i="2"/>
  <c r="F108" i="2"/>
  <c r="E108" i="2"/>
  <c r="U107" i="2"/>
  <c r="T107" i="2"/>
  <c r="R107" i="2"/>
  <c r="Q107" i="2"/>
  <c r="P107" i="2"/>
  <c r="F107" i="2"/>
  <c r="E107" i="2"/>
  <c r="U106" i="2"/>
  <c r="T106" i="2"/>
  <c r="R106" i="2"/>
  <c r="Q106" i="2"/>
  <c r="P106" i="2"/>
  <c r="F106" i="2"/>
  <c r="E106" i="2"/>
  <c r="U105" i="2"/>
  <c r="T105" i="2"/>
  <c r="R105" i="2"/>
  <c r="Q105" i="2"/>
  <c r="P105" i="2"/>
  <c r="F105" i="2"/>
  <c r="E105" i="2"/>
  <c r="U104" i="2"/>
  <c r="T104" i="2"/>
  <c r="R104" i="2"/>
  <c r="Q104" i="2"/>
  <c r="P104" i="2"/>
  <c r="F104" i="2"/>
  <c r="E104" i="2"/>
  <c r="U103" i="2"/>
  <c r="T103" i="2"/>
  <c r="R103" i="2"/>
  <c r="Q103" i="2"/>
  <c r="P103" i="2"/>
  <c r="F103" i="2"/>
  <c r="E103" i="2"/>
  <c r="U102" i="2"/>
  <c r="T102" i="2"/>
  <c r="R102" i="2"/>
  <c r="Q102" i="2"/>
  <c r="P102" i="2"/>
  <c r="F102" i="2"/>
  <c r="E102" i="2"/>
  <c r="U101" i="2"/>
  <c r="T101" i="2"/>
  <c r="R101" i="2"/>
  <c r="Q101" i="2"/>
  <c r="P101" i="2"/>
  <c r="F101" i="2"/>
  <c r="E101" i="2"/>
  <c r="U100" i="2"/>
  <c r="T100" i="2"/>
  <c r="R100" i="2"/>
  <c r="Q100" i="2"/>
  <c r="P100" i="2"/>
  <c r="F100" i="2"/>
  <c r="E100" i="2"/>
  <c r="X99" i="2"/>
  <c r="U99" i="2"/>
  <c r="T99" i="2"/>
  <c r="R99" i="2"/>
  <c r="Q99" i="2"/>
  <c r="P99" i="2"/>
  <c r="F99" i="2"/>
  <c r="E99" i="2"/>
  <c r="X98" i="2"/>
  <c r="U98" i="2"/>
  <c r="T98" i="2"/>
  <c r="R98" i="2"/>
  <c r="Q98" i="2"/>
  <c r="P98" i="2"/>
  <c r="F98" i="2"/>
  <c r="E98" i="2"/>
  <c r="X97" i="2"/>
  <c r="U97" i="2"/>
  <c r="T97" i="2"/>
  <c r="R97" i="2"/>
  <c r="Q97" i="2"/>
  <c r="P97" i="2"/>
  <c r="F97" i="2"/>
  <c r="E97" i="2"/>
  <c r="X96" i="2"/>
  <c r="U96" i="2"/>
  <c r="T96" i="2"/>
  <c r="R96" i="2"/>
  <c r="Q96" i="2"/>
  <c r="P96" i="2"/>
  <c r="F96" i="2"/>
  <c r="E96" i="2"/>
  <c r="X95" i="2"/>
  <c r="U95" i="2"/>
  <c r="T95" i="2"/>
  <c r="R95" i="2"/>
  <c r="Q95" i="2"/>
  <c r="P95" i="2"/>
  <c r="F95" i="2"/>
  <c r="E95" i="2"/>
  <c r="X94" i="2"/>
  <c r="U94" i="2"/>
  <c r="T94" i="2"/>
  <c r="R94" i="2"/>
  <c r="Q94" i="2"/>
  <c r="P94" i="2"/>
  <c r="F94" i="2"/>
  <c r="E94" i="2"/>
  <c r="X93" i="2"/>
  <c r="U93" i="2"/>
  <c r="T93" i="2"/>
  <c r="R93" i="2"/>
  <c r="Q93" i="2"/>
  <c r="P93" i="2"/>
  <c r="F93" i="2"/>
  <c r="E93" i="2"/>
  <c r="X92" i="2"/>
  <c r="U92" i="2"/>
  <c r="T92" i="2"/>
  <c r="R92" i="2"/>
  <c r="Q92" i="2"/>
  <c r="P92" i="2"/>
  <c r="F92" i="2"/>
  <c r="E92" i="2"/>
  <c r="X91" i="2"/>
  <c r="U91" i="2"/>
  <c r="T91" i="2"/>
  <c r="R91" i="2"/>
  <c r="Q91" i="2"/>
  <c r="P91" i="2"/>
  <c r="F91" i="2"/>
  <c r="E91" i="2"/>
  <c r="X90" i="2"/>
  <c r="U90" i="2"/>
  <c r="T90" i="2"/>
  <c r="R90" i="2"/>
  <c r="Q90" i="2"/>
  <c r="P90" i="2"/>
  <c r="F90" i="2"/>
  <c r="E90" i="2"/>
  <c r="X89" i="2"/>
  <c r="U89" i="2"/>
  <c r="T89" i="2"/>
  <c r="R89" i="2"/>
  <c r="Q89" i="2"/>
  <c r="P89" i="2"/>
  <c r="F89" i="2"/>
  <c r="E89" i="2"/>
  <c r="X88" i="2"/>
  <c r="U88" i="2"/>
  <c r="T88" i="2"/>
  <c r="R88" i="2"/>
  <c r="Q88" i="2"/>
  <c r="P88" i="2"/>
  <c r="F88" i="2"/>
  <c r="E88" i="2"/>
  <c r="X87" i="2"/>
  <c r="U87" i="2"/>
  <c r="T87" i="2"/>
  <c r="R87" i="2"/>
  <c r="Q87" i="2"/>
  <c r="P87" i="2"/>
  <c r="F87" i="2"/>
  <c r="E87" i="2"/>
  <c r="X86" i="2"/>
  <c r="U86" i="2"/>
  <c r="T86" i="2"/>
  <c r="R86" i="2"/>
  <c r="Q86" i="2"/>
  <c r="P86" i="2"/>
  <c r="F86" i="2"/>
  <c r="E86" i="2"/>
  <c r="X85" i="2"/>
  <c r="U85" i="2"/>
  <c r="T85" i="2"/>
  <c r="R85" i="2"/>
  <c r="Q85" i="2"/>
  <c r="P85" i="2"/>
  <c r="F85" i="2"/>
  <c r="E85" i="2"/>
  <c r="X84" i="2"/>
  <c r="U84" i="2"/>
  <c r="T84" i="2"/>
  <c r="R84" i="2"/>
  <c r="Q84" i="2"/>
  <c r="P84" i="2"/>
  <c r="F84" i="2"/>
  <c r="E84" i="2"/>
  <c r="X83" i="2"/>
  <c r="U83" i="2"/>
  <c r="T83" i="2"/>
  <c r="R83" i="2"/>
  <c r="Q83" i="2"/>
  <c r="P83" i="2"/>
  <c r="F83" i="2"/>
  <c r="E83" i="2"/>
  <c r="X82" i="2"/>
  <c r="U82" i="2"/>
  <c r="T82" i="2"/>
  <c r="R82" i="2"/>
  <c r="Q82" i="2"/>
  <c r="P82" i="2"/>
  <c r="F82" i="2"/>
  <c r="E82" i="2"/>
  <c r="X81" i="2"/>
  <c r="U81" i="2"/>
  <c r="T81" i="2"/>
  <c r="R81" i="2"/>
  <c r="Q81" i="2"/>
  <c r="P81" i="2"/>
  <c r="F81" i="2"/>
  <c r="E81" i="2"/>
  <c r="A81" i="2"/>
  <c r="A80" i="2" s="1"/>
  <c r="A79" i="2" s="1"/>
  <c r="A78" i="2" s="1"/>
  <c r="A77" i="2" s="1"/>
  <c r="A76" i="2" s="1"/>
  <c r="A75" i="2" s="1"/>
  <c r="A74" i="2" s="1"/>
  <c r="A73" i="2" s="1"/>
  <c r="A72" i="2" s="1"/>
  <c r="A71" i="2" s="1"/>
  <c r="A70" i="2" s="1"/>
  <c r="A69" i="2" s="1"/>
  <c r="A68" i="2" s="1"/>
  <c r="A67" i="2" s="1"/>
  <c r="A66" i="2" s="1"/>
  <c r="X80" i="2"/>
  <c r="U80" i="2"/>
  <c r="T80" i="2"/>
  <c r="R80" i="2"/>
  <c r="Q80" i="2"/>
  <c r="P80" i="2"/>
  <c r="F80" i="2"/>
  <c r="E80" i="2"/>
  <c r="X79" i="2"/>
  <c r="U79" i="2"/>
  <c r="T79" i="2"/>
  <c r="R79" i="2"/>
  <c r="Q79" i="2"/>
  <c r="P79" i="2"/>
  <c r="F79" i="2"/>
  <c r="E79" i="2"/>
  <c r="X78" i="2"/>
  <c r="U78" i="2"/>
  <c r="T78" i="2"/>
  <c r="R78" i="2"/>
  <c r="Q78" i="2"/>
  <c r="P78" i="2"/>
  <c r="F78" i="2"/>
  <c r="E78" i="2"/>
  <c r="X77" i="2"/>
  <c r="U77" i="2"/>
  <c r="T77" i="2"/>
  <c r="R77" i="2"/>
  <c r="Q77" i="2"/>
  <c r="P77" i="2"/>
  <c r="F77" i="2"/>
  <c r="E77" i="2"/>
  <c r="X76" i="2"/>
  <c r="U76" i="2"/>
  <c r="T76" i="2"/>
  <c r="R76" i="2"/>
  <c r="Q76" i="2"/>
  <c r="P76" i="2"/>
  <c r="F76" i="2"/>
  <c r="E76" i="2"/>
  <c r="X75" i="2"/>
  <c r="U75" i="2"/>
  <c r="T75" i="2"/>
  <c r="R75" i="2"/>
  <c r="Q75" i="2"/>
  <c r="P75" i="2"/>
  <c r="F75" i="2"/>
  <c r="E75" i="2"/>
  <c r="X74" i="2"/>
  <c r="U74" i="2"/>
  <c r="T74" i="2"/>
  <c r="R74" i="2"/>
  <c r="Q74" i="2"/>
  <c r="P74" i="2"/>
  <c r="F74" i="2"/>
  <c r="E74" i="2"/>
  <c r="X73" i="2"/>
  <c r="U73" i="2"/>
  <c r="T73" i="2"/>
  <c r="R73" i="2"/>
  <c r="Q73" i="2"/>
  <c r="P73" i="2"/>
  <c r="F73" i="2"/>
  <c r="E73" i="2"/>
  <c r="X72" i="2"/>
  <c r="U72" i="2"/>
  <c r="T72" i="2"/>
  <c r="R72" i="2"/>
  <c r="Q72" i="2"/>
  <c r="P72" i="2"/>
  <c r="F72" i="2"/>
  <c r="E72" i="2"/>
  <c r="X71" i="2"/>
  <c r="U71" i="2"/>
  <c r="T71" i="2"/>
  <c r="R71" i="2"/>
  <c r="Q71" i="2"/>
  <c r="P71" i="2"/>
  <c r="F71" i="2"/>
  <c r="E71" i="2"/>
  <c r="X70" i="2"/>
  <c r="U70" i="2"/>
  <c r="T70" i="2"/>
  <c r="R70" i="2"/>
  <c r="Q70" i="2"/>
  <c r="P70" i="2"/>
  <c r="F70" i="2"/>
  <c r="E70" i="2"/>
  <c r="X69" i="2"/>
  <c r="U69" i="2"/>
  <c r="T69" i="2"/>
  <c r="R69" i="2"/>
  <c r="Q69" i="2"/>
  <c r="P69" i="2"/>
  <c r="F69" i="2"/>
  <c r="E69" i="2"/>
  <c r="X68" i="2"/>
  <c r="U68" i="2"/>
  <c r="T68" i="2"/>
  <c r="R68" i="2"/>
  <c r="Q68" i="2"/>
  <c r="P68" i="2"/>
  <c r="F68" i="2"/>
  <c r="E68" i="2"/>
  <c r="X67" i="2"/>
  <c r="U67" i="2"/>
  <c r="T67" i="2"/>
  <c r="R67" i="2"/>
  <c r="Q67" i="2"/>
  <c r="P67" i="2"/>
  <c r="F67" i="2"/>
  <c r="E67" i="2"/>
  <c r="X66" i="2"/>
  <c r="U66" i="2"/>
  <c r="T66" i="2"/>
  <c r="R66" i="2"/>
  <c r="Q66" i="2"/>
  <c r="P66" i="2"/>
  <c r="F66" i="2"/>
  <c r="E66" i="2"/>
  <c r="X65" i="2"/>
  <c r="U65" i="2"/>
  <c r="T65" i="2"/>
  <c r="R65" i="2"/>
  <c r="Q65" i="2"/>
  <c r="P65" i="2"/>
  <c r="F65" i="2"/>
  <c r="E65" i="2"/>
  <c r="X64" i="2"/>
  <c r="U64" i="2"/>
  <c r="T64" i="2"/>
  <c r="R64" i="2"/>
  <c r="Q64" i="2"/>
  <c r="P64" i="2"/>
  <c r="F64" i="2"/>
  <c r="E64" i="2"/>
  <c r="A64" i="2"/>
  <c r="X63" i="2"/>
  <c r="U63" i="2"/>
  <c r="T63" i="2"/>
  <c r="R63" i="2"/>
  <c r="Q63" i="2"/>
  <c r="P63" i="2"/>
  <c r="F63" i="2"/>
  <c r="E63" i="2"/>
  <c r="A63" i="2"/>
  <c r="A62" i="2" s="1"/>
  <c r="A61" i="2" s="1"/>
  <c r="A60" i="2" s="1"/>
  <c r="A59" i="2" s="1"/>
  <c r="A58" i="2" s="1"/>
  <c r="A57" i="2" s="1"/>
  <c r="X62" i="2"/>
  <c r="U62" i="2"/>
  <c r="T62" i="2"/>
  <c r="R62" i="2"/>
  <c r="Q62" i="2"/>
  <c r="P62" i="2"/>
  <c r="F62" i="2"/>
  <c r="E62" i="2"/>
  <c r="X61" i="2"/>
  <c r="U61" i="2"/>
  <c r="T61" i="2"/>
  <c r="R61" i="2"/>
  <c r="Q61" i="2"/>
  <c r="P61" i="2"/>
  <c r="F61" i="2"/>
  <c r="E61" i="2"/>
  <c r="X60" i="2"/>
  <c r="U60" i="2"/>
  <c r="T60" i="2"/>
  <c r="R60" i="2"/>
  <c r="Q60" i="2"/>
  <c r="P60" i="2"/>
  <c r="F60" i="2"/>
  <c r="E60" i="2"/>
  <c r="X59" i="2"/>
  <c r="U59" i="2"/>
  <c r="T59" i="2"/>
  <c r="R59" i="2"/>
  <c r="Q59" i="2"/>
  <c r="P59" i="2"/>
  <c r="F59" i="2"/>
  <c r="E59" i="2"/>
  <c r="X58" i="2"/>
  <c r="U58" i="2"/>
  <c r="R58" i="2"/>
  <c r="Q58" i="2"/>
  <c r="F58" i="2"/>
  <c r="E58" i="2"/>
  <c r="X57" i="2"/>
  <c r="U57" i="2"/>
  <c r="R57" i="2"/>
  <c r="Q57" i="2"/>
  <c r="F57" i="2"/>
  <c r="E57" i="2"/>
  <c r="X56" i="2"/>
  <c r="U56" i="2"/>
  <c r="R56" i="2"/>
  <c r="Q56" i="2"/>
  <c r="F56" i="2"/>
  <c r="E56" i="2"/>
  <c r="X55" i="2"/>
  <c r="U55" i="2"/>
  <c r="R55" i="2"/>
  <c r="Q55" i="2"/>
  <c r="F55" i="2"/>
  <c r="E55" i="2"/>
  <c r="A55" i="2"/>
  <c r="A54" i="2" s="1"/>
  <c r="X54" i="2"/>
  <c r="U54" i="2"/>
  <c r="R54" i="2"/>
  <c r="Q54" i="2"/>
  <c r="F54" i="2"/>
  <c r="E54" i="2"/>
  <c r="X53" i="2"/>
  <c r="U53" i="2"/>
  <c r="R53" i="2"/>
  <c r="Q53" i="2"/>
  <c r="F53" i="2"/>
  <c r="E53" i="2"/>
  <c r="X52" i="2"/>
  <c r="U52" i="2"/>
  <c r="R52" i="2"/>
  <c r="Q52" i="2"/>
  <c r="F52" i="2"/>
  <c r="E52" i="2"/>
  <c r="A52" i="2"/>
  <c r="A51" i="2" s="1"/>
  <c r="X51" i="2"/>
  <c r="U51" i="2"/>
  <c r="R51" i="2"/>
  <c r="Q51" i="2"/>
  <c r="F51" i="2"/>
  <c r="E51" i="2"/>
  <c r="X50" i="2"/>
  <c r="U50" i="2"/>
  <c r="R50" i="2"/>
  <c r="Q50" i="2"/>
  <c r="F50" i="2"/>
  <c r="E50" i="2"/>
  <c r="X49" i="2"/>
  <c r="U49" i="2"/>
  <c r="R49" i="2"/>
  <c r="Q49" i="2"/>
  <c r="F49" i="2"/>
  <c r="E49" i="2"/>
  <c r="A49" i="2"/>
  <c r="A48" i="2" s="1"/>
  <c r="A47" i="2" s="1"/>
  <c r="A46" i="2" s="1"/>
  <c r="A45" i="2" s="1"/>
  <c r="A44" i="2" s="1"/>
  <c r="A43" i="2" s="1"/>
  <c r="A42" i="2" s="1"/>
  <c r="A41" i="2" s="1"/>
  <c r="A40" i="2" s="1"/>
  <c r="A39" i="2" s="1"/>
  <c r="A38" i="2" s="1"/>
  <c r="A37" i="2" s="1"/>
  <c r="A36" i="2" s="1"/>
  <c r="A35" i="2" s="1"/>
  <c r="A34" i="2" s="1"/>
  <c r="A33" i="2" s="1"/>
  <c r="A32" i="2" s="1"/>
  <c r="A31" i="2" s="1"/>
  <c r="A30" i="2" s="1"/>
  <c r="A29" i="2" s="1"/>
  <c r="A28" i="2" s="1"/>
  <c r="A27" i="2" s="1"/>
  <c r="A26" i="2" s="1"/>
  <c r="A25" i="2" s="1"/>
  <c r="A24" i="2" s="1"/>
  <c r="A23" i="2" s="1"/>
  <c r="A22" i="2" s="1"/>
  <c r="A21" i="2" s="1"/>
  <c r="A20" i="2" s="1"/>
  <c r="A19" i="2" s="1"/>
  <c r="X48" i="2"/>
  <c r="U48" i="2"/>
  <c r="R48" i="2"/>
  <c r="Q48" i="2"/>
  <c r="F48" i="2"/>
  <c r="E48" i="2"/>
  <c r="X47" i="2"/>
  <c r="U47" i="2"/>
  <c r="R47" i="2"/>
  <c r="Q47" i="2"/>
  <c r="F47" i="2"/>
  <c r="E47" i="2"/>
  <c r="X46" i="2"/>
  <c r="U46" i="2"/>
  <c r="R46" i="2"/>
  <c r="Q46" i="2"/>
  <c r="F46" i="2"/>
  <c r="E46" i="2"/>
  <c r="X45" i="2"/>
  <c r="U45" i="2"/>
  <c r="R45" i="2"/>
  <c r="Q45" i="2"/>
  <c r="F45" i="2"/>
  <c r="E45" i="2"/>
  <c r="X44" i="2"/>
  <c r="U44" i="2"/>
  <c r="R44" i="2"/>
  <c r="Q44" i="2"/>
  <c r="F44" i="2"/>
  <c r="E44" i="2"/>
  <c r="X43" i="2"/>
  <c r="U43" i="2"/>
  <c r="R43" i="2"/>
  <c r="Q43" i="2"/>
  <c r="F43" i="2"/>
  <c r="E43" i="2"/>
  <c r="X42" i="2"/>
  <c r="U42" i="2"/>
  <c r="R42" i="2"/>
  <c r="Q42" i="2"/>
  <c r="F42" i="2"/>
  <c r="E42" i="2"/>
  <c r="X41" i="2"/>
  <c r="U41" i="2"/>
  <c r="R41" i="2"/>
  <c r="Q41" i="2"/>
  <c r="F41" i="2"/>
  <c r="E41" i="2"/>
  <c r="X40" i="2"/>
  <c r="U40" i="2"/>
  <c r="R40" i="2"/>
  <c r="Q40" i="2"/>
  <c r="F40" i="2"/>
  <c r="E40" i="2"/>
  <c r="X39" i="2"/>
  <c r="U39" i="2"/>
  <c r="R39" i="2"/>
  <c r="Q39" i="2"/>
  <c r="F39" i="2"/>
  <c r="E39" i="2"/>
  <c r="X38" i="2"/>
  <c r="U38" i="2"/>
  <c r="R38" i="2"/>
  <c r="Q38" i="2"/>
  <c r="F38" i="2"/>
  <c r="E38" i="2"/>
  <c r="X37" i="2"/>
  <c r="U37" i="2"/>
  <c r="R37" i="2"/>
  <c r="Q37" i="2"/>
  <c r="F37" i="2"/>
  <c r="E37" i="2"/>
  <c r="X36" i="2"/>
  <c r="U36" i="2"/>
  <c r="R36" i="2"/>
  <c r="Q36" i="2"/>
  <c r="F36" i="2"/>
  <c r="E36" i="2"/>
  <c r="X35" i="2"/>
  <c r="U35" i="2"/>
  <c r="R35" i="2"/>
  <c r="Q35" i="2"/>
  <c r="F35" i="2"/>
  <c r="E35" i="2"/>
  <c r="X34" i="2"/>
  <c r="U34" i="2"/>
  <c r="R34" i="2"/>
  <c r="Q34" i="2"/>
  <c r="F34" i="2"/>
  <c r="E34" i="2"/>
  <c r="X33" i="2"/>
  <c r="U33" i="2"/>
  <c r="R33" i="2"/>
  <c r="Q33" i="2"/>
  <c r="F33" i="2"/>
  <c r="E33" i="2"/>
  <c r="X32" i="2"/>
  <c r="U32" i="2"/>
  <c r="R32" i="2"/>
  <c r="Q32" i="2"/>
  <c r="F32" i="2"/>
  <c r="E32" i="2"/>
  <c r="X31" i="2"/>
  <c r="U31" i="2"/>
  <c r="R31" i="2"/>
  <c r="Q31" i="2"/>
  <c r="F31" i="2"/>
  <c r="E31" i="2"/>
  <c r="X30" i="2"/>
  <c r="U30" i="2"/>
  <c r="R30" i="2"/>
  <c r="Q30" i="2"/>
  <c r="F30" i="2"/>
  <c r="E30" i="2"/>
  <c r="X29" i="2"/>
  <c r="U29" i="2"/>
  <c r="R29" i="2"/>
  <c r="Q29" i="2"/>
  <c r="F29" i="2"/>
  <c r="E29" i="2"/>
  <c r="X28" i="2"/>
  <c r="U28" i="2"/>
  <c r="R28" i="2"/>
  <c r="Q28" i="2"/>
  <c r="F28" i="2"/>
  <c r="E28" i="2"/>
  <c r="X27" i="2"/>
  <c r="U27" i="2"/>
  <c r="R27" i="2"/>
  <c r="Q27" i="2"/>
  <c r="F27" i="2"/>
  <c r="E27" i="2"/>
  <c r="X26" i="2"/>
  <c r="U26" i="2"/>
  <c r="R26" i="2"/>
  <c r="Q26" i="2"/>
  <c r="F26" i="2"/>
  <c r="E26" i="2"/>
  <c r="X25" i="2"/>
  <c r="U25" i="2"/>
  <c r="R25" i="2"/>
  <c r="Q25" i="2"/>
  <c r="F25" i="2"/>
  <c r="E25" i="2"/>
  <c r="X24" i="2"/>
  <c r="U24" i="2"/>
  <c r="R24" i="2"/>
  <c r="Q24" i="2"/>
  <c r="F24" i="2"/>
  <c r="E24" i="2"/>
  <c r="X23" i="2"/>
  <c r="U23" i="2"/>
  <c r="R23" i="2"/>
  <c r="Q23" i="2"/>
  <c r="F23" i="2"/>
  <c r="E23" i="2"/>
  <c r="X22" i="2"/>
  <c r="U22" i="2"/>
  <c r="R22" i="2"/>
  <c r="Q22" i="2"/>
  <c r="F22" i="2"/>
  <c r="E22" i="2"/>
  <c r="X21" i="2"/>
  <c r="U21" i="2"/>
  <c r="R21" i="2"/>
  <c r="Q21" i="2"/>
  <c r="F21" i="2"/>
  <c r="E21" i="2"/>
  <c r="X20" i="2"/>
  <c r="U20" i="2"/>
  <c r="R20" i="2"/>
  <c r="Q20" i="2"/>
  <c r="F20" i="2"/>
  <c r="E20" i="2"/>
  <c r="X19" i="2"/>
  <c r="U19" i="2"/>
  <c r="R19" i="2"/>
  <c r="Q19" i="2"/>
  <c r="F19" i="2"/>
  <c r="E19" i="2"/>
  <c r="E204" i="2" l="1"/>
  <c r="F204" i="2"/>
  <c r="E203" i="2"/>
  <c r="E202" i="2"/>
  <c r="B205" i="2"/>
  <c r="C205" i="2" l="1"/>
  <c r="B206" i="2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F205" i="2" l="1"/>
  <c r="E205" i="2"/>
</calcChain>
</file>

<file path=xl/sharedStrings.xml><?xml version="1.0" encoding="utf-8"?>
<sst xmlns="http://schemas.openxmlformats.org/spreadsheetml/2006/main" count="298" uniqueCount="136">
  <si>
    <t>OPEN APPLICATIONS AND BREACHES</t>
  </si>
  <si>
    <t>OPEN ENQUIRIES AND TRIAGE</t>
  </si>
  <si>
    <t>SUMMARY PROGRESS</t>
  </si>
  <si>
    <t>STARTS AND COMPS</t>
  </si>
  <si>
    <t>AVERAGE AGE</t>
  </si>
  <si>
    <t>SourceFunction</t>
  </si>
  <si>
    <t>DARS REPORT</t>
  </si>
  <si>
    <t>Power Bi</t>
  </si>
  <si>
    <t>DASHBOARD</t>
  </si>
  <si>
    <t>DARS_REPORT</t>
  </si>
  <si>
    <t>DARSREPORT</t>
  </si>
  <si>
    <t>FORMULA</t>
  </si>
  <si>
    <t>PowerBI</t>
  </si>
  <si>
    <t>Dashboard</t>
  </si>
  <si>
    <t>ENTITY</t>
  </si>
  <si>
    <t>Production Numbers</t>
  </si>
  <si>
    <t>Holder Analysis</t>
  </si>
  <si>
    <t xml:space="preserve">Production Numbers </t>
  </si>
  <si>
    <t>DARS_Time&amp;Demand Workspace</t>
  </si>
  <si>
    <t>Holder Analysis 2</t>
  </si>
  <si>
    <t>SourceName</t>
  </si>
  <si>
    <t>DARS_SUMMARY_OpenByStage</t>
  </si>
  <si>
    <t xml:space="preserve">Queue Statistics </t>
  </si>
  <si>
    <t>Queue Statistics</t>
  </si>
  <si>
    <t>DARS_TIME_OpenClosuresSummary</t>
  </si>
  <si>
    <t>ProcessStageChange_OpenAt1c</t>
  </si>
  <si>
    <t>DARS_Operational &gt; Workload_Priorities</t>
  </si>
  <si>
    <t>Data Destruction_1_NoDDCreceived_FullList</t>
  </si>
  <si>
    <t>Data Destruction_2_NoDDCreceived_IsCurrent</t>
  </si>
  <si>
    <t>Data Destruction_5_NoDDCReceived_IsNotCurrent_1c</t>
  </si>
  <si>
    <t>Data Destruction_3_ReceivedReviewInProgress</t>
  </si>
  <si>
    <t>Data Destruction_4_ApprovedByIG,ClosureRequired</t>
  </si>
  <si>
    <t>Production Numbers &gt; Queue Statistics</t>
  </si>
  <si>
    <t>Action</t>
  </si>
  <si>
    <t>Total of total (bottom right)</t>
  </si>
  <si>
    <t>Subtotal (excluding 4e) / Total</t>
  </si>
  <si>
    <t>Subtotal Breach</t>
  </si>
  <si>
    <t>DRAG up the formula to the latest week</t>
  </si>
  <si>
    <t>Total Breach</t>
  </si>
  <si>
    <t>Email Tracked to a holder</t>
  </si>
  <si>
    <t>Total count in OUTSTANDING TRIAGE</t>
  </si>
  <si>
    <t>Average Age of Email (refer to ReadMe tab 6.e.)</t>
  </si>
  <si>
    <t>Triage failures</t>
  </si>
  <si>
    <t>Applications accepted</t>
  </si>
  <si>
    <t>Sigened DSAs</t>
  </si>
  <si>
    <t xml:space="preserve">Submissions </t>
  </si>
  <si>
    <t>Refresh report and input number below</t>
  </si>
  <si>
    <t>Average SLA Days from In Progress tab (check no filters applied)</t>
  </si>
  <si>
    <t>Total</t>
  </si>
  <si>
    <t>Drag formula up</t>
  </si>
  <si>
    <t>Average Age of Data Applications emails</t>
  </si>
  <si>
    <t>Count of Data Applications emails</t>
  </si>
  <si>
    <t>Average Age of Data Production emails</t>
  </si>
  <si>
    <t>Notes</t>
  </si>
  <si>
    <t>All lifetime age exceeds SLA threshold</t>
  </si>
  <si>
    <t>Formula</t>
  </si>
  <si>
    <t>Week ending (Friday)</t>
  </si>
  <si>
    <t>OpenApps (excl 4e)</t>
  </si>
  <si>
    <t>Breaches (excl 4e)</t>
  </si>
  <si>
    <t>% of Applications breached (excl 4e)</t>
  </si>
  <si>
    <t>Open Applications not breached (excl 4e)</t>
  </si>
  <si>
    <t>Total ENQs</t>
  </si>
  <si>
    <t>Total TRIAGES</t>
  </si>
  <si>
    <t>Avg Age enq</t>
  </si>
  <si>
    <t>Signed DSAs</t>
  </si>
  <si>
    <t>Submissions</t>
  </si>
  <si>
    <t>Open at 1c</t>
  </si>
  <si>
    <t>Accepted (negative)</t>
  </si>
  <si>
    <t>Signed DSAs (negative)</t>
  </si>
  <si>
    <t>Open at 1c (negative)</t>
  </si>
  <si>
    <t>Net position, completions and 1c minus applications accepted</t>
  </si>
  <si>
    <t>Net position,  applications accepted minus completions and 1c</t>
  </si>
  <si>
    <t>No certificate received - all</t>
  </si>
  <si>
    <t>Certificate and Application not Received</t>
  </si>
  <si>
    <t>Certificate not received &amp; application beyond 1c</t>
  </si>
  <si>
    <t>Certificate not received &amp; application at 1c</t>
  </si>
  <si>
    <t>Certificate received - IS review in progress</t>
  </si>
  <si>
    <t>Certificate approved by IS - closure required</t>
  </si>
  <si>
    <t>Average Age of Data Applications Emails</t>
  </si>
  <si>
    <t>Count of Data Applications Emails</t>
  </si>
  <si>
    <t>Average Age of Data Production Emails</t>
  </si>
  <si>
    <t>Count of Data Production Emails</t>
  </si>
  <si>
    <t>Net position, completions minus applications accepted</t>
  </si>
  <si>
    <t>CEO Numbers - DSAs Customer Signed Financial Year To Date</t>
  </si>
  <si>
    <t xml:space="preserve">Data Disseminations </t>
  </si>
  <si>
    <t>19/20</t>
  </si>
  <si>
    <t>These are all DSAs that have been customer signed ( may be several versions of one NIC) , this is not the number of active agreements in the system.</t>
  </si>
  <si>
    <t>NO Change</t>
  </si>
  <si>
    <t>No Change</t>
  </si>
  <si>
    <t>Update manually each week</t>
  </si>
  <si>
    <t>File Instructions are based off the release date, regardless of when the customer signed their DSA</t>
  </si>
  <si>
    <t>Holder Analysis Dashboard</t>
  </si>
  <si>
    <t>HolderAnalysis_DSAsSignedFinancialYTD - total count</t>
  </si>
  <si>
    <t>HolderAnalysis_DataDisseminations</t>
  </si>
  <si>
    <t>HolderAnalysis_DSAsSignedFinancialYTD_NewDSAs - total count</t>
  </si>
  <si>
    <t>Input number into H17, this will update D10</t>
  </si>
  <si>
    <t>HolderAnalysis_Organisations_DSAsSignedFinancialYTD - total count</t>
  </si>
  <si>
    <t>20/21 Actual</t>
  </si>
  <si>
    <t>18/19</t>
  </si>
  <si>
    <t>20/21</t>
  </si>
  <si>
    <t xml:space="preserve">All DSAs Signed </t>
  </si>
  <si>
    <t xml:space="preserve">Of which are 'New' DSAs </t>
  </si>
  <si>
    <t>Unique Organisations for all DSAs</t>
  </si>
  <si>
    <t>ELAPSED TIME</t>
  </si>
  <si>
    <t>Dashboard - Holder Analysis_2</t>
  </si>
  <si>
    <t>DARS_SUMMARY_OpenByStage with Org type filter</t>
  </si>
  <si>
    <t xml:space="preserve">DARS_SUMMARY_OpenByStage with org type filter </t>
  </si>
  <si>
    <t>DARS_SUMMARY_OpenByStage with org type filter</t>
  </si>
  <si>
    <t>Queue Items</t>
  </si>
  <si>
    <t>DARS_SUMMARY_QUEUESBYCATEGORY</t>
  </si>
  <si>
    <t>DARS_TIME_OpenClosuresSummary with org filter</t>
  </si>
  <si>
    <t xml:space="preserve">DARS_TIME_OpenClosuresSummary with org filter </t>
  </si>
  <si>
    <t>DARS_Summary_OpenAverageSLA with Org Type Filter</t>
  </si>
  <si>
    <t>AV: APPLICATIONS &gt; PC_SLAANALYSIS</t>
  </si>
  <si>
    <t>VH- DARS Queue Items for DSFC</t>
  </si>
  <si>
    <t xml:space="preserve">Total number of records in OUTSTANDING TRIAGE_CCGonly  </t>
  </si>
  <si>
    <t>Weighted average of New enquiries_Total_AverageAge of Case AND PreviousDSA_Total_AverageAge of Case</t>
  </si>
  <si>
    <t>Filter Org type to CCG, then record Combined Mean Working Days</t>
  </si>
  <si>
    <t>Open latest file in : http://teams2/sites/DDS/Delivering Data Access Online/Reporting/SLAAnalysis/ElapsedTime…and SAVE AS with a name one week on. Add a column for the latest week. Paste output of AV into DARS page. Copy figures into here</t>
  </si>
  <si>
    <t>SLA ELAPSED TIME - rolling last 6 weeks</t>
  </si>
  <si>
    <t>Volume</t>
  </si>
  <si>
    <t>75th percentile</t>
  </si>
  <si>
    <t>Median elapsed time</t>
  </si>
  <si>
    <t>Average elapsed time</t>
  </si>
  <si>
    <t>*For Data Apps, Production and Clinical Trials</t>
  </si>
  <si>
    <t>Amount of enquiries</t>
  </si>
  <si>
    <t>Average Age</t>
  </si>
  <si>
    <t>Formula will update itself each week</t>
  </si>
  <si>
    <t>NO CHANGE</t>
  </si>
  <si>
    <t>Today</t>
  </si>
  <si>
    <t xml:space="preserve">Days into 20/21 </t>
  </si>
  <si>
    <t>Days Left of 20/21</t>
  </si>
  <si>
    <t>Files Produced so far per day</t>
  </si>
  <si>
    <t>20/21 Forecast (Based off actual)</t>
  </si>
  <si>
    <t>Forecast % Change</t>
  </si>
  <si>
    <t>Shown on graph: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</si>
</sst>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7030A0"/>
      <name val="Calibri"/>
      <family val="2"/>
      <scheme val="minor"/>
    </font>
    <font>
      <sz val="1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0.74999237037263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218">
    <xf numFmtId="0" fontId="0" fillId="0" borderId="0" xfId="0"/>
    <xf numFmtId="0" fontId="3" fillId="0" borderId="0" xfId="2" applyFont="1"/>
    <xf numFmtId="0" fontId="1" fillId="2" borderId="0" xfId="2" applyFill="1"/>
    <xf numFmtId="0" fontId="5" fillId="2" borderId="0" xfId="2" applyFont="1" applyFill="1"/>
    <xf numFmtId="9" fontId="1" fillId="3" borderId="1" xfId="2" applyNumberFormat="1" applyFill="1" applyBorder="1"/>
    <xf numFmtId="0" fontId="1" fillId="3" borderId="1" xfId="2" applyFill="1" applyBorder="1"/>
    <xf numFmtId="0" fontId="1" fillId="3" borderId="2" xfId="2" applyFill="1" applyBorder="1"/>
    <xf numFmtId="0" fontId="1" fillId="2" borderId="1" xfId="2" applyFill="1" applyBorder="1"/>
    <xf numFmtId="0" fontId="1" fillId="3" borderId="0" xfId="2" applyFill="1"/>
    <xf numFmtId="0" fontId="6" fillId="3" borderId="0" xfId="2" applyFont="1" applyFill="1"/>
    <xf numFmtId="0" fontId="1" fillId="0" borderId="0" xfId="2"/>
    <xf numFmtId="0" fontId="1" fillId="3" borderId="3" xfId="2" applyFill="1" applyBorder="1"/>
    <xf numFmtId="0" fontId="1" fillId="2" borderId="4" xfId="2" applyFill="1" applyBorder="1"/>
    <xf numFmtId="0" fontId="7" fillId="0" borderId="0" xfId="2" applyFont="1"/>
    <xf numFmtId="0" fontId="8" fillId="2" borderId="6" xfId="2" applyFont="1" applyFill="1" applyBorder="1"/>
    <xf numFmtId="0" fontId="8" fillId="2" borderId="5" xfId="2" applyFont="1" applyFill="1" applyBorder="1"/>
    <xf numFmtId="0" fontId="7" fillId="3" borderId="1" xfId="2" applyFont="1" applyFill="1" applyBorder="1"/>
    <xf numFmtId="0" fontId="7" fillId="3" borderId="0" xfId="2" applyFont="1" applyFill="1"/>
    <xf numFmtId="0" fontId="9" fillId="4" borderId="0" xfId="2" applyFont="1" applyFill="1"/>
    <xf numFmtId="0" fontId="9" fillId="4" borderId="8" xfId="2" applyFont="1" applyFill="1" applyBorder="1"/>
    <xf numFmtId="9" fontId="9" fillId="4" borderId="0" xfId="2" applyNumberFormat="1" applyFont="1" applyFill="1"/>
    <xf numFmtId="0" fontId="9" fillId="4" borderId="2" xfId="2" applyFont="1" applyFill="1" applyBorder="1"/>
    <xf numFmtId="0" fontId="10" fillId="4" borderId="2" xfId="2" applyFont="1" applyFill="1" applyBorder="1"/>
    <xf numFmtId="0" fontId="9" fillId="4" borderId="1" xfId="2" applyFont="1" applyFill="1" applyBorder="1"/>
    <xf numFmtId="0" fontId="10" fillId="4" borderId="8" xfId="2" applyFont="1" applyFill="1" applyBorder="1"/>
    <xf numFmtId="0" fontId="10" fillId="4" borderId="0" xfId="2" applyFont="1" applyFill="1"/>
    <xf numFmtId="0" fontId="9" fillId="0" borderId="0" xfId="2" applyFont="1"/>
    <xf numFmtId="0" fontId="9" fillId="5" borderId="8" xfId="2" applyFont="1" applyFill="1" applyBorder="1"/>
    <xf numFmtId="0" fontId="9" fillId="5" borderId="0" xfId="2" applyFont="1" applyFill="1"/>
    <xf numFmtId="9" fontId="9" fillId="5" borderId="0" xfId="2" applyNumberFormat="1" applyFont="1" applyFill="1"/>
    <xf numFmtId="0" fontId="9" fillId="5" borderId="2" xfId="2" applyFont="1" applyFill="1" applyBorder="1"/>
    <xf numFmtId="0" fontId="10" fillId="5" borderId="0" xfId="2" applyFont="1" applyFill="1"/>
    <xf numFmtId="9" fontId="10" fillId="4" borderId="0" xfId="2" applyNumberFormat="1" applyFont="1" applyFill="1"/>
    <xf numFmtId="0" fontId="11" fillId="0" borderId="0" xfId="2" applyFont="1"/>
    <xf numFmtId="0" fontId="12" fillId="6" borderId="0" xfId="2" applyFont="1" applyFill="1"/>
    <xf numFmtId="0" fontId="1" fillId="6" borderId="1" xfId="2" applyFill="1" applyBorder="1"/>
    <xf numFmtId="0" fontId="13" fillId="0" borderId="0" xfId="2" applyFont="1"/>
    <xf numFmtId="0" fontId="1" fillId="2" borderId="8" xfId="2" applyFill="1" applyBorder="1"/>
    <xf numFmtId="0" fontId="1" fillId="2" borderId="2" xfId="2" applyFill="1" applyBorder="1"/>
    <xf numFmtId="0" fontId="4" fillId="2" borderId="8" xfId="2" applyFont="1" applyFill="1" applyBorder="1"/>
    <xf numFmtId="0" fontId="4" fillId="2" borderId="2" xfId="2" applyFont="1" applyFill="1" applyBorder="1"/>
    <xf numFmtId="0" fontId="1" fillId="2" borderId="8" xfId="2" applyFill="1" applyBorder="1" applyAlignment="1">
      <alignment wrapText="1"/>
    </xf>
    <xf numFmtId="0" fontId="4" fillId="2" borderId="0" xfId="2" applyFont="1" applyFill="1" applyAlignment="1">
      <alignment wrapText="1"/>
    </xf>
    <xf numFmtId="0" fontId="5" fillId="2" borderId="0" xfId="2" applyFont="1" applyFill="1" applyAlignment="1">
      <alignment wrapText="1"/>
    </xf>
    <xf numFmtId="0" fontId="1" fillId="2" borderId="2" xfId="2" applyFill="1" applyBorder="1" applyAlignment="1">
      <alignment wrapText="1"/>
    </xf>
    <xf numFmtId="0" fontId="1" fillId="2" borderId="0" xfId="2" applyFill="1" applyAlignment="1">
      <alignment wrapText="1"/>
    </xf>
    <xf numFmtId="0" fontId="4" fillId="2" borderId="8" xfId="2" applyFont="1" applyFill="1" applyBorder="1" applyAlignment="1">
      <alignment wrapText="1"/>
    </xf>
    <xf numFmtId="0" fontId="4" fillId="2" borderId="2" xfId="2" applyFont="1" applyFill="1" applyBorder="1" applyAlignment="1">
      <alignment wrapText="1"/>
    </xf>
    <xf numFmtId="0" fontId="4" fillId="3" borderId="1" xfId="2" applyFont="1" applyFill="1" applyBorder="1" applyAlignment="1">
      <alignment wrapText="1"/>
    </xf>
    <xf numFmtId="0" fontId="4" fillId="3" borderId="0" xfId="2" applyFont="1" applyFill="1" applyAlignment="1">
      <alignment wrapText="1"/>
    </xf>
    <xf numFmtId="0" fontId="1" fillId="0" borderId="0" xfId="2" applyAlignment="1">
      <alignment wrapText="1"/>
    </xf>
    <xf numFmtId="0" fontId="2" fillId="2" borderId="2" xfId="2" applyFont="1" applyFill="1" applyBorder="1"/>
    <xf numFmtId="0" fontId="4" fillId="3" borderId="1" xfId="2" applyFont="1" applyFill="1" applyBorder="1"/>
    <xf numFmtId="1" fontId="1" fillId="2" borderId="1" xfId="2" applyNumberFormat="1" applyFill="1" applyBorder="1"/>
    <xf numFmtId="0" fontId="6" fillId="0" borderId="0" xfId="2" applyFont="1"/>
    <xf numFmtId="14" fontId="1" fillId="0" borderId="9" xfId="2" applyNumberFormat="1" applyBorder="1"/>
    <xf numFmtId="0" fontId="0" fillId="3" borderId="0" xfId="0" applyFill="1"/>
    <xf numFmtId="0" fontId="4" fillId="7" borderId="0" xfId="2" applyFont="1" applyFill="1"/>
    <xf numFmtId="0" fontId="6" fillId="7" borderId="0" xfId="2" applyFont="1" applyFill="1"/>
    <xf numFmtId="1" fontId="1" fillId="8" borderId="1" xfId="2" applyNumberFormat="1" applyFill="1" applyBorder="1"/>
    <xf numFmtId="0" fontId="15" fillId="2" borderId="0" xfId="0" applyFont="1" applyFill="1"/>
    <xf numFmtId="0" fontId="15" fillId="7" borderId="0" xfId="0" applyFont="1" applyFill="1"/>
    <xf numFmtId="0" fontId="15" fillId="2" borderId="2" xfId="0" applyFont="1" applyFill="1" applyBorder="1"/>
    <xf numFmtId="0" fontId="4" fillId="2" borderId="10" xfId="2" applyFont="1" applyFill="1" applyBorder="1"/>
    <xf numFmtId="0" fontId="15" fillId="2" borderId="11" xfId="0" applyFont="1" applyFill="1" applyBorder="1"/>
    <xf numFmtId="0" fontId="0" fillId="3" borderId="11" xfId="0" applyFill="1" applyBorder="1"/>
    <xf numFmtId="0" fontId="15" fillId="7" borderId="11" xfId="0" applyFont="1" applyFill="1" applyBorder="1"/>
    <xf numFmtId="0" fontId="15" fillId="2" borderId="3" xfId="0" applyFont="1" applyFill="1" applyBorder="1"/>
    <xf numFmtId="0" fontId="1" fillId="9" borderId="0" xfId="2" applyFill="1"/>
    <xf numFmtId="164" fontId="4" fillId="2" borderId="0" xfId="2" applyNumberFormat="1" applyFont="1" applyFill="1"/>
    <xf numFmtId="0" fontId="2" fillId="10" borderId="2" xfId="2" applyFont="1" applyFill="1" applyBorder="1"/>
    <xf numFmtId="1" fontId="4" fillId="2" borderId="0" xfId="2" applyNumberFormat="1" applyFont="1" applyFill="1"/>
    <xf numFmtId="0" fontId="4" fillId="10" borderId="0" xfId="2" applyFont="1" applyFill="1"/>
    <xf numFmtId="1" fontId="1" fillId="4" borderId="1" xfId="2" applyNumberFormat="1" applyFill="1" applyBorder="1"/>
    <xf numFmtId="0" fontId="16" fillId="2" borderId="8" xfId="2" applyFont="1" applyFill="1" applyBorder="1"/>
    <xf numFmtId="0" fontId="16" fillId="2" borderId="2" xfId="2" applyFont="1" applyFill="1" applyBorder="1"/>
    <xf numFmtId="0" fontId="15" fillId="2" borderId="8" xfId="0" applyFont="1" applyFill="1" applyBorder="1"/>
    <xf numFmtId="14" fontId="4" fillId="2" borderId="0" xfId="2" applyNumberFormat="1" applyFont="1" applyFill="1"/>
    <xf numFmtId="14" fontId="1" fillId="2" borderId="0" xfId="2" applyNumberFormat="1" applyFill="1"/>
    <xf numFmtId="0" fontId="4" fillId="0" borderId="0" xfId="2" applyFont="1"/>
    <xf numFmtId="0" fontId="1" fillId="7" borderId="0" xfId="2" applyFill="1"/>
    <xf numFmtId="0" fontId="1" fillId="0" borderId="1" xfId="2" applyBorder="1"/>
    <xf numFmtId="0" fontId="1" fillId="2" borderId="11" xfId="2" applyFill="1" applyBorder="1"/>
    <xf numFmtId="0" fontId="4" fillId="2" borderId="11" xfId="2" applyFont="1" applyFill="1" applyBorder="1"/>
    <xf numFmtId="0" fontId="4" fillId="2" borderId="3" xfId="2" applyFont="1" applyFill="1" applyBorder="1"/>
    <xf numFmtId="0" fontId="1" fillId="0" borderId="4" xfId="2" applyBorder="1"/>
    <xf numFmtId="0" fontId="4" fillId="7" borderId="11" xfId="2" applyFont="1" applyFill="1" applyBorder="1"/>
    <xf numFmtId="0" fontId="1" fillId="11" borderId="2" xfId="2" applyFill="1" applyBorder="1"/>
    <xf numFmtId="0" fontId="1" fillId="2" borderId="10" xfId="2" applyFill="1" applyBorder="1"/>
    <xf numFmtId="0" fontId="5" fillId="2" borderId="11" xfId="2" applyFont="1" applyFill="1" applyBorder="1"/>
    <xf numFmtId="0" fontId="1" fillId="11" borderId="3" xfId="2" applyFill="1" applyBorder="1"/>
    <xf numFmtId="0" fontId="1" fillId="11" borderId="0" xfId="2" applyFill="1"/>
    <xf numFmtId="9" fontId="1" fillId="12" borderId="0" xfId="2" applyNumberFormat="1" applyFill="1"/>
    <xf numFmtId="0" fontId="1" fillId="12" borderId="0" xfId="2" applyFill="1"/>
    <xf numFmtId="0" fontId="4" fillId="13" borderId="0" xfId="2" applyFont="1" applyFill="1"/>
    <xf numFmtId="0" fontId="4" fillId="0" borderId="1" xfId="2" applyFont="1" applyBorder="1"/>
    <xf numFmtId="14" fontId="1" fillId="0" borderId="0" xfId="2" applyNumberFormat="1"/>
    <xf numFmtId="1" fontId="4" fillId="3" borderId="1" xfId="2" applyNumberFormat="1" applyFont="1" applyFill="1" applyBorder="1"/>
    <xf numFmtId="0" fontId="8" fillId="2" borderId="12" xfId="2" applyFont="1" applyFill="1" applyBorder="1"/>
    <xf numFmtId="0" fontId="4" fillId="2" borderId="12" xfId="2" applyFont="1" applyFill="1" applyBorder="1"/>
    <xf numFmtId="0" fontId="4" fillId="2" borderId="6" xfId="2" applyFont="1" applyFill="1" applyBorder="1"/>
    <xf numFmtId="0" fontId="17" fillId="2" borderId="1" xfId="2" applyFont="1" applyFill="1" applyBorder="1"/>
    <xf numFmtId="0" fontId="4" fillId="2" borderId="1" xfId="2" applyFont="1" applyFill="1" applyBorder="1"/>
    <xf numFmtId="0" fontId="8" fillId="2" borderId="8" xfId="2" applyFont="1" applyFill="1" applyBorder="1"/>
    <xf numFmtId="0" fontId="8" fillId="2" borderId="0" xfId="2" applyFont="1" applyFill="1"/>
    <xf numFmtId="0" fontId="4" fillId="2" borderId="1" xfId="2" applyFont="1" applyFill="1" applyBorder="1" applyAlignment="1">
      <alignment vertical="top" wrapText="1"/>
    </xf>
    <xf numFmtId="0" fontId="18" fillId="14" borderId="1" xfId="2" applyFont="1" applyFill="1" applyBorder="1" applyAlignment="1">
      <alignment vertical="top"/>
    </xf>
    <xf numFmtId="0" fontId="18" fillId="15" borderId="1" xfId="2" applyFont="1" applyFill="1" applyBorder="1" applyAlignment="1">
      <alignment vertical="top"/>
    </xf>
    <xf numFmtId="0" fontId="18" fillId="16" borderId="1" xfId="2" applyFont="1" applyFill="1" applyBorder="1" applyAlignment="1">
      <alignment vertical="top" wrapText="1"/>
    </xf>
    <xf numFmtId="1" fontId="18" fillId="15" borderId="7" xfId="2" applyNumberFormat="1" applyFont="1" applyFill="1" applyBorder="1" applyAlignment="1">
      <alignment horizontal="center" vertical="top"/>
    </xf>
    <xf numFmtId="0" fontId="18" fillId="14" borderId="7" xfId="2" applyFont="1" applyFill="1" applyBorder="1" applyAlignment="1">
      <alignment vertical="top"/>
    </xf>
    <xf numFmtId="0" fontId="4" fillId="14" borderId="1" xfId="2" applyFont="1" applyFill="1" applyBorder="1"/>
    <xf numFmtId="0" fontId="4" fillId="15" borderId="1" xfId="2" applyFont="1" applyFill="1" applyBorder="1"/>
    <xf numFmtId="0" fontId="19" fillId="16" borderId="1" xfId="2" applyFont="1" applyFill="1" applyBorder="1" applyAlignment="1">
      <alignment vertical="top"/>
    </xf>
    <xf numFmtId="1" fontId="4" fillId="8" borderId="2" xfId="2" applyNumberFormat="1" applyFont="1" applyFill="1" applyBorder="1"/>
    <xf numFmtId="1" fontId="4" fillId="15" borderId="2" xfId="2" applyNumberFormat="1" applyFont="1" applyFill="1" applyBorder="1"/>
    <xf numFmtId="0" fontId="10" fillId="14" borderId="2" xfId="2" applyFont="1" applyFill="1" applyBorder="1"/>
    <xf numFmtId="0" fontId="10" fillId="16" borderId="1" xfId="2" applyFont="1" applyFill="1" applyBorder="1"/>
    <xf numFmtId="0" fontId="10" fillId="16" borderId="4" xfId="2" applyFont="1" applyFill="1" applyBorder="1"/>
    <xf numFmtId="1" fontId="4" fillId="8" borderId="3" xfId="2" applyNumberFormat="1" applyFont="1" applyFill="1" applyBorder="1"/>
    <xf numFmtId="0" fontId="14" fillId="16" borderId="5" xfId="2" applyFont="1" applyFill="1" applyBorder="1" applyAlignment="1">
      <alignment vertical="center" wrapText="1"/>
    </xf>
    <xf numFmtId="0" fontId="14" fillId="8" borderId="12" xfId="2" applyFont="1" applyFill="1" applyBorder="1" applyAlignment="1">
      <alignment vertical="center" wrapText="1"/>
    </xf>
    <xf numFmtId="0" fontId="14" fillId="8" borderId="7" xfId="2" applyFont="1" applyFill="1" applyBorder="1" applyAlignment="1">
      <alignment vertical="center" wrapText="1"/>
    </xf>
    <xf numFmtId="0" fontId="14" fillId="15" borderId="12" xfId="2" applyFont="1" applyFill="1" applyBorder="1" applyAlignment="1">
      <alignment vertical="center" wrapText="1"/>
    </xf>
    <xf numFmtId="0" fontId="14" fillId="14" borderId="12" xfId="2" applyFont="1" applyFill="1" applyBorder="1" applyAlignment="1">
      <alignment horizontal="left" vertical="top" wrapText="1"/>
    </xf>
    <xf numFmtId="0" fontId="10" fillId="16" borderId="1" xfId="2" quotePrefix="1" applyFont="1" applyFill="1" applyBorder="1" applyAlignment="1">
      <alignment vertical="top" wrapText="1"/>
    </xf>
    <xf numFmtId="0" fontId="14" fillId="17" borderId="10" xfId="2" applyFont="1" applyFill="1" applyBorder="1" applyAlignment="1">
      <alignment horizontal="left" vertical="top"/>
    </xf>
    <xf numFmtId="14" fontId="4" fillId="8" borderId="4" xfId="2" applyNumberFormat="1" applyFont="1" applyFill="1" applyBorder="1" applyAlignment="1">
      <alignment vertical="top"/>
    </xf>
    <xf numFmtId="1" fontId="4" fillId="8" borderId="3" xfId="2" applyNumberFormat="1" applyFont="1" applyFill="1" applyBorder="1" applyAlignment="1">
      <alignment vertical="top"/>
    </xf>
    <xf numFmtId="1" fontId="4" fillId="8" borderId="4" xfId="2" applyNumberFormat="1" applyFont="1" applyFill="1" applyBorder="1" applyAlignment="1">
      <alignment vertical="top"/>
    </xf>
    <xf numFmtId="1" fontId="15" fillId="8" borderId="4" xfId="0" applyNumberFormat="1" applyFont="1" applyFill="1" applyBorder="1" applyAlignment="1">
      <alignment vertical="top"/>
    </xf>
    <xf numFmtId="9" fontId="4" fillId="8" borderId="4" xfId="2" applyNumberFormat="1" applyFont="1" applyFill="1" applyBorder="1" applyAlignment="1">
      <alignment vertical="top"/>
    </xf>
    <xf numFmtId="1" fontId="4" fillId="15" borderId="4" xfId="1" applyNumberFormat="1" applyFont="1" applyFill="1" applyBorder="1" applyAlignment="1">
      <alignment vertical="top"/>
    </xf>
    <xf numFmtId="0" fontId="4" fillId="14" borderId="4" xfId="2" applyFont="1" applyFill="1" applyBorder="1"/>
    <xf numFmtId="0" fontId="20" fillId="14" borderId="1" xfId="2" quotePrefix="1" applyFont="1" applyFill="1" applyBorder="1" applyAlignment="1">
      <alignment vertical="top" wrapText="1"/>
    </xf>
    <xf numFmtId="0" fontId="20" fillId="15" borderId="1" xfId="2" quotePrefix="1" applyFont="1" applyFill="1" applyBorder="1" applyAlignment="1">
      <alignment vertical="top" wrapText="1"/>
    </xf>
    <xf numFmtId="0" fontId="20" fillId="16" borderId="1" xfId="2" quotePrefix="1" applyFont="1" applyFill="1" applyBorder="1" applyAlignment="1">
      <alignment vertical="top" wrapText="1"/>
    </xf>
    <xf numFmtId="14" fontId="4" fillId="16" borderId="8" xfId="2" applyNumberFormat="1" applyFont="1" applyFill="1" applyBorder="1" applyAlignment="1">
      <alignment horizontal="left" vertical="top"/>
    </xf>
    <xf numFmtId="2" fontId="4" fillId="2" borderId="0" xfId="2" applyNumberFormat="1" applyFont="1" applyFill="1"/>
    <xf numFmtId="9" fontId="4" fillId="2" borderId="0" xfId="1" applyFont="1" applyFill="1"/>
    <xf numFmtId="14" fontId="4" fillId="15" borderId="2" xfId="2" applyNumberFormat="1" applyFont="1" applyFill="1" applyBorder="1" applyAlignment="1">
      <alignment horizontal="left" vertical="top"/>
    </xf>
    <xf numFmtId="14" fontId="4" fillId="14" borderId="2" xfId="2" applyNumberFormat="1" applyFont="1" applyFill="1" applyBorder="1" applyAlignment="1">
      <alignment horizontal="left" vertical="top"/>
    </xf>
    <xf numFmtId="0" fontId="4" fillId="16" borderId="1" xfId="2" applyFont="1" applyFill="1" applyBorder="1"/>
    <xf numFmtId="0" fontId="14" fillId="2" borderId="1" xfId="2" quotePrefix="1" applyFont="1" applyFill="1" applyBorder="1" applyAlignment="1">
      <alignment wrapText="1"/>
    </xf>
    <xf numFmtId="0" fontId="4" fillId="14" borderId="3" xfId="2" applyFont="1" applyFill="1" applyBorder="1"/>
    <xf numFmtId="0" fontId="4" fillId="15" borderId="3" xfId="2" applyFont="1" applyFill="1" applyBorder="1"/>
    <xf numFmtId="0" fontId="21" fillId="16" borderId="4" xfId="2" applyFont="1" applyFill="1" applyBorder="1"/>
    <xf numFmtId="0" fontId="20" fillId="2" borderId="0" xfId="2" applyFont="1" applyFill="1"/>
    <xf numFmtId="0" fontId="14" fillId="2" borderId="1" xfId="2" quotePrefix="1" applyFont="1" applyFill="1" applyBorder="1"/>
    <xf numFmtId="0" fontId="14" fillId="15" borderId="0" xfId="2" applyFont="1" applyFill="1" applyAlignment="1">
      <alignment horizontal="left" vertical="top"/>
    </xf>
    <xf numFmtId="0" fontId="4" fillId="15" borderId="0" xfId="2" applyFont="1" applyFill="1" applyAlignment="1">
      <alignment horizontal="left" vertical="top"/>
    </xf>
    <xf numFmtId="1" fontId="4" fillId="15" borderId="0" xfId="2" applyNumberFormat="1" applyFont="1" applyFill="1" applyAlignment="1">
      <alignment horizontal="left" vertical="top"/>
    </xf>
    <xf numFmtId="0" fontId="22" fillId="0" borderId="0" xfId="2" applyFont="1"/>
    <xf numFmtId="0" fontId="1" fillId="10" borderId="0" xfId="2" applyFill="1"/>
    <xf numFmtId="0" fontId="4" fillId="2" borderId="0" xfId="2" applyFont="1" applyFill="1"/>
    <xf numFmtId="0" fontId="0" fillId="0" borderId="0" xfId="0"/>
    <xf numFmtId="0" fontId="6" fillId="18" borderId="8" xfId="2" applyFont="1" applyFill="1" applyBorder="1"/>
    <xf numFmtId="0" fontId="6" fillId="18" borderId="0" xfId="2" applyFont="1" applyFill="1"/>
    <xf numFmtId="0" fontId="6" fillId="18" borderId="10" xfId="2" applyFont="1" applyFill="1" applyBorder="1"/>
    <xf numFmtId="0" fontId="6" fillId="18" borderId="11" xfId="2" applyFont="1" applyFill="1" applyBorder="1"/>
    <xf numFmtId="0" fontId="7" fillId="2" borderId="5" xfId="2" applyFont="1" applyFill="1" applyBorder="1"/>
    <xf numFmtId="0" fontId="23" fillId="2" borderId="7" xfId="2" applyFont="1" applyFill="1" applyBorder="1"/>
    <xf numFmtId="0" fontId="7" fillId="2" borderId="0" xfId="2" applyFont="1" applyFill="1"/>
    <xf numFmtId="0" fontId="7" fillId="2" borderId="6" xfId="2" applyFont="1" applyFill="1" applyBorder="1"/>
    <xf numFmtId="0" fontId="7" fillId="2" borderId="7" xfId="2" applyFont="1" applyFill="1" applyBorder="1"/>
    <xf numFmtId="0" fontId="7" fillId="2" borderId="1" xfId="2" applyFont="1" applyFill="1" applyBorder="1"/>
    <xf numFmtId="0" fontId="24" fillId="18" borderId="8" xfId="2" applyFont="1" applyFill="1" applyBorder="1"/>
    <xf numFmtId="0" fontId="24" fillId="18" borderId="0" xfId="2" applyFont="1" applyFill="1"/>
    <xf numFmtId="0" fontId="24" fillId="18" borderId="2" xfId="2" applyFont="1" applyFill="1" applyBorder="1"/>
    <xf numFmtId="0" fontId="25" fillId="4" borderId="8" xfId="2" applyFont="1" applyFill="1" applyBorder="1"/>
    <xf numFmtId="0" fontId="25" fillId="4" borderId="0" xfId="2" applyFont="1" applyFill="1"/>
    <xf numFmtId="0" fontId="25" fillId="4" borderId="2" xfId="2" applyFont="1" applyFill="1" applyBorder="1"/>
    <xf numFmtId="0" fontId="25" fillId="5" borderId="0" xfId="2" applyFont="1" applyFill="1"/>
    <xf numFmtId="0" fontId="25" fillId="18" borderId="0" xfId="2" applyFont="1" applyFill="1"/>
    <xf numFmtId="0" fontId="12" fillId="6" borderId="0" xfId="2" applyFont="1" applyFill="1" applyAlignment="1">
      <alignment horizontal="centerContinuous"/>
    </xf>
    <xf numFmtId="0" fontId="12" fillId="6" borderId="8" xfId="2" applyFont="1" applyFill="1" applyBorder="1"/>
    <xf numFmtId="0" fontId="12" fillId="6" borderId="2" xfId="2" applyFont="1" applyFill="1" applyBorder="1"/>
    <xf numFmtId="0" fontId="12" fillId="6" borderId="8" xfId="2" applyFont="1" applyFill="1" applyBorder="1" applyAlignment="1">
      <alignment horizontal="centerContinuous"/>
    </xf>
    <xf numFmtId="0" fontId="26" fillId="18" borderId="0" xfId="2" applyFont="1" applyFill="1"/>
    <xf numFmtId="0" fontId="5" fillId="2" borderId="2" xfId="2" applyFont="1" applyFill="1" applyBorder="1"/>
    <xf numFmtId="0" fontId="1" fillId="2" borderId="13" xfId="2" applyFill="1" applyBorder="1"/>
    <xf numFmtId="0" fontId="1" fillId="2" borderId="14" xfId="2" applyFill="1" applyBorder="1"/>
    <xf numFmtId="0" fontId="1" fillId="2" borderId="15" xfId="2" applyFill="1" applyBorder="1"/>
    <xf numFmtId="0" fontId="6" fillId="18" borderId="2" xfId="2" applyFont="1" applyFill="1" applyBorder="1"/>
    <xf numFmtId="0" fontId="1" fillId="0" borderId="9" xfId="2" applyBorder="1"/>
    <xf numFmtId="14" fontId="1" fillId="0" borderId="9" xfId="3" applyNumberFormat="1" applyBorder="1"/>
    <xf numFmtId="0" fontId="1" fillId="2" borderId="13" xfId="3" applyFill="1" applyBorder="1"/>
    <xf numFmtId="0" fontId="4" fillId="2" borderId="0" xfId="3" applyFont="1" applyFill="1"/>
    <xf numFmtId="0" fontId="5" fillId="2" borderId="2" xfId="3" applyFont="1" applyFill="1" applyBorder="1"/>
    <xf numFmtId="0" fontId="1" fillId="2" borderId="14" xfId="3" applyFill="1" applyBorder="1"/>
    <xf numFmtId="0" fontId="1" fillId="2" borderId="8" xfId="3" applyFill="1" applyBorder="1"/>
    <xf numFmtId="0" fontId="1" fillId="2" borderId="0" xfId="3" applyFill="1"/>
    <xf numFmtId="0" fontId="4" fillId="2" borderId="8" xfId="3" applyFont="1" applyFill="1" applyBorder="1" applyAlignment="1">
      <alignment wrapText="1"/>
    </xf>
    <xf numFmtId="0" fontId="4" fillId="2" borderId="0" xfId="3" applyFont="1" applyFill="1" applyAlignment="1">
      <alignment wrapText="1"/>
    </xf>
    <xf numFmtId="0" fontId="4" fillId="2" borderId="2" xfId="3" applyFont="1" applyFill="1" applyBorder="1" applyAlignment="1">
      <alignment wrapText="1"/>
    </xf>
    <xf numFmtId="0" fontId="6" fillId="18" borderId="8" xfId="3" applyFont="1" applyFill="1" applyBorder="1"/>
    <xf numFmtId="0" fontId="6" fillId="18" borderId="0" xfId="3" applyFont="1" applyFill="1"/>
    <xf numFmtId="0" fontId="6" fillId="18" borderId="2" xfId="3" applyFont="1" applyFill="1" applyBorder="1"/>
    <xf numFmtId="0" fontId="1" fillId="0" borderId="0" xfId="3"/>
    <xf numFmtId="0" fontId="4" fillId="19" borderId="8" xfId="2" applyFont="1" applyFill="1" applyBorder="1"/>
    <xf numFmtId="0" fontId="4" fillId="19" borderId="0" xfId="2" applyFont="1" applyFill="1"/>
    <xf numFmtId="0" fontId="2" fillId="19" borderId="2" xfId="2" applyFont="1" applyFill="1" applyBorder="1"/>
    <xf numFmtId="0" fontId="4" fillId="19" borderId="1" xfId="2" applyFont="1" applyFill="1" applyBorder="1"/>
    <xf numFmtId="1" fontId="6" fillId="18" borderId="2" xfId="2" applyNumberFormat="1" applyFont="1" applyFill="1" applyBorder="1"/>
    <xf numFmtId="165" fontId="6" fillId="18" borderId="0" xfId="4" applyNumberFormat="1" applyFont="1" applyFill="1"/>
    <xf numFmtId="165" fontId="6" fillId="18" borderId="2" xfId="4" applyNumberFormat="1" applyFont="1" applyFill="1" applyBorder="1"/>
    <xf numFmtId="14" fontId="1" fillId="2" borderId="8" xfId="2" applyNumberFormat="1" applyFill="1" applyBorder="1"/>
    <xf numFmtId="14" fontId="6" fillId="18" borderId="8" xfId="2" applyNumberFormat="1" applyFont="1" applyFill="1" applyBorder="1"/>
    <xf numFmtId="14" fontId="6" fillId="18" borderId="0" xfId="2" applyNumberFormat="1" applyFont="1" applyFill="1"/>
    <xf numFmtId="14" fontId="6" fillId="18" borderId="2" xfId="2" applyNumberFormat="1" applyFont="1" applyFill="1" applyBorder="1"/>
    <xf numFmtId="0" fontId="1" fillId="2" borderId="16" xfId="2" applyFill="1" applyBorder="1"/>
    <xf numFmtId="0" fontId="5" fillId="2" borderId="3" xfId="2" applyFont="1" applyFill="1" applyBorder="1"/>
    <xf numFmtId="0" fontId="6" fillId="18" borderId="3" xfId="2" applyFont="1" applyFill="1" applyBorder="1"/>
    <xf numFmtId="14" fontId="0" fillId="0" borderId="0" xfId="0" applyNumberFormat="1"/>
    <xf numFmtId="0" fontId="4" fillId="2" borderId="0" xfId="2" applyFont="1" applyFill="1" applyBorder="1"/>
    <xf numFmtId="0" fontId="4" fillId="2" borderId="0" xfId="2" applyFont="1" applyFill="1" applyBorder="1" applyAlignment="1">
      <alignment wrapText="1"/>
    </xf>
    <xf numFmtId="1" fontId="18" fillId="8" borderId="6" xfId="2" applyNumberFormat="1" applyFont="1" applyFill="1" applyBorder="1" applyAlignment="1">
      <alignment horizontal="center" vertical="top"/>
    </xf>
    <xf numFmtId="1" fontId="18" fillId="8" borderId="7" xfId="2" applyNumberFormat="1" applyFont="1" applyFill="1" applyBorder="1" applyAlignment="1">
      <alignment horizontal="center" vertical="top"/>
    </xf>
  </cellXfs>
  <cellStyles count="5">
    <cellStyle name="Comma" xfId="4" builtinId="3"/>
    <cellStyle name="Normal" xfId="0" builtinId="0"/>
    <cellStyle name="Normal 3" xfId="2" xr:uid="{00000000-0005-0000-0000-000003000000}"/>
    <cellStyle name="Normal 3 3" xfId="3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lderAnalysis_v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ProcessStages_Overview"/>
      <sheetName val="Demand_ReadMe"/>
      <sheetName val="Demand_Chart"/>
      <sheetName val="Performance_ReadMe"/>
      <sheetName val="Chart_openTimeSeriesOld"/>
      <sheetName val="hiddenSheet"/>
      <sheetName val="Ignore"/>
      <sheetName val="Performance_Chart"/>
      <sheetName val="Performance_Overview"/>
      <sheetName val="Demand_Overview"/>
      <sheetName val="NumbersProcess"/>
      <sheetName val="GDPPR_Data"/>
      <sheetName val="GDPPR_Charts"/>
      <sheetName val="Enquiries_NotAttachedToAholder"/>
      <sheetName val="Chart_openTimeSeries_CCG"/>
      <sheetName val="Chart_openTimeSeries_else"/>
      <sheetName val="KPIDashboard"/>
      <sheetName val="TotalAppsTimeSeriesData"/>
      <sheetName val="TotalAppsTimeSeriesData_CCG"/>
      <sheetName val="TotalAppsTimeSeriesData_else"/>
      <sheetName val="Enq_NotAttached_AutoFill"/>
      <sheetName val="Total_Apps_AutoFill"/>
      <sheetName val="Total_Apps_CCG_AutoFill"/>
      <sheetName val="Total_Apps_Formula_AutoFill"/>
      <sheetName val="YTD_Numbers_AutoFill"/>
      <sheetName val="YTD_Numbers"/>
      <sheetName val="ElapsedTimeData"/>
      <sheetName val="IncomeDat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 xml:space="preserve">Time series of open applications </v>
          </cell>
        </row>
        <row r="14">
          <cell r="L14" t="str">
            <v>Applications accepted</v>
          </cell>
          <cell r="M14" t="str">
            <v>Signed DSAs</v>
          </cell>
        </row>
        <row r="15">
          <cell r="L15"/>
          <cell r="M15"/>
        </row>
        <row r="16">
          <cell r="L16">
            <v>11</v>
          </cell>
          <cell r="M16">
            <v>16</v>
          </cell>
        </row>
        <row r="17">
          <cell r="L17">
            <v>11</v>
          </cell>
          <cell r="M17">
            <v>26</v>
          </cell>
        </row>
        <row r="18">
          <cell r="L18">
            <v>16</v>
          </cell>
          <cell r="M18">
            <v>14</v>
          </cell>
        </row>
        <row r="19">
          <cell r="L19">
            <v>19</v>
          </cell>
          <cell r="M19">
            <v>11</v>
          </cell>
        </row>
        <row r="20">
          <cell r="L20">
            <v>14</v>
          </cell>
          <cell r="M20">
            <v>18</v>
          </cell>
        </row>
        <row r="21">
          <cell r="L21">
            <v>23</v>
          </cell>
          <cell r="M21">
            <v>21</v>
          </cell>
        </row>
        <row r="22">
          <cell r="L22">
            <v>13</v>
          </cell>
          <cell r="M22">
            <v>22</v>
          </cell>
        </row>
        <row r="23">
          <cell r="L23">
            <v>15</v>
          </cell>
          <cell r="M23">
            <v>26</v>
          </cell>
        </row>
        <row r="24">
          <cell r="L24">
            <v>18</v>
          </cell>
          <cell r="M24">
            <v>25</v>
          </cell>
        </row>
        <row r="25">
          <cell r="L25">
            <v>26</v>
          </cell>
          <cell r="M25">
            <v>27</v>
          </cell>
        </row>
        <row r="26">
          <cell r="L26">
            <v>21</v>
          </cell>
          <cell r="M26">
            <v>21</v>
          </cell>
        </row>
        <row r="27">
          <cell r="L27">
            <v>30</v>
          </cell>
          <cell r="M27">
            <v>14</v>
          </cell>
        </row>
        <row r="28">
          <cell r="L28">
            <v>36</v>
          </cell>
          <cell r="M28">
            <v>14</v>
          </cell>
        </row>
        <row r="29">
          <cell r="L29">
            <v>13</v>
          </cell>
          <cell r="M29">
            <v>8</v>
          </cell>
        </row>
        <row r="30">
          <cell r="L30">
            <v>20</v>
          </cell>
          <cell r="M30">
            <v>27</v>
          </cell>
        </row>
        <row r="31">
          <cell r="L31">
            <v>15</v>
          </cell>
          <cell r="M31">
            <v>17</v>
          </cell>
        </row>
        <row r="32">
          <cell r="L32">
            <v>19</v>
          </cell>
          <cell r="M32">
            <v>8</v>
          </cell>
        </row>
        <row r="33">
          <cell r="L33">
            <v>15</v>
          </cell>
          <cell r="M33">
            <v>17</v>
          </cell>
        </row>
        <row r="34">
          <cell r="L34">
            <v>21</v>
          </cell>
          <cell r="M34">
            <v>13</v>
          </cell>
        </row>
        <row r="35">
          <cell r="L35">
            <v>34</v>
          </cell>
          <cell r="M35">
            <v>16</v>
          </cell>
        </row>
        <row r="36">
          <cell r="L36">
            <v>14</v>
          </cell>
          <cell r="M36">
            <v>25</v>
          </cell>
        </row>
        <row r="37">
          <cell r="L37">
            <v>17</v>
          </cell>
          <cell r="M37">
            <v>10</v>
          </cell>
        </row>
        <row r="38">
          <cell r="L38">
            <v>25</v>
          </cell>
          <cell r="M38">
            <v>20</v>
          </cell>
        </row>
        <row r="39">
          <cell r="L39">
            <v>18</v>
          </cell>
          <cell r="M39">
            <v>13</v>
          </cell>
        </row>
        <row r="40">
          <cell r="L40">
            <v>20</v>
          </cell>
          <cell r="M40">
            <v>17</v>
          </cell>
        </row>
        <row r="41">
          <cell r="L41">
            <v>10</v>
          </cell>
          <cell r="M41">
            <v>12</v>
          </cell>
        </row>
        <row r="42">
          <cell r="L42">
            <v>21</v>
          </cell>
          <cell r="M42">
            <v>15</v>
          </cell>
        </row>
        <row r="43">
          <cell r="L43">
            <v>15</v>
          </cell>
          <cell r="M43">
            <v>50</v>
          </cell>
        </row>
        <row r="44">
          <cell r="L44">
            <v>25</v>
          </cell>
          <cell r="M44">
            <v>47</v>
          </cell>
        </row>
        <row r="45">
          <cell r="L45">
            <v>36</v>
          </cell>
          <cell r="M45">
            <v>17</v>
          </cell>
        </row>
        <row r="46">
          <cell r="L46">
            <v>46</v>
          </cell>
          <cell r="M46">
            <v>26</v>
          </cell>
        </row>
        <row r="47">
          <cell r="L47">
            <v>28</v>
          </cell>
          <cell r="M47">
            <v>41</v>
          </cell>
        </row>
        <row r="48">
          <cell r="L48">
            <v>45</v>
          </cell>
          <cell r="M48">
            <v>13</v>
          </cell>
        </row>
        <row r="49">
          <cell r="L49">
            <v>58</v>
          </cell>
          <cell r="M49">
            <v>15</v>
          </cell>
        </row>
        <row r="50">
          <cell r="L50">
            <v>10</v>
          </cell>
          <cell r="M50">
            <v>27</v>
          </cell>
        </row>
        <row r="51">
          <cell r="L51">
            <v>18</v>
          </cell>
          <cell r="M51">
            <v>54</v>
          </cell>
        </row>
        <row r="52">
          <cell r="L52">
            <v>24</v>
          </cell>
          <cell r="M52">
            <v>44</v>
          </cell>
        </row>
        <row r="53">
          <cell r="L53">
            <v>12</v>
          </cell>
          <cell r="M53">
            <v>26</v>
          </cell>
        </row>
        <row r="54">
          <cell r="L54">
            <v>24</v>
          </cell>
          <cell r="M54">
            <v>16</v>
          </cell>
        </row>
        <row r="55">
          <cell r="L55">
            <v>22</v>
          </cell>
          <cell r="M55">
            <v>11</v>
          </cell>
        </row>
        <row r="56">
          <cell r="L56">
            <v>14</v>
          </cell>
          <cell r="M56">
            <v>11</v>
          </cell>
        </row>
        <row r="57">
          <cell r="L57">
            <v>25</v>
          </cell>
          <cell r="M57">
            <v>17</v>
          </cell>
        </row>
        <row r="58">
          <cell r="L58">
            <v>20</v>
          </cell>
          <cell r="M58">
            <v>13</v>
          </cell>
        </row>
        <row r="59">
          <cell r="L59">
            <v>16</v>
          </cell>
          <cell r="M59">
            <v>8</v>
          </cell>
        </row>
        <row r="60">
          <cell r="L60">
            <v>15</v>
          </cell>
          <cell r="M60">
            <v>17</v>
          </cell>
        </row>
        <row r="61">
          <cell r="L61">
            <v>15</v>
          </cell>
          <cell r="M61">
            <v>9</v>
          </cell>
        </row>
        <row r="62">
          <cell r="L62">
            <v>12</v>
          </cell>
          <cell r="M62">
            <v>15</v>
          </cell>
        </row>
        <row r="63">
          <cell r="L63">
            <v>21</v>
          </cell>
          <cell r="M63">
            <v>10</v>
          </cell>
        </row>
        <row r="64">
          <cell r="L64">
            <v>19</v>
          </cell>
          <cell r="M64">
            <v>12</v>
          </cell>
        </row>
        <row r="65">
          <cell r="L65">
            <v>29</v>
          </cell>
          <cell r="M65">
            <v>14</v>
          </cell>
        </row>
        <row r="66">
          <cell r="L66">
            <v>18</v>
          </cell>
          <cell r="M66">
            <v>10</v>
          </cell>
        </row>
        <row r="136">
          <cell r="K136">
            <v>9</v>
          </cell>
          <cell r="L136">
            <v>30</v>
          </cell>
          <cell r="M136">
            <v>8</v>
          </cell>
          <cell r="N136">
            <v>34</v>
          </cell>
        </row>
        <row r="137">
          <cell r="K137">
            <v>7</v>
          </cell>
          <cell r="L137">
            <v>33</v>
          </cell>
          <cell r="M137">
            <v>13</v>
          </cell>
          <cell r="N137">
            <v>35</v>
          </cell>
        </row>
        <row r="138">
          <cell r="K138">
            <v>3</v>
          </cell>
          <cell r="L138">
            <v>17</v>
          </cell>
          <cell r="M138">
            <v>6</v>
          </cell>
          <cell r="N138">
            <v>25</v>
          </cell>
        </row>
        <row r="139">
          <cell r="K139">
            <v>4</v>
          </cell>
          <cell r="L139">
            <v>50</v>
          </cell>
          <cell r="M139">
            <v>12</v>
          </cell>
          <cell r="N139">
            <v>48</v>
          </cell>
        </row>
        <row r="140">
          <cell r="K140">
            <v>4</v>
          </cell>
          <cell r="L140">
            <v>31</v>
          </cell>
          <cell r="M140">
            <v>15</v>
          </cell>
          <cell r="N140">
            <v>40</v>
          </cell>
        </row>
        <row r="156">
          <cell r="B156">
            <v>286</v>
          </cell>
          <cell r="G156">
            <v>72</v>
          </cell>
        </row>
        <row r="157">
          <cell r="B157">
            <v>289</v>
          </cell>
          <cell r="G157">
            <v>70</v>
          </cell>
        </row>
        <row r="158">
          <cell r="B158">
            <v>256</v>
          </cell>
          <cell r="G158">
            <v>68</v>
          </cell>
        </row>
        <row r="159">
          <cell r="B159">
            <v>233</v>
          </cell>
          <cell r="G159">
            <v>64</v>
          </cell>
        </row>
        <row r="160">
          <cell r="B160">
            <v>211</v>
          </cell>
          <cell r="G160">
            <v>63</v>
          </cell>
        </row>
        <row r="161">
          <cell r="B161">
            <v>200</v>
          </cell>
          <cell r="G161">
            <v>61</v>
          </cell>
        </row>
        <row r="162">
          <cell r="B162">
            <v>191</v>
          </cell>
          <cell r="G162">
            <v>65</v>
          </cell>
        </row>
        <row r="163">
          <cell r="B163">
            <v>186</v>
          </cell>
          <cell r="G163">
            <v>61</v>
          </cell>
        </row>
        <row r="164">
          <cell r="B164">
            <v>182</v>
          </cell>
          <cell r="G164">
            <v>64</v>
          </cell>
        </row>
        <row r="165">
          <cell r="B165">
            <v>182</v>
          </cell>
          <cell r="G165">
            <v>60</v>
          </cell>
        </row>
        <row r="166">
          <cell r="B166">
            <v>192</v>
          </cell>
          <cell r="G166">
            <v>62</v>
          </cell>
        </row>
        <row r="167">
          <cell r="B167">
            <v>191</v>
          </cell>
          <cell r="G167">
            <v>61</v>
          </cell>
        </row>
        <row r="168">
          <cell r="B168">
            <v>195</v>
          </cell>
          <cell r="G168">
            <v>67</v>
          </cell>
        </row>
        <row r="169">
          <cell r="B169">
            <v>197</v>
          </cell>
          <cell r="G169">
            <v>63</v>
          </cell>
        </row>
        <row r="170">
          <cell r="B170">
            <v>195</v>
          </cell>
          <cell r="G170">
            <v>63</v>
          </cell>
        </row>
        <row r="171">
          <cell r="B171">
            <v>193</v>
          </cell>
          <cell r="G171">
            <v>60</v>
          </cell>
        </row>
        <row r="172">
          <cell r="B172">
            <v>204</v>
          </cell>
          <cell r="G172">
            <v>64</v>
          </cell>
        </row>
        <row r="173">
          <cell r="B173">
            <v>210</v>
          </cell>
          <cell r="G173">
            <v>66</v>
          </cell>
        </row>
        <row r="174">
          <cell r="B174">
            <v>204</v>
          </cell>
          <cell r="G174">
            <v>62</v>
          </cell>
        </row>
        <row r="175">
          <cell r="B175">
            <v>192</v>
          </cell>
          <cell r="G175">
            <v>59</v>
          </cell>
        </row>
        <row r="176">
          <cell r="B176">
            <v>204</v>
          </cell>
          <cell r="G176">
            <v>64</v>
          </cell>
        </row>
        <row r="177">
          <cell r="B177">
            <v>210</v>
          </cell>
          <cell r="G177">
            <v>67</v>
          </cell>
        </row>
        <row r="178">
          <cell r="B178">
            <v>206</v>
          </cell>
          <cell r="G178">
            <v>72</v>
          </cell>
        </row>
        <row r="179">
          <cell r="B179">
            <v>209</v>
          </cell>
          <cell r="G179">
            <v>68</v>
          </cell>
        </row>
        <row r="180">
          <cell r="B180">
            <v>201</v>
          </cell>
          <cell r="G180">
            <v>65</v>
          </cell>
        </row>
        <row r="181">
          <cell r="B181">
            <v>209</v>
          </cell>
          <cell r="G181">
            <v>58</v>
          </cell>
        </row>
        <row r="182">
          <cell r="B182">
            <v>214</v>
          </cell>
          <cell r="G182">
            <v>57</v>
          </cell>
        </row>
        <row r="183">
          <cell r="B183">
            <v>220</v>
          </cell>
          <cell r="G183">
            <v>54</v>
          </cell>
        </row>
        <row r="184">
          <cell r="B184">
            <v>210</v>
          </cell>
          <cell r="G184">
            <v>51</v>
          </cell>
        </row>
        <row r="185">
          <cell r="B185">
            <v>204</v>
          </cell>
          <cell r="G185">
            <v>53</v>
          </cell>
        </row>
        <row r="186">
          <cell r="B186">
            <v>204</v>
          </cell>
          <cell r="G186">
            <v>58</v>
          </cell>
        </row>
        <row r="187">
          <cell r="B187">
            <v>212</v>
          </cell>
          <cell r="G187">
            <v>61</v>
          </cell>
        </row>
        <row r="188">
          <cell r="B188">
            <v>223</v>
          </cell>
          <cell r="G188">
            <v>61</v>
          </cell>
        </row>
        <row r="189">
          <cell r="B189">
            <v>255</v>
          </cell>
          <cell r="G189">
            <v>65</v>
          </cell>
        </row>
        <row r="190">
          <cell r="B190">
            <v>256</v>
          </cell>
          <cell r="G190">
            <v>58</v>
          </cell>
        </row>
        <row r="191">
          <cell r="B191">
            <v>257</v>
          </cell>
          <cell r="G191">
            <v>59</v>
          </cell>
        </row>
        <row r="192">
          <cell r="B192">
            <v>257</v>
          </cell>
          <cell r="G192">
            <v>56</v>
          </cell>
        </row>
        <row r="193">
          <cell r="B193">
            <v>254</v>
          </cell>
          <cell r="G193">
            <v>50</v>
          </cell>
        </row>
        <row r="194">
          <cell r="B194">
            <v>263</v>
          </cell>
          <cell r="G194">
            <v>51</v>
          </cell>
        </row>
        <row r="195">
          <cell r="B195">
            <v>256</v>
          </cell>
          <cell r="G195">
            <v>46</v>
          </cell>
        </row>
        <row r="196">
          <cell r="B196">
            <v>251</v>
          </cell>
          <cell r="G196">
            <v>46</v>
          </cell>
        </row>
        <row r="197">
          <cell r="B197">
            <v>245</v>
          </cell>
          <cell r="G197">
            <v>44</v>
          </cell>
        </row>
        <row r="198">
          <cell r="B198">
            <v>260</v>
          </cell>
          <cell r="G198">
            <v>49</v>
          </cell>
        </row>
        <row r="199">
          <cell r="B199">
            <v>265</v>
          </cell>
          <cell r="G199">
            <v>47</v>
          </cell>
        </row>
        <row r="200">
          <cell r="B200">
            <v>272</v>
          </cell>
          <cell r="G200">
            <v>48</v>
          </cell>
        </row>
        <row r="201">
          <cell r="B201">
            <v>283</v>
          </cell>
          <cell r="G201">
            <v>48</v>
          </cell>
        </row>
        <row r="202">
          <cell r="B202">
            <v>286</v>
          </cell>
          <cell r="G202">
            <v>52</v>
          </cell>
        </row>
        <row r="203">
          <cell r="B203">
            <v>280</v>
          </cell>
          <cell r="G203">
            <v>56</v>
          </cell>
        </row>
        <row r="204">
          <cell r="B204">
            <v>268</v>
          </cell>
          <cell r="G204">
            <v>53</v>
          </cell>
        </row>
        <row r="205">
          <cell r="B205">
            <v>246</v>
          </cell>
          <cell r="G205">
            <v>50</v>
          </cell>
        </row>
        <row r="206">
          <cell r="B206">
            <v>244</v>
          </cell>
          <cell r="G206">
            <v>46</v>
          </cell>
        </row>
        <row r="207">
          <cell r="B207">
            <v>245</v>
          </cell>
          <cell r="G207">
            <v>44</v>
          </cell>
        </row>
        <row r="208">
          <cell r="B208">
            <v>235</v>
          </cell>
          <cell r="G208">
            <v>45</v>
          </cell>
        </row>
        <row r="209">
          <cell r="B209">
            <v>241</v>
          </cell>
          <cell r="G209">
            <v>45</v>
          </cell>
        </row>
        <row r="210">
          <cell r="B210">
            <v>240</v>
          </cell>
          <cell r="G210">
            <v>45</v>
          </cell>
        </row>
        <row r="211">
          <cell r="B211">
            <v>242</v>
          </cell>
          <cell r="G211">
            <v>42</v>
          </cell>
        </row>
        <row r="212">
          <cell r="B212">
            <v>242</v>
          </cell>
          <cell r="G212">
            <v>42</v>
          </cell>
        </row>
        <row r="213">
          <cell r="B213">
            <v>247</v>
          </cell>
          <cell r="G213">
            <v>41</v>
          </cell>
        </row>
        <row r="214">
          <cell r="B214">
            <v>259</v>
          </cell>
          <cell r="G214">
            <v>43</v>
          </cell>
        </row>
        <row r="215">
          <cell r="B215">
            <v>246</v>
          </cell>
          <cell r="G215">
            <v>39</v>
          </cell>
        </row>
        <row r="216">
          <cell r="B216">
            <v>242</v>
          </cell>
          <cell r="G216">
            <v>38</v>
          </cell>
        </row>
        <row r="217">
          <cell r="B217">
            <v>152</v>
          </cell>
          <cell r="G217">
            <v>36</v>
          </cell>
        </row>
        <row r="218">
          <cell r="B218">
            <v>147</v>
          </cell>
          <cell r="G218">
            <v>34</v>
          </cell>
        </row>
        <row r="219">
          <cell r="B219">
            <v>151</v>
          </cell>
          <cell r="G219">
            <v>32</v>
          </cell>
        </row>
        <row r="220">
          <cell r="B220">
            <v>152</v>
          </cell>
          <cell r="G220">
            <v>33</v>
          </cell>
        </row>
        <row r="221">
          <cell r="B221">
            <v>143</v>
          </cell>
          <cell r="G221">
            <v>35</v>
          </cell>
        </row>
        <row r="222">
          <cell r="B222">
            <v>141</v>
          </cell>
          <cell r="G222">
            <v>36</v>
          </cell>
        </row>
        <row r="223">
          <cell r="B223">
            <v>134</v>
          </cell>
          <cell r="G223">
            <v>33</v>
          </cell>
        </row>
        <row r="224">
          <cell r="B224">
            <v>130</v>
          </cell>
          <cell r="G224">
            <v>31</v>
          </cell>
        </row>
        <row r="225">
          <cell r="B225">
            <v>126</v>
          </cell>
          <cell r="G225">
            <v>29</v>
          </cell>
        </row>
        <row r="226">
          <cell r="B226">
            <v>108</v>
          </cell>
          <cell r="G226">
            <v>31</v>
          </cell>
        </row>
        <row r="227">
          <cell r="B227">
            <v>108</v>
          </cell>
          <cell r="G227">
            <v>31</v>
          </cell>
        </row>
        <row r="228">
          <cell r="B228">
            <v>105</v>
          </cell>
          <cell r="G228">
            <v>31</v>
          </cell>
        </row>
        <row r="229">
          <cell r="B229">
            <v>103</v>
          </cell>
          <cell r="G229">
            <v>33</v>
          </cell>
        </row>
        <row r="230">
          <cell r="B230">
            <v>106</v>
          </cell>
          <cell r="G230">
            <v>30</v>
          </cell>
        </row>
        <row r="231">
          <cell r="B231">
            <v>102</v>
          </cell>
          <cell r="G231">
            <v>32</v>
          </cell>
        </row>
        <row r="232">
          <cell r="B232">
            <v>97</v>
          </cell>
          <cell r="G232">
            <v>31</v>
          </cell>
        </row>
        <row r="233">
          <cell r="B233">
            <v>110</v>
          </cell>
          <cell r="G233">
            <v>30</v>
          </cell>
        </row>
        <row r="234">
          <cell r="B234">
            <v>116</v>
          </cell>
          <cell r="G234">
            <v>28</v>
          </cell>
        </row>
        <row r="235">
          <cell r="B235">
            <v>123</v>
          </cell>
          <cell r="G235">
            <v>32</v>
          </cell>
        </row>
        <row r="236">
          <cell r="B236">
            <v>79</v>
          </cell>
          <cell r="G236">
            <v>29</v>
          </cell>
        </row>
        <row r="237">
          <cell r="B237">
            <v>175</v>
          </cell>
          <cell r="G237">
            <v>31</v>
          </cell>
        </row>
        <row r="238">
          <cell r="B238">
            <v>179</v>
          </cell>
          <cell r="G238">
            <v>31</v>
          </cell>
        </row>
        <row r="239">
          <cell r="B239">
            <v>170</v>
          </cell>
          <cell r="G239">
            <v>32</v>
          </cell>
        </row>
        <row r="240">
          <cell r="B240">
            <v>179</v>
          </cell>
          <cell r="G240">
            <v>38</v>
          </cell>
        </row>
        <row r="241">
          <cell r="B241">
            <v>176</v>
          </cell>
          <cell r="G241">
            <v>38</v>
          </cell>
        </row>
        <row r="242">
          <cell r="B242">
            <v>170</v>
          </cell>
          <cell r="G242">
            <v>38</v>
          </cell>
        </row>
        <row r="243">
          <cell r="B243">
            <v>186</v>
          </cell>
          <cell r="G243">
            <v>38</v>
          </cell>
        </row>
        <row r="244">
          <cell r="B244">
            <v>201</v>
          </cell>
          <cell r="G244">
            <v>40</v>
          </cell>
        </row>
        <row r="245">
          <cell r="B245">
            <v>207</v>
          </cell>
          <cell r="G245">
            <v>37</v>
          </cell>
        </row>
        <row r="246">
          <cell r="B246">
            <v>211</v>
          </cell>
          <cell r="G246">
            <v>36</v>
          </cell>
        </row>
        <row r="247">
          <cell r="B247">
            <v>200</v>
          </cell>
          <cell r="G247">
            <v>35</v>
          </cell>
        </row>
        <row r="248">
          <cell r="B248">
            <v>196</v>
          </cell>
          <cell r="G248">
            <v>35</v>
          </cell>
        </row>
        <row r="249">
          <cell r="B249">
            <v>188</v>
          </cell>
          <cell r="G249">
            <v>34</v>
          </cell>
        </row>
        <row r="250">
          <cell r="B250">
            <v>188</v>
          </cell>
          <cell r="G250">
            <v>40</v>
          </cell>
        </row>
        <row r="251">
          <cell r="B251">
            <v>183</v>
          </cell>
          <cell r="G251">
            <v>34</v>
          </cell>
        </row>
        <row r="252">
          <cell r="B252">
            <v>170</v>
          </cell>
          <cell r="G252">
            <v>37</v>
          </cell>
        </row>
        <row r="253">
          <cell r="B253">
            <v>163</v>
          </cell>
          <cell r="G253">
            <v>32</v>
          </cell>
        </row>
        <row r="254">
          <cell r="B254">
            <v>161</v>
          </cell>
          <cell r="G254">
            <v>25</v>
          </cell>
        </row>
        <row r="255">
          <cell r="B255">
            <v>163</v>
          </cell>
          <cell r="G255">
            <v>28</v>
          </cell>
        </row>
        <row r="256">
          <cell r="B256">
            <v>165</v>
          </cell>
          <cell r="G256">
            <v>25</v>
          </cell>
        </row>
      </sheetData>
      <sheetData sheetId="19">
        <row r="133">
          <cell r="I133">
            <v>1</v>
          </cell>
          <cell r="J133">
            <v>20</v>
          </cell>
          <cell r="K133">
            <v>2</v>
          </cell>
          <cell r="L133">
            <v>21</v>
          </cell>
        </row>
        <row r="134">
          <cell r="I134">
            <v>1</v>
          </cell>
          <cell r="J134">
            <v>14</v>
          </cell>
          <cell r="K134">
            <v>4</v>
          </cell>
          <cell r="L134">
            <v>13</v>
          </cell>
        </row>
        <row r="135">
          <cell r="I135">
            <v>0</v>
          </cell>
          <cell r="J135">
            <v>11</v>
          </cell>
          <cell r="K135">
            <v>0</v>
          </cell>
          <cell r="L135">
            <v>17</v>
          </cell>
        </row>
        <row r="136">
          <cell r="I136">
            <v>3</v>
          </cell>
          <cell r="J136">
            <v>32</v>
          </cell>
          <cell r="K136">
            <v>0</v>
          </cell>
          <cell r="L136">
            <v>33</v>
          </cell>
        </row>
        <row r="137">
          <cell r="I137">
            <v>1</v>
          </cell>
          <cell r="J137">
            <v>15</v>
          </cell>
          <cell r="K137">
            <v>5</v>
          </cell>
          <cell r="L137">
            <v>21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D7C6-3300-43CE-8D85-98CBF423A431}">
  <sheetPr codeName="Sheet1"/>
  <dimension ref="A40:C107"/>
  <sheetViews>
    <sheetView topLeftCell="A37" workbookViewId="0">
      <selection activeCell="A53" sqref="A53"/>
    </sheetView>
  </sheetViews>
  <sheetFormatPr defaultRowHeight="15" x14ac:dyDescent="0.25"/>
  <cols>
    <col min="1" max="1" width="11.5703125" style="213" customWidth="1"/>
    <col min="2" max="2" width="12.7109375" customWidth="1"/>
  </cols>
  <sheetData>
    <row r="40" spans="1:3" x14ac:dyDescent="0.25">
      <c r="A40" s="213" t="s">
        <v>124</v>
      </c>
      <c r="B40" s="155"/>
      <c r="C40" s="155"/>
    </row>
    <row r="41" spans="1:3" x14ac:dyDescent="0.25">
      <c r="B41" s="155"/>
      <c r="C41" s="155"/>
    </row>
    <row r="42" spans="1:3" x14ac:dyDescent="0.25">
      <c r="B42" s="155" t="s">
        <v>125</v>
      </c>
      <c r="C42" s="155" t="s">
        <v>126</v>
      </c>
    </row>
    <row r="43" spans="1:3" x14ac:dyDescent="0.25">
      <c r="B43" s="155"/>
      <c r="C43" s="155"/>
    </row>
    <row r="44" spans="1:3" s="155" customFormat="1" x14ac:dyDescent="0.25">
      <c r="A44" s="213">
        <v>44209</v>
      </c>
      <c r="B44" s="155">
        <v>15</v>
      </c>
      <c r="C44" s="155">
        <v>1</v>
      </c>
    </row>
    <row r="45" spans="1:3" s="155" customFormat="1" x14ac:dyDescent="0.25">
      <c r="A45" s="185">
        <f t="shared" ref="A45:A77" si="0">A46+7</f>
        <v>44197</v>
      </c>
      <c r="B45" s="155">
        <v>2</v>
      </c>
      <c r="C45" s="155">
        <v>0</v>
      </c>
    </row>
    <row r="46" spans="1:3" s="155" customFormat="1" x14ac:dyDescent="0.25">
      <c r="A46" s="185">
        <f t="shared" si="0"/>
        <v>44190</v>
      </c>
      <c r="B46" s="155">
        <v>10</v>
      </c>
      <c r="C46" s="155">
        <v>1</v>
      </c>
    </row>
    <row r="47" spans="1:3" x14ac:dyDescent="0.25">
      <c r="A47" s="185">
        <f t="shared" si="0"/>
        <v>44183</v>
      </c>
      <c r="B47" s="190">
        <v>19</v>
      </c>
      <c r="C47" s="190">
        <v>1</v>
      </c>
    </row>
    <row r="48" spans="1:3" x14ac:dyDescent="0.25">
      <c r="A48" s="185">
        <f t="shared" si="0"/>
        <v>44176</v>
      </c>
      <c r="B48" s="190">
        <v>2</v>
      </c>
      <c r="C48" s="190">
        <v>0</v>
      </c>
    </row>
    <row r="49" spans="1:3" x14ac:dyDescent="0.25">
      <c r="A49" s="185">
        <f t="shared" si="0"/>
        <v>44169</v>
      </c>
      <c r="B49" s="190">
        <v>10</v>
      </c>
      <c r="C49" s="190">
        <v>3</v>
      </c>
    </row>
    <row r="50" spans="1:3" x14ac:dyDescent="0.25">
      <c r="A50" s="185">
        <f t="shared" si="0"/>
        <v>44162</v>
      </c>
      <c r="B50" s="190">
        <v>8</v>
      </c>
      <c r="C50" s="190">
        <v>3</v>
      </c>
    </row>
    <row r="51" spans="1:3" x14ac:dyDescent="0.25">
      <c r="A51" s="185">
        <f t="shared" si="0"/>
        <v>44155</v>
      </c>
      <c r="B51" s="190">
        <v>16</v>
      </c>
      <c r="C51" s="190">
        <v>0</v>
      </c>
    </row>
    <row r="52" spans="1:3" x14ac:dyDescent="0.25">
      <c r="A52" s="185">
        <f t="shared" si="0"/>
        <v>44148</v>
      </c>
      <c r="B52" s="190">
        <v>12</v>
      </c>
      <c r="C52" s="190">
        <v>0</v>
      </c>
    </row>
    <row r="53" spans="1:3" x14ac:dyDescent="0.25">
      <c r="A53" s="185">
        <f t="shared" si="0"/>
        <v>44141</v>
      </c>
      <c r="B53" s="190">
        <v>6</v>
      </c>
      <c r="C53" s="190">
        <v>0</v>
      </c>
    </row>
    <row r="54" spans="1:3" x14ac:dyDescent="0.25">
      <c r="A54" s="185">
        <f t="shared" si="0"/>
        <v>44134</v>
      </c>
      <c r="B54" s="190"/>
      <c r="C54" s="190"/>
    </row>
    <row r="55" spans="1:3" x14ac:dyDescent="0.25">
      <c r="A55" s="185">
        <f t="shared" si="0"/>
        <v>44127</v>
      </c>
      <c r="B55" s="190"/>
      <c r="C55" s="190"/>
    </row>
    <row r="56" spans="1:3" x14ac:dyDescent="0.25">
      <c r="A56" s="185">
        <f t="shared" si="0"/>
        <v>44120</v>
      </c>
      <c r="B56" s="190">
        <v>16</v>
      </c>
      <c r="C56" s="190">
        <v>1</v>
      </c>
    </row>
    <row r="57" spans="1:3" x14ac:dyDescent="0.25">
      <c r="A57" s="185">
        <f t="shared" si="0"/>
        <v>44113</v>
      </c>
      <c r="B57" s="190">
        <v>9</v>
      </c>
      <c r="C57" s="187">
        <v>0</v>
      </c>
    </row>
    <row r="58" spans="1:3" x14ac:dyDescent="0.25">
      <c r="A58" s="185">
        <f t="shared" si="0"/>
        <v>44106</v>
      </c>
      <c r="B58" s="190">
        <v>7</v>
      </c>
      <c r="C58" s="187">
        <v>2</v>
      </c>
    </row>
    <row r="59" spans="1:3" x14ac:dyDescent="0.25">
      <c r="A59" s="185">
        <f t="shared" si="0"/>
        <v>44099</v>
      </c>
      <c r="B59" s="190">
        <v>12</v>
      </c>
      <c r="C59" s="187">
        <v>0</v>
      </c>
    </row>
    <row r="60" spans="1:3" x14ac:dyDescent="0.25">
      <c r="A60" s="185">
        <f t="shared" si="0"/>
        <v>44092</v>
      </c>
      <c r="B60" s="190">
        <v>6</v>
      </c>
      <c r="C60" s="187">
        <v>1</v>
      </c>
    </row>
    <row r="61" spans="1:3" x14ac:dyDescent="0.25">
      <c r="A61" s="185">
        <f t="shared" si="0"/>
        <v>44085</v>
      </c>
      <c r="B61" s="190">
        <v>11</v>
      </c>
      <c r="C61" s="187">
        <v>2</v>
      </c>
    </row>
    <row r="62" spans="1:3" x14ac:dyDescent="0.25">
      <c r="A62" s="185">
        <f t="shared" si="0"/>
        <v>44078</v>
      </c>
      <c r="B62" s="190">
        <v>12</v>
      </c>
      <c r="C62" s="187">
        <v>2</v>
      </c>
    </row>
    <row r="63" spans="1:3" x14ac:dyDescent="0.25">
      <c r="A63" s="185">
        <f t="shared" si="0"/>
        <v>44071</v>
      </c>
      <c r="B63" s="190">
        <v>4</v>
      </c>
      <c r="C63" s="187">
        <v>1</v>
      </c>
    </row>
    <row r="64" spans="1:3" x14ac:dyDescent="0.25">
      <c r="A64" s="185">
        <f t="shared" si="0"/>
        <v>44064</v>
      </c>
      <c r="B64" s="190">
        <v>15</v>
      </c>
      <c r="C64" s="187">
        <v>0</v>
      </c>
    </row>
    <row r="65" spans="1:3" x14ac:dyDescent="0.25">
      <c r="A65" s="185">
        <f t="shared" si="0"/>
        <v>44057</v>
      </c>
      <c r="B65" s="190">
        <v>18</v>
      </c>
      <c r="C65" s="187">
        <v>2</v>
      </c>
    </row>
    <row r="66" spans="1:3" x14ac:dyDescent="0.25">
      <c r="A66" s="185">
        <f t="shared" si="0"/>
        <v>44050</v>
      </c>
      <c r="B66" s="190">
        <v>10</v>
      </c>
      <c r="C66" s="187">
        <v>1</v>
      </c>
    </row>
    <row r="67" spans="1:3" x14ac:dyDescent="0.25">
      <c r="A67" s="185">
        <f t="shared" si="0"/>
        <v>44043</v>
      </c>
      <c r="B67" s="190">
        <v>6</v>
      </c>
      <c r="C67" s="187">
        <v>1</v>
      </c>
    </row>
    <row r="68" spans="1:3" x14ac:dyDescent="0.25">
      <c r="A68" s="185">
        <f t="shared" si="0"/>
        <v>44036</v>
      </c>
      <c r="B68" s="190">
        <v>7</v>
      </c>
      <c r="C68" s="187">
        <v>0</v>
      </c>
    </row>
    <row r="69" spans="1:3" x14ac:dyDescent="0.25">
      <c r="A69" s="185">
        <f t="shared" si="0"/>
        <v>44029</v>
      </c>
      <c r="B69" s="190">
        <v>3</v>
      </c>
      <c r="C69" s="187">
        <v>0</v>
      </c>
    </row>
    <row r="70" spans="1:3" x14ac:dyDescent="0.25">
      <c r="A70" s="185">
        <f t="shared" si="0"/>
        <v>44022</v>
      </c>
      <c r="B70" s="190">
        <v>2</v>
      </c>
      <c r="C70" s="187">
        <v>2</v>
      </c>
    </row>
    <row r="71" spans="1:3" x14ac:dyDescent="0.25">
      <c r="A71" s="185">
        <f t="shared" si="0"/>
        <v>44015</v>
      </c>
      <c r="B71" s="190">
        <v>5</v>
      </c>
      <c r="C71" s="187">
        <v>5</v>
      </c>
    </row>
    <row r="72" spans="1:3" x14ac:dyDescent="0.25">
      <c r="A72" s="185">
        <f t="shared" si="0"/>
        <v>44008</v>
      </c>
      <c r="B72" s="190">
        <v>6</v>
      </c>
      <c r="C72" s="187">
        <v>0</v>
      </c>
    </row>
    <row r="73" spans="1:3" x14ac:dyDescent="0.25">
      <c r="A73" s="185">
        <f t="shared" si="0"/>
        <v>44001</v>
      </c>
      <c r="B73" s="190">
        <v>6</v>
      </c>
      <c r="C73" s="187">
        <v>0</v>
      </c>
    </row>
    <row r="74" spans="1:3" x14ac:dyDescent="0.25">
      <c r="A74" s="185">
        <f t="shared" si="0"/>
        <v>43994</v>
      </c>
      <c r="B74" s="190">
        <v>0</v>
      </c>
      <c r="C74" s="187">
        <v>0</v>
      </c>
    </row>
    <row r="75" spans="1:3" x14ac:dyDescent="0.25">
      <c r="A75" s="185">
        <f t="shared" si="0"/>
        <v>43987</v>
      </c>
      <c r="B75" s="190">
        <v>8</v>
      </c>
      <c r="C75" s="187">
        <v>2</v>
      </c>
    </row>
    <row r="76" spans="1:3" x14ac:dyDescent="0.25">
      <c r="A76" s="185">
        <f t="shared" si="0"/>
        <v>43980</v>
      </c>
      <c r="B76" s="190">
        <v>14</v>
      </c>
      <c r="C76" s="187">
        <v>4</v>
      </c>
    </row>
    <row r="77" spans="1:3" x14ac:dyDescent="0.25">
      <c r="A77" s="185">
        <f t="shared" si="0"/>
        <v>43973</v>
      </c>
      <c r="B77" s="190">
        <v>7</v>
      </c>
      <c r="C77" s="187">
        <v>1</v>
      </c>
    </row>
    <row r="78" spans="1:3" x14ac:dyDescent="0.25">
      <c r="A78" s="185">
        <v>43966</v>
      </c>
      <c r="B78" s="190">
        <v>6</v>
      </c>
      <c r="C78" s="187">
        <v>1</v>
      </c>
    </row>
    <row r="79" spans="1:3" x14ac:dyDescent="0.25">
      <c r="A79" s="185">
        <f>A80+7</f>
        <v>43952</v>
      </c>
      <c r="B79" s="190">
        <v>1</v>
      </c>
      <c r="C79" s="187">
        <v>0</v>
      </c>
    </row>
    <row r="80" spans="1:3" x14ac:dyDescent="0.25">
      <c r="A80" s="185">
        <f>A81+7</f>
        <v>43945</v>
      </c>
      <c r="B80" s="190">
        <v>6</v>
      </c>
      <c r="C80" s="187">
        <v>9</v>
      </c>
    </row>
    <row r="81" spans="1:3" x14ac:dyDescent="0.25">
      <c r="A81" s="185">
        <v>43938</v>
      </c>
      <c r="B81" s="190">
        <v>4</v>
      </c>
      <c r="C81" s="187">
        <v>10</v>
      </c>
    </row>
    <row r="82" spans="1:3" x14ac:dyDescent="0.25">
      <c r="A82" s="185">
        <f>A83+7</f>
        <v>43924</v>
      </c>
      <c r="B82" s="190">
        <v>10</v>
      </c>
      <c r="C82" s="187">
        <v>1</v>
      </c>
    </row>
    <row r="83" spans="1:3" x14ac:dyDescent="0.25">
      <c r="A83" s="185">
        <f>A84+7</f>
        <v>43917</v>
      </c>
      <c r="B83" s="190">
        <v>9</v>
      </c>
      <c r="C83" s="187">
        <v>1</v>
      </c>
    </row>
    <row r="84" spans="1:3" x14ac:dyDescent="0.25">
      <c r="A84" s="185">
        <v>43910</v>
      </c>
      <c r="B84" s="190">
        <v>8</v>
      </c>
      <c r="C84" s="187">
        <v>2</v>
      </c>
    </row>
    <row r="85" spans="1:3" x14ac:dyDescent="0.25">
      <c r="A85" s="185">
        <f t="shared" ref="A85:A88" si="1">A86+7</f>
        <v>43896</v>
      </c>
      <c r="B85" s="190">
        <v>5</v>
      </c>
      <c r="C85" s="187">
        <v>2</v>
      </c>
    </row>
    <row r="86" spans="1:3" x14ac:dyDescent="0.25">
      <c r="A86" s="185">
        <f t="shared" si="1"/>
        <v>43889</v>
      </c>
      <c r="B86" s="190">
        <v>1</v>
      </c>
      <c r="C86" s="187">
        <v>1</v>
      </c>
    </row>
    <row r="87" spans="1:3" x14ac:dyDescent="0.25">
      <c r="A87" s="185">
        <f t="shared" si="1"/>
        <v>43882</v>
      </c>
      <c r="B87" s="190">
        <v>10</v>
      </c>
      <c r="C87" s="187">
        <v>0</v>
      </c>
    </row>
    <row r="88" spans="1:3" x14ac:dyDescent="0.25">
      <c r="A88" s="185">
        <f t="shared" si="1"/>
        <v>43875</v>
      </c>
      <c r="B88" s="190">
        <v>5</v>
      </c>
      <c r="C88" s="187">
        <v>0</v>
      </c>
    </row>
    <row r="89" spans="1:3" x14ac:dyDescent="0.25">
      <c r="A89" s="185">
        <f>A90+7</f>
        <v>43868</v>
      </c>
      <c r="B89" s="190">
        <v>7</v>
      </c>
      <c r="C89" s="187">
        <v>0</v>
      </c>
    </row>
    <row r="90" spans="1:3" x14ac:dyDescent="0.25">
      <c r="A90" s="185">
        <f>A91+7</f>
        <v>43861</v>
      </c>
      <c r="B90" s="190">
        <v>1</v>
      </c>
      <c r="C90" s="187">
        <v>0</v>
      </c>
    </row>
    <row r="91" spans="1:3" x14ac:dyDescent="0.25">
      <c r="A91" s="185">
        <f>A92+7</f>
        <v>43854</v>
      </c>
      <c r="B91" s="190">
        <v>5</v>
      </c>
      <c r="C91" s="187">
        <v>1</v>
      </c>
    </row>
    <row r="92" spans="1:3" x14ac:dyDescent="0.25">
      <c r="A92" s="185">
        <f>A93+7</f>
        <v>43847</v>
      </c>
      <c r="B92" s="190">
        <v>1</v>
      </c>
      <c r="C92" s="187">
        <v>0</v>
      </c>
    </row>
    <row r="93" spans="1:3" x14ac:dyDescent="0.25">
      <c r="A93" s="185">
        <v>43840</v>
      </c>
      <c r="B93" s="190">
        <v>4</v>
      </c>
      <c r="C93" s="187">
        <v>1</v>
      </c>
    </row>
    <row r="94" spans="1:3" x14ac:dyDescent="0.25">
      <c r="A94" s="185">
        <f t="shared" ref="A94:A106" si="2">A95+7</f>
        <v>43819</v>
      </c>
      <c r="B94" s="190">
        <v>2</v>
      </c>
      <c r="C94" s="187">
        <v>0</v>
      </c>
    </row>
    <row r="95" spans="1:3" x14ac:dyDescent="0.25">
      <c r="A95" s="185">
        <f t="shared" si="2"/>
        <v>43812</v>
      </c>
      <c r="B95" s="190">
        <v>5</v>
      </c>
      <c r="C95" s="187">
        <v>1</v>
      </c>
    </row>
    <row r="96" spans="1:3" x14ac:dyDescent="0.25">
      <c r="A96" s="185">
        <f t="shared" si="2"/>
        <v>43805</v>
      </c>
      <c r="B96" s="190">
        <v>0</v>
      </c>
      <c r="C96" s="187">
        <v>0</v>
      </c>
    </row>
    <row r="97" spans="1:3" x14ac:dyDescent="0.25">
      <c r="A97" s="185">
        <f t="shared" si="2"/>
        <v>43798</v>
      </c>
      <c r="B97" s="190">
        <v>5</v>
      </c>
      <c r="C97" s="187">
        <v>53</v>
      </c>
    </row>
    <row r="98" spans="1:3" x14ac:dyDescent="0.25">
      <c r="A98" s="185">
        <f t="shared" si="2"/>
        <v>43791</v>
      </c>
      <c r="B98" s="190">
        <v>6</v>
      </c>
      <c r="C98" s="187">
        <v>88</v>
      </c>
    </row>
    <row r="99" spans="1:3" x14ac:dyDescent="0.25">
      <c r="A99" s="185">
        <f t="shared" si="2"/>
        <v>43784</v>
      </c>
      <c r="B99" s="190">
        <v>5</v>
      </c>
      <c r="C99" s="187">
        <v>102</v>
      </c>
    </row>
    <row r="100" spans="1:3" x14ac:dyDescent="0.25">
      <c r="A100" s="185">
        <f t="shared" si="2"/>
        <v>43777</v>
      </c>
      <c r="B100" s="190">
        <v>3</v>
      </c>
      <c r="C100" s="187">
        <v>169</v>
      </c>
    </row>
    <row r="101" spans="1:3" x14ac:dyDescent="0.25">
      <c r="A101" s="185">
        <f t="shared" si="2"/>
        <v>43770</v>
      </c>
      <c r="B101" s="190">
        <v>7</v>
      </c>
      <c r="C101" s="187">
        <v>70</v>
      </c>
    </row>
    <row r="102" spans="1:3" x14ac:dyDescent="0.25">
      <c r="A102" s="185">
        <f t="shared" si="2"/>
        <v>43763</v>
      </c>
      <c r="B102" s="190">
        <v>4</v>
      </c>
      <c r="C102" s="187">
        <v>125</v>
      </c>
    </row>
    <row r="103" spans="1:3" x14ac:dyDescent="0.25">
      <c r="A103" s="185">
        <f t="shared" si="2"/>
        <v>43756</v>
      </c>
      <c r="B103" s="190">
        <v>7</v>
      </c>
      <c r="C103" s="187">
        <v>68</v>
      </c>
    </row>
    <row r="104" spans="1:3" x14ac:dyDescent="0.25">
      <c r="A104" s="185">
        <f t="shared" si="2"/>
        <v>43749</v>
      </c>
      <c r="B104" s="190">
        <v>7</v>
      </c>
      <c r="C104" s="187">
        <v>63</v>
      </c>
    </row>
    <row r="105" spans="1:3" x14ac:dyDescent="0.25">
      <c r="A105" s="185">
        <f t="shared" si="2"/>
        <v>43742</v>
      </c>
      <c r="B105" s="190">
        <v>6</v>
      </c>
      <c r="C105" s="187">
        <v>73</v>
      </c>
    </row>
    <row r="106" spans="1:3" x14ac:dyDescent="0.25">
      <c r="A106" s="185">
        <f t="shared" si="2"/>
        <v>43735</v>
      </c>
      <c r="B106" s="190">
        <v>8</v>
      </c>
      <c r="C106" s="187">
        <v>53</v>
      </c>
    </row>
    <row r="107" spans="1:3" x14ac:dyDescent="0.25">
      <c r="A107" s="185">
        <v>43728</v>
      </c>
      <c r="B107" s="190">
        <v>2</v>
      </c>
      <c r="C107" s="187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E415"/>
  <sheetViews>
    <sheetView zoomScale="70" zoomScaleNormal="70" workbookViewId="0">
      <selection activeCell="P16" sqref="P16"/>
    </sheetView>
  </sheetViews>
  <sheetFormatPr defaultColWidth="9.140625" defaultRowHeight="15" x14ac:dyDescent="0.25"/>
  <cols>
    <col min="1" max="1" width="12.5703125" style="10" customWidth="1"/>
    <col min="2" max="2" width="20.7109375" style="2" customWidth="1"/>
    <col min="3" max="3" width="25.28515625" style="2" customWidth="1"/>
    <col min="4" max="4" width="18" style="2" customWidth="1"/>
    <col min="5" max="5" width="18" style="92" customWidth="1"/>
    <col min="6" max="6" width="20.7109375" style="93" customWidth="1"/>
    <col min="7" max="7" width="27.140625" style="91" customWidth="1"/>
    <col min="8" max="8" width="16.85546875" style="2" customWidth="1"/>
    <col min="9" max="9" width="18.7109375" style="2" customWidth="1"/>
    <col min="10" max="14" width="22" style="154" customWidth="1"/>
    <col min="15" max="15" width="9.140625" style="80" customWidth="1"/>
    <col min="16" max="16" width="27.85546875" style="10" customWidth="1"/>
    <col min="17" max="18" width="19.5703125" style="10" customWidth="1"/>
    <col min="19" max="19" width="9.140625" style="2" customWidth="1"/>
    <col min="20" max="20" width="27.85546875" style="10" bestFit="1" customWidth="1"/>
    <col min="21" max="21" width="15.140625" style="10" customWidth="1"/>
    <col min="22" max="22" width="15" style="154" customWidth="1"/>
    <col min="23" max="23" width="17" style="154" customWidth="1"/>
    <col min="24" max="24" width="15" style="154" customWidth="1"/>
    <col min="25" max="25" width="17" style="57" customWidth="1"/>
    <col min="26" max="26" width="19.5703125" style="154" bestFit="1" customWidth="1"/>
    <col min="27" max="27" width="19.5703125" style="154" customWidth="1"/>
    <col min="28" max="31" width="16.7109375" style="155" customWidth="1"/>
    <col min="32" max="34" width="9.140625" style="10" customWidth="1"/>
    <col min="35" max="16384" width="9.140625" style="10"/>
  </cols>
  <sheetData>
    <row r="1" spans="1:3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ht="15.75" customHeigh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s="13" customFormat="1" ht="23.25" customHeight="1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s="26" customFormat="1" ht="11.25" customHeight="1" x14ac:dyDescent="0.2">
      <c r="A4" s="18" t="s">
        <v>5</v>
      </c>
      <c r="B4" s="19" t="s">
        <v>6</v>
      </c>
      <c r="C4" s="18" t="s">
        <v>6</v>
      </c>
      <c r="D4" s="18" t="s">
        <v>6</v>
      </c>
      <c r="E4" s="20"/>
      <c r="F4" s="18"/>
      <c r="G4" s="21" t="s">
        <v>6</v>
      </c>
      <c r="H4" s="18" t="s">
        <v>7</v>
      </c>
      <c r="I4" s="18" t="s">
        <v>8</v>
      </c>
      <c r="J4" s="19" t="s">
        <v>7</v>
      </c>
      <c r="K4" s="19" t="s">
        <v>9</v>
      </c>
      <c r="L4" s="19" t="s">
        <v>9</v>
      </c>
      <c r="M4" s="19" t="s">
        <v>9</v>
      </c>
      <c r="N4" s="19" t="s">
        <v>10</v>
      </c>
      <c r="O4" s="22" t="s">
        <v>7</v>
      </c>
      <c r="P4" s="23" t="s">
        <v>11</v>
      </c>
      <c r="Q4" s="23" t="s">
        <v>11</v>
      </c>
      <c r="R4" s="23" t="s">
        <v>11</v>
      </c>
      <c r="S4" s="19" t="s">
        <v>12</v>
      </c>
      <c r="T4" s="19" t="s">
        <v>11</v>
      </c>
      <c r="U4" s="19" t="s">
        <v>11</v>
      </c>
      <c r="V4" s="24" t="s">
        <v>13</v>
      </c>
      <c r="W4" s="25" t="s">
        <v>13</v>
      </c>
      <c r="X4" s="18" t="s">
        <v>11</v>
      </c>
      <c r="Y4" s="25" t="s">
        <v>13</v>
      </c>
      <c r="Z4" s="25" t="s">
        <v>13</v>
      </c>
      <c r="AA4" s="22" t="s">
        <v>13</v>
      </c>
      <c r="AB4" s="22" t="s">
        <v>12</v>
      </c>
      <c r="AC4" s="22" t="s">
        <v>12</v>
      </c>
      <c r="AD4" s="22" t="s">
        <v>12</v>
      </c>
      <c r="AE4" s="22" t="s">
        <v>12</v>
      </c>
    </row>
    <row r="5" spans="1:31" s="26" customFormat="1" ht="11.25" customHeight="1" x14ac:dyDescent="0.2">
      <c r="A5" s="18" t="s">
        <v>14</v>
      </c>
      <c r="B5" s="27"/>
      <c r="C5" s="28"/>
      <c r="D5" s="28"/>
      <c r="E5" s="29"/>
      <c r="F5" s="28"/>
      <c r="G5" s="30"/>
      <c r="H5" s="28" t="s">
        <v>15</v>
      </c>
      <c r="I5" s="28" t="s">
        <v>16</v>
      </c>
      <c r="J5" s="31" t="s">
        <v>17</v>
      </c>
      <c r="K5" s="31"/>
      <c r="L5" s="31"/>
      <c r="M5" s="31"/>
      <c r="N5" s="31"/>
      <c r="O5" s="30" t="s">
        <v>18</v>
      </c>
      <c r="P5" s="28"/>
      <c r="Q5" s="28"/>
      <c r="R5" s="28"/>
      <c r="S5" s="28"/>
      <c r="T5" s="28"/>
      <c r="U5" s="28"/>
      <c r="V5" s="28" t="s">
        <v>19</v>
      </c>
      <c r="W5" s="28" t="s">
        <v>19</v>
      </c>
      <c r="X5" s="28"/>
      <c r="Y5" s="28" t="s">
        <v>19</v>
      </c>
      <c r="Z5" s="28" t="s">
        <v>19</v>
      </c>
      <c r="AA5" s="28" t="s">
        <v>19</v>
      </c>
      <c r="AB5" s="28"/>
      <c r="AC5" s="28"/>
      <c r="AD5" s="28"/>
      <c r="AE5" s="28"/>
    </row>
    <row r="6" spans="1:31" s="33" customFormat="1" ht="11.25" customHeight="1" x14ac:dyDescent="0.2">
      <c r="A6" s="25" t="s">
        <v>20</v>
      </c>
      <c r="B6" s="24" t="s">
        <v>21</v>
      </c>
      <c r="C6" s="25" t="s">
        <v>21</v>
      </c>
      <c r="D6" s="25" t="s">
        <v>21</v>
      </c>
      <c r="E6" s="32"/>
      <c r="F6" s="25"/>
      <c r="G6" s="22" t="s">
        <v>21</v>
      </c>
      <c r="H6" s="25" t="s">
        <v>22</v>
      </c>
      <c r="I6" s="25"/>
      <c r="J6" s="25" t="s">
        <v>23</v>
      </c>
      <c r="K6" s="25" t="s">
        <v>24</v>
      </c>
      <c r="L6" s="25" t="s">
        <v>24</v>
      </c>
      <c r="M6" s="25" t="s">
        <v>24</v>
      </c>
      <c r="N6" s="25" t="s">
        <v>24</v>
      </c>
      <c r="O6" s="22" t="s">
        <v>25</v>
      </c>
      <c r="P6" s="23"/>
      <c r="Q6" s="23"/>
      <c r="R6" s="23"/>
      <c r="S6" s="24" t="s">
        <v>26</v>
      </c>
      <c r="T6" s="24"/>
      <c r="U6" s="24"/>
      <c r="V6" s="24" t="s">
        <v>27</v>
      </c>
      <c r="W6" s="25" t="s">
        <v>28</v>
      </c>
      <c r="X6" s="25"/>
      <c r="Y6" s="25" t="s">
        <v>29</v>
      </c>
      <c r="Z6" s="25" t="s">
        <v>30</v>
      </c>
      <c r="AA6" s="22" t="s">
        <v>31</v>
      </c>
      <c r="AB6" s="22" t="s">
        <v>32</v>
      </c>
      <c r="AC6" s="22" t="s">
        <v>32</v>
      </c>
      <c r="AD6" s="22" t="s">
        <v>32</v>
      </c>
      <c r="AE6" s="22" t="s">
        <v>32</v>
      </c>
    </row>
    <row r="7" spans="1:31" s="33" customFormat="1" ht="11.25" customHeight="1" x14ac:dyDescent="0.2">
      <c r="A7" s="25" t="s">
        <v>33</v>
      </c>
      <c r="B7" s="24" t="s">
        <v>34</v>
      </c>
      <c r="C7" s="25" t="s">
        <v>35</v>
      </c>
      <c r="D7" s="25" t="s">
        <v>36</v>
      </c>
      <c r="E7" s="32" t="s">
        <v>37</v>
      </c>
      <c r="F7" s="25" t="s">
        <v>37</v>
      </c>
      <c r="G7" s="22" t="s">
        <v>38</v>
      </c>
      <c r="H7" s="25" t="s">
        <v>39</v>
      </c>
      <c r="I7" s="25" t="s">
        <v>40</v>
      </c>
      <c r="J7" s="25" t="s">
        <v>41</v>
      </c>
      <c r="K7" s="25" t="s">
        <v>42</v>
      </c>
      <c r="L7" s="25" t="s">
        <v>43</v>
      </c>
      <c r="M7" s="25" t="s">
        <v>44</v>
      </c>
      <c r="N7" s="25" t="s">
        <v>45</v>
      </c>
      <c r="O7" s="22" t="s">
        <v>46</v>
      </c>
      <c r="P7" s="23" t="s">
        <v>37</v>
      </c>
      <c r="Q7" s="23" t="s">
        <v>37</v>
      </c>
      <c r="R7" s="23" t="s">
        <v>37</v>
      </c>
      <c r="S7" s="25" t="s">
        <v>47</v>
      </c>
      <c r="T7" s="19" t="s">
        <v>37</v>
      </c>
      <c r="U7" s="19" t="s">
        <v>37</v>
      </c>
      <c r="V7" s="24" t="s">
        <v>48</v>
      </c>
      <c r="W7" s="25" t="s">
        <v>48</v>
      </c>
      <c r="X7" s="25" t="s">
        <v>49</v>
      </c>
      <c r="Y7" s="25" t="s">
        <v>48</v>
      </c>
      <c r="Z7" s="25" t="s">
        <v>48</v>
      </c>
      <c r="AA7" s="22" t="s">
        <v>48</v>
      </c>
      <c r="AB7" s="22" t="s">
        <v>50</v>
      </c>
      <c r="AC7" s="22" t="s">
        <v>51</v>
      </c>
      <c r="AD7" s="22" t="s">
        <v>52</v>
      </c>
      <c r="AE7" s="22" t="s">
        <v>52</v>
      </c>
    </row>
    <row r="8" spans="1:31" s="36" customForma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25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</row>
    <row r="13" spans="1:3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s="50" customFormat="1" ht="75" customHeight="1" x14ac:dyDescent="0.25">
      <c r="A14" s="5" t="s">
        <v>56</v>
      </c>
      <c r="B14" s="41" t="s">
        <v>48</v>
      </c>
      <c r="C14" s="42" t="s">
        <v>57</v>
      </c>
      <c r="D14" s="43" t="s">
        <v>58</v>
      </c>
      <c r="E14" s="4" t="s">
        <v>59</v>
      </c>
      <c r="F14" s="5" t="s">
        <v>60</v>
      </c>
      <c r="G14" s="44" t="s">
        <v>48</v>
      </c>
      <c r="H14" s="45" t="s">
        <v>61</v>
      </c>
      <c r="I14" s="45" t="s">
        <v>62</v>
      </c>
      <c r="J14" s="42" t="s">
        <v>63</v>
      </c>
      <c r="K14" s="46" t="s">
        <v>42</v>
      </c>
      <c r="L14" s="42" t="s">
        <v>43</v>
      </c>
      <c r="M14" s="42" t="s">
        <v>64</v>
      </c>
      <c r="N14" s="47" t="s">
        <v>65</v>
      </c>
      <c r="O14" s="45" t="s">
        <v>66</v>
      </c>
      <c r="P14" s="48" t="s">
        <v>67</v>
      </c>
      <c r="Q14" s="48" t="s">
        <v>68</v>
      </c>
      <c r="R14" s="48" t="s">
        <v>69</v>
      </c>
      <c r="S14" s="40" t="s">
        <v>48</v>
      </c>
      <c r="T14" s="49" t="s">
        <v>70</v>
      </c>
      <c r="U14" s="49" t="s">
        <v>71</v>
      </c>
      <c r="V14" s="46" t="s">
        <v>72</v>
      </c>
      <c r="W14" s="42" t="s">
        <v>73</v>
      </c>
      <c r="X14" s="49" t="s">
        <v>74</v>
      </c>
      <c r="Y14" s="42" t="s">
        <v>75</v>
      </c>
      <c r="Z14" s="42" t="s">
        <v>76</v>
      </c>
      <c r="AA14" s="47" t="s">
        <v>77</v>
      </c>
      <c r="AB14" s="47" t="s">
        <v>78</v>
      </c>
      <c r="AC14" s="47" t="s">
        <v>79</v>
      </c>
      <c r="AD14" s="47" t="s">
        <v>80</v>
      </c>
      <c r="AE14" s="47" t="s">
        <v>81</v>
      </c>
    </row>
    <row r="15" spans="1:31" s="54" customFormat="1" x14ac:dyDescent="0.25">
      <c r="A15" s="55"/>
      <c r="B15" s="37"/>
      <c r="C15" s="154"/>
      <c r="D15" s="3"/>
      <c r="E15" s="4"/>
      <c r="F15" s="5"/>
      <c r="G15" s="38"/>
      <c r="H15" s="2"/>
      <c r="I15" s="2"/>
      <c r="J15" s="154"/>
      <c r="K15" s="39"/>
      <c r="L15" s="154"/>
      <c r="M15" s="154"/>
      <c r="N15" s="51"/>
      <c r="O15" s="154"/>
      <c r="P15" s="52"/>
      <c r="Q15" s="52"/>
      <c r="R15" s="52"/>
      <c r="S15" s="53"/>
      <c r="T15" s="9"/>
      <c r="U15" s="9"/>
      <c r="V15" s="39"/>
      <c r="W15" s="154"/>
      <c r="X15" s="56"/>
      <c r="Y15" s="154"/>
      <c r="Z15" s="154"/>
      <c r="AA15" s="40"/>
      <c r="AB15" s="40"/>
      <c r="AC15" s="40"/>
      <c r="AD15" s="40"/>
      <c r="AE15" s="40"/>
    </row>
    <row r="16" spans="1:31" s="54" customFormat="1" x14ac:dyDescent="0.25">
      <c r="A16" s="55">
        <v>44209</v>
      </c>
      <c r="B16" s="37">
        <v>249</v>
      </c>
      <c r="C16" s="154">
        <v>202</v>
      </c>
      <c r="D16" s="3">
        <v>51</v>
      </c>
      <c r="E16" s="4">
        <f t="shared" ref="E16:E82" si="0">D16/C16</f>
        <v>0.25247524752475248</v>
      </c>
      <c r="F16" s="5">
        <f t="shared" ref="F16:F82" si="1">C16-D16</f>
        <v>151</v>
      </c>
      <c r="G16" s="38">
        <v>66</v>
      </c>
      <c r="H16" s="2">
        <v>128</v>
      </c>
      <c r="I16" s="2">
        <v>44</v>
      </c>
      <c r="J16" s="154">
        <v>9</v>
      </c>
      <c r="K16" s="214">
        <v>5</v>
      </c>
      <c r="L16" s="154">
        <v>14</v>
      </c>
      <c r="M16" s="154">
        <v>5</v>
      </c>
      <c r="N16" s="51">
        <v>14</v>
      </c>
      <c r="O16" s="154">
        <v>0</v>
      </c>
      <c r="P16" s="52"/>
      <c r="Q16" s="52">
        <f t="shared" ref="Q16:Q62" si="2">M16*-1</f>
        <v>-5</v>
      </c>
      <c r="R16" s="52">
        <f t="shared" ref="R16:R82" si="3">O16*-1</f>
        <v>0</v>
      </c>
      <c r="S16" s="53">
        <v>38</v>
      </c>
      <c r="T16" s="9"/>
      <c r="U16" s="56">
        <f t="shared" ref="U16:U82" si="4">L16-(O16+M16)</f>
        <v>9</v>
      </c>
      <c r="V16" s="39">
        <v>238</v>
      </c>
      <c r="W16" s="154">
        <v>91</v>
      </c>
      <c r="X16" s="56">
        <f t="shared" ref="X16:X67" si="5">V16-W16-Y16</f>
        <v>60</v>
      </c>
      <c r="Y16" s="154">
        <v>87</v>
      </c>
      <c r="Z16" s="154">
        <v>1</v>
      </c>
      <c r="AA16" s="40">
        <v>11</v>
      </c>
      <c r="AB16" s="40">
        <v>2</v>
      </c>
      <c r="AC16" s="40">
        <v>48</v>
      </c>
      <c r="AD16" s="40">
        <v>13</v>
      </c>
      <c r="AE16" s="40">
        <v>80</v>
      </c>
    </row>
    <row r="17" spans="1:31" s="54" customFormat="1" x14ac:dyDescent="0.25">
      <c r="A17" s="55">
        <f t="shared" ref="A17:A35" si="6">A18+7</f>
        <v>44197</v>
      </c>
      <c r="B17" s="37">
        <v>233</v>
      </c>
      <c r="C17" s="154">
        <v>181</v>
      </c>
      <c r="D17" s="3">
        <v>45</v>
      </c>
      <c r="E17" s="4">
        <f t="shared" si="0"/>
        <v>0.24861878453038674</v>
      </c>
      <c r="F17" s="5">
        <f t="shared" si="1"/>
        <v>136</v>
      </c>
      <c r="G17" s="38">
        <v>61</v>
      </c>
      <c r="H17" s="2">
        <v>121</v>
      </c>
      <c r="I17" s="2">
        <v>51</v>
      </c>
      <c r="J17" s="154">
        <v>7</v>
      </c>
      <c r="K17" s="214">
        <v>3</v>
      </c>
      <c r="L17" s="154">
        <v>23</v>
      </c>
      <c r="M17" s="154">
        <v>16</v>
      </c>
      <c r="N17" s="51">
        <v>38</v>
      </c>
      <c r="O17" s="154">
        <v>2</v>
      </c>
      <c r="P17" s="52"/>
      <c r="Q17" s="52">
        <f t="shared" si="2"/>
        <v>-16</v>
      </c>
      <c r="R17" s="52">
        <f t="shared" si="3"/>
        <v>-2</v>
      </c>
      <c r="S17" s="53">
        <v>39</v>
      </c>
      <c r="T17" s="9"/>
      <c r="U17" s="56">
        <f t="shared" si="4"/>
        <v>5</v>
      </c>
      <c r="V17" s="39">
        <v>238</v>
      </c>
      <c r="W17" s="154">
        <v>91</v>
      </c>
      <c r="X17" s="56">
        <f t="shared" si="5"/>
        <v>60</v>
      </c>
      <c r="Y17" s="154">
        <v>87</v>
      </c>
      <c r="Z17" s="154">
        <v>1</v>
      </c>
      <c r="AA17" s="40">
        <v>11</v>
      </c>
      <c r="AB17" s="40">
        <v>1</v>
      </c>
      <c r="AC17" s="40">
        <v>54</v>
      </c>
      <c r="AD17" s="40">
        <v>12</v>
      </c>
      <c r="AE17" s="40">
        <v>67</v>
      </c>
    </row>
    <row r="18" spans="1:31" s="54" customFormat="1" x14ac:dyDescent="0.25">
      <c r="A18" s="55">
        <f t="shared" si="6"/>
        <v>44190</v>
      </c>
      <c r="B18" s="37">
        <v>234</v>
      </c>
      <c r="C18" s="154">
        <v>169</v>
      </c>
      <c r="D18" s="3">
        <v>39</v>
      </c>
      <c r="E18" s="4">
        <f t="shared" si="0"/>
        <v>0.23076923076923078</v>
      </c>
      <c r="F18" s="5">
        <f t="shared" si="1"/>
        <v>130</v>
      </c>
      <c r="G18" s="38">
        <v>59</v>
      </c>
      <c r="H18" s="2">
        <v>101</v>
      </c>
      <c r="I18" s="2">
        <v>34</v>
      </c>
      <c r="J18" s="154">
        <v>8</v>
      </c>
      <c r="K18" s="214">
        <v>0</v>
      </c>
      <c r="L18" s="154">
        <v>0</v>
      </c>
      <c r="M18" s="154">
        <v>0</v>
      </c>
      <c r="N18" s="51">
        <v>0</v>
      </c>
      <c r="O18" s="154">
        <v>1</v>
      </c>
      <c r="P18" s="52"/>
      <c r="Q18" s="52">
        <f t="shared" si="2"/>
        <v>0</v>
      </c>
      <c r="R18" s="52">
        <f t="shared" si="3"/>
        <v>-1</v>
      </c>
      <c r="S18" s="53">
        <v>38</v>
      </c>
      <c r="T18" s="9"/>
      <c r="U18" s="56">
        <f t="shared" si="4"/>
        <v>-1</v>
      </c>
      <c r="V18" s="39">
        <v>229</v>
      </c>
      <c r="W18" s="154">
        <v>85</v>
      </c>
      <c r="X18" s="56">
        <f t="shared" si="5"/>
        <v>57</v>
      </c>
      <c r="Y18" s="154">
        <v>87</v>
      </c>
      <c r="Z18" s="154">
        <v>2</v>
      </c>
      <c r="AA18" s="40">
        <v>11</v>
      </c>
      <c r="AB18" s="40">
        <v>6</v>
      </c>
      <c r="AC18" s="40">
        <v>1</v>
      </c>
      <c r="AD18" s="40">
        <v>5</v>
      </c>
      <c r="AE18" s="40">
        <v>53</v>
      </c>
    </row>
    <row r="19" spans="1:31" s="54" customFormat="1" x14ac:dyDescent="0.25">
      <c r="A19" s="55">
        <f t="shared" si="6"/>
        <v>44183</v>
      </c>
      <c r="B19" s="37">
        <v>241</v>
      </c>
      <c r="C19" s="154">
        <v>177</v>
      </c>
      <c r="D19" s="3">
        <v>39</v>
      </c>
      <c r="E19" s="4">
        <f t="shared" si="0"/>
        <v>0.22033898305084745</v>
      </c>
      <c r="F19" s="5">
        <f t="shared" si="1"/>
        <v>138</v>
      </c>
      <c r="G19" s="38">
        <v>61</v>
      </c>
      <c r="H19" s="2">
        <v>93</v>
      </c>
      <c r="I19" s="2">
        <v>39</v>
      </c>
      <c r="J19" s="154">
        <v>5</v>
      </c>
      <c r="K19" s="154">
        <v>4</v>
      </c>
      <c r="L19" s="154">
        <v>11</v>
      </c>
      <c r="M19" s="154">
        <v>16</v>
      </c>
      <c r="N19" s="51">
        <v>24</v>
      </c>
      <c r="O19" s="154">
        <v>1</v>
      </c>
      <c r="P19" s="52"/>
      <c r="Q19" s="52">
        <f t="shared" si="2"/>
        <v>-16</v>
      </c>
      <c r="R19" s="52">
        <f t="shared" si="3"/>
        <v>-1</v>
      </c>
      <c r="S19" s="53">
        <v>36</v>
      </c>
      <c r="T19" s="9"/>
      <c r="U19" s="56">
        <f t="shared" si="4"/>
        <v>-6</v>
      </c>
      <c r="V19" s="39">
        <v>228</v>
      </c>
      <c r="W19" s="154">
        <v>84</v>
      </c>
      <c r="X19" s="56">
        <f t="shared" si="5"/>
        <v>57</v>
      </c>
      <c r="Y19" s="154">
        <v>87</v>
      </c>
      <c r="Z19" s="154">
        <v>0</v>
      </c>
      <c r="AA19" s="40">
        <v>11</v>
      </c>
      <c r="AB19" s="40">
        <v>4</v>
      </c>
      <c r="AC19" s="40">
        <v>48</v>
      </c>
      <c r="AD19" s="40">
        <v>6</v>
      </c>
      <c r="AE19" s="40">
        <v>45</v>
      </c>
    </row>
    <row r="20" spans="1:31" s="54" customFormat="1" x14ac:dyDescent="0.25">
      <c r="A20" s="55">
        <f t="shared" si="6"/>
        <v>44176</v>
      </c>
      <c r="B20" s="37">
        <v>246</v>
      </c>
      <c r="C20" s="154">
        <v>196</v>
      </c>
      <c r="D20" s="3">
        <v>39</v>
      </c>
      <c r="E20" s="4">
        <f t="shared" si="0"/>
        <v>0.19897959183673469</v>
      </c>
      <c r="F20" s="5">
        <f t="shared" si="1"/>
        <v>157</v>
      </c>
      <c r="G20" s="38">
        <v>59</v>
      </c>
      <c r="H20" s="2">
        <v>80</v>
      </c>
      <c r="I20" s="2">
        <v>30</v>
      </c>
      <c r="J20" s="154">
        <v>2</v>
      </c>
      <c r="K20" s="154">
        <v>3</v>
      </c>
      <c r="L20" s="154">
        <v>11</v>
      </c>
      <c r="M20" s="154">
        <v>26</v>
      </c>
      <c r="N20" s="51">
        <v>23</v>
      </c>
      <c r="O20" s="154">
        <v>2</v>
      </c>
      <c r="P20" s="52"/>
      <c r="Q20" s="52">
        <f t="shared" si="2"/>
        <v>-26</v>
      </c>
      <c r="R20" s="52">
        <f t="shared" si="3"/>
        <v>-2</v>
      </c>
      <c r="S20" s="53">
        <v>35</v>
      </c>
      <c r="T20" s="9"/>
      <c r="U20" s="56">
        <f t="shared" si="4"/>
        <v>-17</v>
      </c>
      <c r="V20" s="39">
        <v>233</v>
      </c>
      <c r="W20" s="154">
        <v>84</v>
      </c>
      <c r="X20" s="56">
        <f t="shared" si="5"/>
        <v>63</v>
      </c>
      <c r="Y20" s="154">
        <v>86</v>
      </c>
      <c r="Z20" s="154">
        <v>0</v>
      </c>
      <c r="AA20" s="40">
        <v>11</v>
      </c>
      <c r="AB20" s="40">
        <v>2</v>
      </c>
      <c r="AC20" s="40">
        <v>51</v>
      </c>
      <c r="AD20" s="40">
        <v>3</v>
      </c>
      <c r="AE20" s="40">
        <v>29</v>
      </c>
    </row>
    <row r="21" spans="1:31" s="54" customFormat="1" x14ac:dyDescent="0.25">
      <c r="A21" s="55">
        <f t="shared" si="6"/>
        <v>44169</v>
      </c>
      <c r="B21" s="37">
        <v>260</v>
      </c>
      <c r="C21" s="154">
        <v>204</v>
      </c>
      <c r="D21" s="3">
        <v>45</v>
      </c>
      <c r="E21" s="4">
        <f t="shared" si="0"/>
        <v>0.22058823529411764</v>
      </c>
      <c r="F21" s="5">
        <f t="shared" si="1"/>
        <v>159</v>
      </c>
      <c r="G21" s="38">
        <v>62</v>
      </c>
      <c r="H21" s="2">
        <v>70</v>
      </c>
      <c r="I21" s="2">
        <v>22</v>
      </c>
      <c r="J21" s="154">
        <v>2</v>
      </c>
      <c r="K21" s="154">
        <v>1</v>
      </c>
      <c r="L21" s="154">
        <v>16</v>
      </c>
      <c r="M21" s="154">
        <v>14</v>
      </c>
      <c r="N21" s="51">
        <v>24</v>
      </c>
      <c r="O21" s="154">
        <v>0</v>
      </c>
      <c r="P21" s="52"/>
      <c r="Q21" s="52">
        <f t="shared" si="2"/>
        <v>-14</v>
      </c>
      <c r="R21" s="52">
        <f t="shared" si="3"/>
        <v>0</v>
      </c>
      <c r="S21" s="53">
        <v>35</v>
      </c>
      <c r="T21" s="9"/>
      <c r="U21" s="56">
        <f t="shared" si="4"/>
        <v>2</v>
      </c>
      <c r="V21" s="39">
        <v>228</v>
      </c>
      <c r="W21" s="154">
        <v>82</v>
      </c>
      <c r="X21" s="56">
        <f t="shared" si="5"/>
        <v>59</v>
      </c>
      <c r="Y21" s="154">
        <v>87</v>
      </c>
      <c r="Z21" s="154">
        <v>0</v>
      </c>
      <c r="AA21" s="40">
        <v>11</v>
      </c>
      <c r="AB21" s="40">
        <v>2</v>
      </c>
      <c r="AC21" s="40">
        <v>51</v>
      </c>
      <c r="AD21" s="40">
        <v>1</v>
      </c>
      <c r="AE21" s="40">
        <v>7</v>
      </c>
    </row>
    <row r="22" spans="1:31" s="54" customFormat="1" x14ac:dyDescent="0.25">
      <c r="A22" s="55">
        <f t="shared" si="6"/>
        <v>44162</v>
      </c>
      <c r="B22" s="37">
        <v>263</v>
      </c>
      <c r="C22" s="154">
        <v>209</v>
      </c>
      <c r="D22" s="3">
        <v>43</v>
      </c>
      <c r="E22" s="4">
        <f t="shared" si="0"/>
        <v>0.20574162679425836</v>
      </c>
      <c r="F22" s="5">
        <f t="shared" si="1"/>
        <v>166</v>
      </c>
      <c r="G22" s="38">
        <v>58</v>
      </c>
      <c r="H22" s="2">
        <v>61</v>
      </c>
      <c r="I22" s="2">
        <v>13</v>
      </c>
      <c r="J22" s="154">
        <v>2</v>
      </c>
      <c r="K22" s="154">
        <v>7</v>
      </c>
      <c r="L22" s="154">
        <v>19</v>
      </c>
      <c r="M22" s="154">
        <v>11</v>
      </c>
      <c r="N22" s="51">
        <v>17</v>
      </c>
      <c r="O22" s="154">
        <v>0</v>
      </c>
      <c r="P22" s="52"/>
      <c r="Q22" s="52">
        <f t="shared" si="2"/>
        <v>-11</v>
      </c>
      <c r="R22" s="52">
        <f t="shared" si="3"/>
        <v>0</v>
      </c>
      <c r="S22" s="53">
        <v>34</v>
      </c>
      <c r="T22" s="9"/>
      <c r="U22" s="56">
        <f t="shared" si="4"/>
        <v>8</v>
      </c>
      <c r="V22" s="39">
        <v>219</v>
      </c>
      <c r="W22" s="154">
        <v>79</v>
      </c>
      <c r="X22" s="56">
        <f t="shared" si="5"/>
        <v>56</v>
      </c>
      <c r="Y22" s="154">
        <v>84</v>
      </c>
      <c r="Z22" s="154">
        <v>12</v>
      </c>
      <c r="AA22" s="40">
        <v>6</v>
      </c>
      <c r="AB22" s="40">
        <v>2</v>
      </c>
      <c r="AC22" s="40">
        <v>42</v>
      </c>
      <c r="AD22" s="40">
        <v>2</v>
      </c>
      <c r="AE22" s="40">
        <v>19</v>
      </c>
    </row>
    <row r="23" spans="1:31" s="54" customFormat="1" x14ac:dyDescent="0.25">
      <c r="A23" s="55">
        <f t="shared" si="6"/>
        <v>44155</v>
      </c>
      <c r="B23" s="37">
        <v>258</v>
      </c>
      <c r="C23" s="154">
        <v>210</v>
      </c>
      <c r="D23" s="3">
        <v>40</v>
      </c>
      <c r="E23" s="4">
        <f t="shared" si="0"/>
        <v>0.19047619047619047</v>
      </c>
      <c r="F23" s="5">
        <f t="shared" si="1"/>
        <v>170</v>
      </c>
      <c r="G23" s="38">
        <v>57</v>
      </c>
      <c r="H23" s="2">
        <v>70</v>
      </c>
      <c r="I23" s="2">
        <v>20</v>
      </c>
      <c r="J23" s="154">
        <v>2</v>
      </c>
      <c r="K23" s="154">
        <v>5</v>
      </c>
      <c r="L23" s="154">
        <v>14</v>
      </c>
      <c r="M23" s="154">
        <v>18</v>
      </c>
      <c r="N23" s="51">
        <v>22</v>
      </c>
      <c r="O23" s="154">
        <v>1</v>
      </c>
      <c r="P23" s="52"/>
      <c r="Q23" s="52">
        <f t="shared" si="2"/>
        <v>-18</v>
      </c>
      <c r="R23" s="52">
        <f t="shared" si="3"/>
        <v>-1</v>
      </c>
      <c r="S23" s="53">
        <v>32</v>
      </c>
      <c r="T23" s="9"/>
      <c r="U23" s="56">
        <f t="shared" si="4"/>
        <v>-5</v>
      </c>
      <c r="V23" s="39">
        <v>221</v>
      </c>
      <c r="W23" s="154">
        <v>81</v>
      </c>
      <c r="X23" s="56">
        <f t="shared" si="5"/>
        <v>58</v>
      </c>
      <c r="Y23" s="154">
        <v>82</v>
      </c>
      <c r="Z23" s="154">
        <v>11</v>
      </c>
      <c r="AA23" s="40">
        <v>6</v>
      </c>
      <c r="AB23" s="40">
        <v>2</v>
      </c>
      <c r="AC23" s="40">
        <v>56</v>
      </c>
      <c r="AD23" s="40">
        <v>2</v>
      </c>
      <c r="AE23" s="40">
        <v>14</v>
      </c>
    </row>
    <row r="24" spans="1:31" s="54" customFormat="1" x14ac:dyDescent="0.25">
      <c r="A24" s="55">
        <f t="shared" si="6"/>
        <v>44148</v>
      </c>
      <c r="B24" s="37">
        <v>262</v>
      </c>
      <c r="C24" s="154">
        <v>202</v>
      </c>
      <c r="D24" s="3">
        <v>40</v>
      </c>
      <c r="E24" s="4">
        <f t="shared" si="0"/>
        <v>0.19801980198019803</v>
      </c>
      <c r="F24" s="5">
        <f t="shared" si="1"/>
        <v>162</v>
      </c>
      <c r="G24" s="38">
        <v>59</v>
      </c>
      <c r="H24" s="2">
        <v>69</v>
      </c>
      <c r="I24" s="2">
        <v>19</v>
      </c>
      <c r="J24" s="154">
        <v>1</v>
      </c>
      <c r="K24" s="154">
        <v>5</v>
      </c>
      <c r="L24" s="154">
        <v>23</v>
      </c>
      <c r="M24" s="154">
        <v>21</v>
      </c>
      <c r="N24" s="51">
        <v>25</v>
      </c>
      <c r="O24" s="154">
        <v>2</v>
      </c>
      <c r="P24" s="52"/>
      <c r="Q24" s="52">
        <f t="shared" si="2"/>
        <v>-21</v>
      </c>
      <c r="R24" s="52">
        <f t="shared" si="3"/>
        <v>-2</v>
      </c>
      <c r="S24" s="53">
        <v>33</v>
      </c>
      <c r="T24" s="9"/>
      <c r="U24" s="56">
        <f t="shared" si="4"/>
        <v>0</v>
      </c>
      <c r="V24" s="39">
        <v>219</v>
      </c>
      <c r="W24" s="154">
        <v>80</v>
      </c>
      <c r="X24" s="56">
        <f t="shared" si="5"/>
        <v>56</v>
      </c>
      <c r="Y24" s="154">
        <v>83</v>
      </c>
      <c r="Z24" s="154">
        <v>8</v>
      </c>
      <c r="AA24" s="40">
        <v>6</v>
      </c>
      <c r="AB24" s="40">
        <v>1</v>
      </c>
      <c r="AC24" s="40">
        <v>59</v>
      </c>
      <c r="AD24" s="40">
        <v>0</v>
      </c>
      <c r="AE24" s="40">
        <v>10</v>
      </c>
    </row>
    <row r="25" spans="1:31" s="54" customFormat="1" x14ac:dyDescent="0.25">
      <c r="A25" s="55">
        <f t="shared" si="6"/>
        <v>44141</v>
      </c>
      <c r="B25" s="37">
        <v>263</v>
      </c>
      <c r="C25" s="154">
        <v>197</v>
      </c>
      <c r="D25" s="3">
        <v>40</v>
      </c>
      <c r="E25" s="4">
        <f t="shared" si="0"/>
        <v>0.20304568527918782</v>
      </c>
      <c r="F25" s="5">
        <f t="shared" si="1"/>
        <v>157</v>
      </c>
      <c r="G25" s="38">
        <v>58</v>
      </c>
      <c r="H25" s="2">
        <v>50</v>
      </c>
      <c r="I25" s="2">
        <v>20</v>
      </c>
      <c r="J25" s="154">
        <v>2</v>
      </c>
      <c r="K25" s="154">
        <v>5</v>
      </c>
      <c r="L25" s="154">
        <v>13</v>
      </c>
      <c r="M25" s="154">
        <v>22</v>
      </c>
      <c r="N25" s="51">
        <v>26</v>
      </c>
      <c r="O25" s="154">
        <v>2</v>
      </c>
      <c r="P25" s="52"/>
      <c r="Q25" s="52">
        <f t="shared" si="2"/>
        <v>-22</v>
      </c>
      <c r="R25" s="52">
        <f t="shared" si="3"/>
        <v>-2</v>
      </c>
      <c r="S25" s="53">
        <v>32</v>
      </c>
      <c r="T25" s="9"/>
      <c r="U25" s="56">
        <f t="shared" si="4"/>
        <v>-11</v>
      </c>
      <c r="V25" s="39">
        <v>221</v>
      </c>
      <c r="W25" s="154">
        <v>81</v>
      </c>
      <c r="X25" s="56">
        <f t="shared" si="5"/>
        <v>58</v>
      </c>
      <c r="Y25" s="154">
        <v>82</v>
      </c>
      <c r="Z25" s="154">
        <v>7</v>
      </c>
      <c r="AA25" s="40">
        <v>6</v>
      </c>
      <c r="AB25" s="40">
        <v>2</v>
      </c>
      <c r="AC25" s="40">
        <v>36</v>
      </c>
      <c r="AD25" s="40">
        <v>1</v>
      </c>
      <c r="AE25" s="40">
        <v>14</v>
      </c>
    </row>
    <row r="26" spans="1:31" s="54" customFormat="1" x14ac:dyDescent="0.25">
      <c r="A26" s="55">
        <f t="shared" si="6"/>
        <v>44134</v>
      </c>
      <c r="B26" s="37">
        <v>275</v>
      </c>
      <c r="C26" s="154">
        <v>200</v>
      </c>
      <c r="D26" s="3">
        <v>44</v>
      </c>
      <c r="E26" s="4">
        <f t="shared" si="0"/>
        <v>0.22</v>
      </c>
      <c r="F26" s="5">
        <f t="shared" si="1"/>
        <v>156</v>
      </c>
      <c r="G26" s="38">
        <v>60</v>
      </c>
      <c r="H26" s="2">
        <v>56</v>
      </c>
      <c r="I26" s="2">
        <v>13</v>
      </c>
      <c r="J26" s="154">
        <v>3</v>
      </c>
      <c r="K26" s="154">
        <v>6</v>
      </c>
      <c r="L26" s="154">
        <v>15</v>
      </c>
      <c r="M26" s="154">
        <v>26</v>
      </c>
      <c r="N26" s="51">
        <v>22</v>
      </c>
      <c r="O26" s="154">
        <v>0</v>
      </c>
      <c r="P26" s="52"/>
      <c r="Q26" s="52">
        <f t="shared" si="2"/>
        <v>-26</v>
      </c>
      <c r="R26" s="52">
        <f t="shared" si="3"/>
        <v>0</v>
      </c>
      <c r="S26" s="53">
        <v>31</v>
      </c>
      <c r="T26" s="9"/>
      <c r="U26" s="56">
        <f t="shared" si="4"/>
        <v>-11</v>
      </c>
      <c r="V26" s="39">
        <v>212</v>
      </c>
      <c r="W26" s="154">
        <v>78</v>
      </c>
      <c r="X26" s="56">
        <f t="shared" si="5"/>
        <v>56</v>
      </c>
      <c r="Y26" s="154">
        <v>78</v>
      </c>
      <c r="Z26" s="154">
        <v>6</v>
      </c>
      <c r="AA26" s="40">
        <v>6</v>
      </c>
      <c r="AB26" s="40">
        <v>3</v>
      </c>
      <c r="AC26" s="40">
        <v>36</v>
      </c>
      <c r="AD26" s="40">
        <v>3</v>
      </c>
      <c r="AE26" s="40">
        <v>20</v>
      </c>
    </row>
    <row r="27" spans="1:31" s="54" customFormat="1" x14ac:dyDescent="0.25">
      <c r="A27" s="55">
        <f t="shared" si="6"/>
        <v>44127</v>
      </c>
      <c r="B27" s="37">
        <v>284</v>
      </c>
      <c r="C27" s="154">
        <v>201</v>
      </c>
      <c r="D27" s="3">
        <v>39</v>
      </c>
      <c r="E27" s="4">
        <f t="shared" si="0"/>
        <v>0.19402985074626866</v>
      </c>
      <c r="F27" s="5">
        <f t="shared" si="1"/>
        <v>162</v>
      </c>
      <c r="G27" s="38">
        <v>55</v>
      </c>
      <c r="H27" s="2">
        <v>60</v>
      </c>
      <c r="I27" s="2">
        <v>13</v>
      </c>
      <c r="J27" s="154">
        <v>3</v>
      </c>
      <c r="K27" s="154">
        <v>3</v>
      </c>
      <c r="L27" s="154">
        <v>18</v>
      </c>
      <c r="M27" s="154">
        <v>25</v>
      </c>
      <c r="N27" s="51">
        <v>16</v>
      </c>
      <c r="O27" s="154">
        <v>2</v>
      </c>
      <c r="P27" s="52"/>
      <c r="Q27" s="52">
        <f t="shared" si="2"/>
        <v>-25</v>
      </c>
      <c r="R27" s="52">
        <f t="shared" si="3"/>
        <v>-2</v>
      </c>
      <c r="S27" s="53">
        <v>29</v>
      </c>
      <c r="T27" s="9"/>
      <c r="U27" s="56">
        <f t="shared" si="4"/>
        <v>-9</v>
      </c>
      <c r="V27" s="39">
        <v>216</v>
      </c>
      <c r="W27" s="154">
        <v>78</v>
      </c>
      <c r="X27" s="56">
        <f t="shared" si="5"/>
        <v>58</v>
      </c>
      <c r="Y27" s="154">
        <v>80</v>
      </c>
      <c r="Z27" s="154">
        <v>4</v>
      </c>
      <c r="AA27" s="40">
        <v>6</v>
      </c>
      <c r="AB27" s="40">
        <v>2</v>
      </c>
      <c r="AC27" s="40">
        <v>47</v>
      </c>
      <c r="AD27" s="40">
        <v>7</v>
      </c>
      <c r="AE27" s="40">
        <v>13</v>
      </c>
    </row>
    <row r="28" spans="1:31" s="54" customFormat="1" x14ac:dyDescent="0.25">
      <c r="A28" s="55">
        <f t="shared" si="6"/>
        <v>44120</v>
      </c>
      <c r="B28" s="37">
        <v>293</v>
      </c>
      <c r="C28" s="154">
        <v>197</v>
      </c>
      <c r="D28" s="3">
        <v>31</v>
      </c>
      <c r="E28" s="4">
        <f t="shared" si="0"/>
        <v>0.15736040609137056</v>
      </c>
      <c r="F28" s="5">
        <f t="shared" si="1"/>
        <v>166</v>
      </c>
      <c r="G28" s="38">
        <v>52</v>
      </c>
      <c r="H28" s="2">
        <v>78</v>
      </c>
      <c r="I28" s="2">
        <v>22</v>
      </c>
      <c r="J28" s="154">
        <v>2</v>
      </c>
      <c r="K28" s="154">
        <v>12</v>
      </c>
      <c r="L28" s="154">
        <v>26</v>
      </c>
      <c r="M28" s="154">
        <v>27</v>
      </c>
      <c r="N28" s="51">
        <v>33</v>
      </c>
      <c r="O28" s="154">
        <v>2</v>
      </c>
      <c r="P28" s="52"/>
      <c r="Q28" s="52">
        <f t="shared" si="2"/>
        <v>-27</v>
      </c>
      <c r="R28" s="52">
        <f t="shared" si="3"/>
        <v>-2</v>
      </c>
      <c r="S28" s="53">
        <v>29</v>
      </c>
      <c r="T28" s="9"/>
      <c r="U28" s="56">
        <f t="shared" si="4"/>
        <v>-3</v>
      </c>
      <c r="V28" s="39">
        <v>222</v>
      </c>
      <c r="W28" s="154">
        <v>78</v>
      </c>
      <c r="X28" s="56">
        <f t="shared" si="5"/>
        <v>64</v>
      </c>
      <c r="Y28" s="154">
        <v>80</v>
      </c>
      <c r="Z28" s="154">
        <v>2</v>
      </c>
      <c r="AA28" s="40">
        <v>9</v>
      </c>
      <c r="AB28" s="40">
        <v>1</v>
      </c>
      <c r="AC28" s="40">
        <v>58</v>
      </c>
      <c r="AD28" s="40">
        <v>4</v>
      </c>
      <c r="AE28" s="40">
        <v>20</v>
      </c>
    </row>
    <row r="29" spans="1:31" s="54" customFormat="1" x14ac:dyDescent="0.25">
      <c r="A29" s="55">
        <f t="shared" si="6"/>
        <v>44113</v>
      </c>
      <c r="B29" s="37">
        <v>300</v>
      </c>
      <c r="C29" s="154">
        <v>230</v>
      </c>
      <c r="D29" s="3">
        <v>41</v>
      </c>
      <c r="E29" s="4">
        <f t="shared" si="0"/>
        <v>0.17826086956521739</v>
      </c>
      <c r="F29" s="5">
        <f t="shared" si="1"/>
        <v>189</v>
      </c>
      <c r="G29" s="38">
        <v>60</v>
      </c>
      <c r="H29" s="2">
        <v>71</v>
      </c>
      <c r="I29" s="2">
        <v>22</v>
      </c>
      <c r="J29" s="154">
        <v>2</v>
      </c>
      <c r="K29" s="154">
        <v>7</v>
      </c>
      <c r="L29" s="154">
        <v>21</v>
      </c>
      <c r="M29" s="154">
        <v>21</v>
      </c>
      <c r="N29" s="51">
        <v>23</v>
      </c>
      <c r="O29" s="154">
        <v>1</v>
      </c>
      <c r="P29" s="52"/>
      <c r="Q29" s="52">
        <f t="shared" si="2"/>
        <v>-21</v>
      </c>
      <c r="R29" s="52">
        <f t="shared" si="3"/>
        <v>-1</v>
      </c>
      <c r="S29" s="53">
        <v>29</v>
      </c>
      <c r="T29" s="9"/>
      <c r="U29" s="56">
        <f t="shared" si="4"/>
        <v>-1</v>
      </c>
      <c r="V29" s="39">
        <v>225</v>
      </c>
      <c r="W29" s="154">
        <v>78</v>
      </c>
      <c r="X29" s="56">
        <f t="shared" si="5"/>
        <v>66</v>
      </c>
      <c r="Y29" s="154">
        <v>81</v>
      </c>
      <c r="Z29" s="154">
        <v>4</v>
      </c>
      <c r="AA29" s="40">
        <v>7</v>
      </c>
      <c r="AB29" s="40">
        <v>2</v>
      </c>
      <c r="AC29" s="40">
        <v>51</v>
      </c>
      <c r="AD29" s="40">
        <v>3</v>
      </c>
      <c r="AE29" s="40">
        <v>20</v>
      </c>
    </row>
    <row r="30" spans="1:31" s="54" customFormat="1" x14ac:dyDescent="0.25">
      <c r="A30" s="55">
        <f t="shared" si="6"/>
        <v>44106</v>
      </c>
      <c r="B30" s="37">
        <v>304</v>
      </c>
      <c r="C30" s="154">
        <v>246</v>
      </c>
      <c r="D30" s="3">
        <v>39</v>
      </c>
      <c r="E30" s="4">
        <f t="shared" si="0"/>
        <v>0.15853658536585366</v>
      </c>
      <c r="F30" s="5">
        <f t="shared" si="1"/>
        <v>207</v>
      </c>
      <c r="G30" s="38">
        <v>56</v>
      </c>
      <c r="H30" s="2">
        <v>73</v>
      </c>
      <c r="I30" s="2">
        <v>28</v>
      </c>
      <c r="J30" s="154">
        <v>2</v>
      </c>
      <c r="K30" s="154">
        <v>3</v>
      </c>
      <c r="L30" s="154">
        <v>30</v>
      </c>
      <c r="M30" s="154">
        <v>14</v>
      </c>
      <c r="N30" s="51">
        <v>36</v>
      </c>
      <c r="O30" s="154">
        <v>2</v>
      </c>
      <c r="P30" s="52"/>
      <c r="Q30" s="52">
        <f t="shared" si="2"/>
        <v>-14</v>
      </c>
      <c r="R30" s="52">
        <f t="shared" si="3"/>
        <v>-2</v>
      </c>
      <c r="S30" s="53">
        <v>29</v>
      </c>
      <c r="T30" s="9"/>
      <c r="U30" s="56">
        <f t="shared" si="4"/>
        <v>14</v>
      </c>
      <c r="V30" s="39">
        <v>235</v>
      </c>
      <c r="W30" s="154">
        <v>77</v>
      </c>
      <c r="X30" s="56">
        <f t="shared" si="5"/>
        <v>74</v>
      </c>
      <c r="Y30" s="154">
        <v>84</v>
      </c>
      <c r="Z30" s="154">
        <v>3</v>
      </c>
      <c r="AA30" s="40">
        <v>7</v>
      </c>
      <c r="AB30" s="40">
        <v>2</v>
      </c>
      <c r="AC30" s="40">
        <v>63</v>
      </c>
      <c r="AD30" s="40">
        <v>4</v>
      </c>
      <c r="AE30" s="40">
        <v>10</v>
      </c>
    </row>
    <row r="31" spans="1:31" s="54" customFormat="1" x14ac:dyDescent="0.25">
      <c r="A31" s="55">
        <f t="shared" si="6"/>
        <v>44099</v>
      </c>
      <c r="B31" s="37">
        <v>291</v>
      </c>
      <c r="C31" s="154">
        <v>234</v>
      </c>
      <c r="D31" s="3">
        <v>38</v>
      </c>
      <c r="E31" s="4">
        <f t="shared" si="0"/>
        <v>0.1623931623931624</v>
      </c>
      <c r="F31" s="5">
        <f t="shared" si="1"/>
        <v>196</v>
      </c>
      <c r="G31" s="38">
        <v>55</v>
      </c>
      <c r="H31" s="2">
        <v>56</v>
      </c>
      <c r="I31" s="2">
        <v>22</v>
      </c>
      <c r="J31" s="154">
        <v>2</v>
      </c>
      <c r="K31" s="154">
        <v>3</v>
      </c>
      <c r="L31" s="154">
        <v>36</v>
      </c>
      <c r="M31" s="154">
        <v>14</v>
      </c>
      <c r="N31" s="51">
        <v>40</v>
      </c>
      <c r="O31" s="154">
        <v>2</v>
      </c>
      <c r="P31" s="52"/>
      <c r="Q31" s="52">
        <f t="shared" si="2"/>
        <v>-14</v>
      </c>
      <c r="R31" s="52">
        <f t="shared" si="3"/>
        <v>-2</v>
      </c>
      <c r="S31" s="53">
        <v>29</v>
      </c>
      <c r="T31" s="9"/>
      <c r="U31" s="56">
        <f t="shared" si="4"/>
        <v>20</v>
      </c>
      <c r="V31" s="39">
        <v>208</v>
      </c>
      <c r="W31" s="154">
        <v>77</v>
      </c>
      <c r="X31" s="56">
        <f t="shared" si="5"/>
        <v>55</v>
      </c>
      <c r="Y31" s="154">
        <v>76</v>
      </c>
      <c r="Z31" s="154">
        <v>2</v>
      </c>
      <c r="AA31" s="40">
        <v>7</v>
      </c>
      <c r="AB31" s="40">
        <v>2</v>
      </c>
      <c r="AC31" s="40">
        <v>42</v>
      </c>
      <c r="AD31" s="40">
        <v>3</v>
      </c>
      <c r="AE31" s="40">
        <v>14</v>
      </c>
    </row>
    <row r="32" spans="1:31" s="54" customFormat="1" x14ac:dyDescent="0.25">
      <c r="A32" s="55">
        <f t="shared" si="6"/>
        <v>44092</v>
      </c>
      <c r="B32" s="37">
        <v>274</v>
      </c>
      <c r="C32" s="154">
        <v>219</v>
      </c>
      <c r="D32" s="3">
        <v>41</v>
      </c>
      <c r="E32" s="4">
        <f t="shared" si="0"/>
        <v>0.18721461187214611</v>
      </c>
      <c r="F32" s="5">
        <f t="shared" si="1"/>
        <v>178</v>
      </c>
      <c r="G32" s="38">
        <v>57</v>
      </c>
      <c r="H32" s="2">
        <v>69</v>
      </c>
      <c r="I32" s="2">
        <v>19</v>
      </c>
      <c r="J32" s="154">
        <v>2</v>
      </c>
      <c r="K32" s="154">
        <v>6</v>
      </c>
      <c r="L32" s="154">
        <v>13</v>
      </c>
      <c r="M32" s="154">
        <v>8</v>
      </c>
      <c r="N32" s="51">
        <v>13</v>
      </c>
      <c r="O32" s="154">
        <v>2</v>
      </c>
      <c r="P32" s="52"/>
      <c r="Q32" s="52">
        <f t="shared" si="2"/>
        <v>-8</v>
      </c>
      <c r="R32" s="52">
        <f t="shared" si="3"/>
        <v>-2</v>
      </c>
      <c r="S32" s="53">
        <v>31</v>
      </c>
      <c r="T32" s="9"/>
      <c r="U32" s="56">
        <f t="shared" si="4"/>
        <v>3</v>
      </c>
      <c r="V32" s="39">
        <v>214</v>
      </c>
      <c r="W32" s="154">
        <v>77</v>
      </c>
      <c r="X32" s="56">
        <f t="shared" si="5"/>
        <v>60</v>
      </c>
      <c r="Y32" s="154">
        <v>77</v>
      </c>
      <c r="Z32" s="154">
        <v>0</v>
      </c>
      <c r="AA32" s="40">
        <v>9</v>
      </c>
      <c r="AB32" s="40">
        <v>1</v>
      </c>
      <c r="AC32" s="40">
        <v>58</v>
      </c>
      <c r="AD32" s="40">
        <v>5</v>
      </c>
      <c r="AE32" s="40">
        <v>11</v>
      </c>
    </row>
    <row r="33" spans="1:31" s="54" customFormat="1" x14ac:dyDescent="0.25">
      <c r="A33" s="55">
        <f t="shared" si="6"/>
        <v>44085</v>
      </c>
      <c r="B33" s="37">
        <v>273</v>
      </c>
      <c r="C33" s="154">
        <v>217</v>
      </c>
      <c r="D33" s="3">
        <v>34</v>
      </c>
      <c r="E33" s="4">
        <f t="shared" si="0"/>
        <v>0.15668202764976957</v>
      </c>
      <c r="F33" s="5">
        <f t="shared" si="1"/>
        <v>183</v>
      </c>
      <c r="G33" s="38">
        <v>52</v>
      </c>
      <c r="H33" s="2">
        <v>42</v>
      </c>
      <c r="I33" s="2">
        <v>24</v>
      </c>
      <c r="J33" s="154">
        <v>2</v>
      </c>
      <c r="K33" s="154">
        <v>7</v>
      </c>
      <c r="L33" s="154">
        <v>20</v>
      </c>
      <c r="M33" s="154">
        <v>27</v>
      </c>
      <c r="N33" s="51">
        <v>24</v>
      </c>
      <c r="O33" s="154">
        <v>0</v>
      </c>
      <c r="P33" s="52"/>
      <c r="Q33" s="52">
        <f t="shared" si="2"/>
        <v>-27</v>
      </c>
      <c r="R33" s="52">
        <f t="shared" si="3"/>
        <v>0</v>
      </c>
      <c r="S33" s="53">
        <v>30</v>
      </c>
      <c r="T33" s="9"/>
      <c r="U33" s="56">
        <f t="shared" si="4"/>
        <v>-7</v>
      </c>
      <c r="V33" s="39">
        <v>214</v>
      </c>
      <c r="W33" s="154">
        <v>77</v>
      </c>
      <c r="X33" s="56">
        <f t="shared" si="5"/>
        <v>62</v>
      </c>
      <c r="Y33" s="154">
        <v>75</v>
      </c>
      <c r="Z33" s="154">
        <v>15</v>
      </c>
      <c r="AA33" s="40">
        <v>4</v>
      </c>
      <c r="AB33" s="40">
        <v>2</v>
      </c>
      <c r="AC33" s="40">
        <v>35</v>
      </c>
      <c r="AD33" s="40">
        <v>7</v>
      </c>
      <c r="AE33" s="40">
        <v>7</v>
      </c>
    </row>
    <row r="34" spans="1:31" s="54" customFormat="1" x14ac:dyDescent="0.25">
      <c r="A34" s="55">
        <f t="shared" si="6"/>
        <v>44078</v>
      </c>
      <c r="B34" s="37">
        <v>281</v>
      </c>
      <c r="C34" s="154">
        <v>218</v>
      </c>
      <c r="D34" s="3">
        <v>34</v>
      </c>
      <c r="E34" s="4">
        <f t="shared" si="0"/>
        <v>0.15596330275229359</v>
      </c>
      <c r="F34" s="5">
        <f t="shared" si="1"/>
        <v>184</v>
      </c>
      <c r="G34" s="38">
        <v>56</v>
      </c>
      <c r="H34" s="2">
        <v>55</v>
      </c>
      <c r="I34" s="2">
        <v>23</v>
      </c>
      <c r="J34" s="154">
        <v>4</v>
      </c>
      <c r="K34" s="154">
        <v>2</v>
      </c>
      <c r="L34" s="154">
        <v>15</v>
      </c>
      <c r="M34" s="154">
        <v>17</v>
      </c>
      <c r="N34" s="51">
        <v>14</v>
      </c>
      <c r="O34" s="154">
        <v>0</v>
      </c>
      <c r="P34" s="52"/>
      <c r="Q34" s="52">
        <f t="shared" si="2"/>
        <v>-17</v>
      </c>
      <c r="R34" s="52">
        <f t="shared" si="3"/>
        <v>0</v>
      </c>
      <c r="S34" s="53">
        <v>31</v>
      </c>
      <c r="T34" s="9"/>
      <c r="U34" s="56">
        <f t="shared" si="4"/>
        <v>-2</v>
      </c>
      <c r="V34" s="39">
        <v>227</v>
      </c>
      <c r="W34" s="154">
        <v>77</v>
      </c>
      <c r="X34" s="56">
        <f t="shared" si="5"/>
        <v>71</v>
      </c>
      <c r="Y34" s="154">
        <v>79</v>
      </c>
      <c r="Z34" s="154">
        <v>8</v>
      </c>
      <c r="AA34" s="40">
        <v>4</v>
      </c>
      <c r="AB34" s="40">
        <v>3</v>
      </c>
      <c r="AC34" s="40">
        <v>39</v>
      </c>
      <c r="AD34" s="40">
        <v>6</v>
      </c>
      <c r="AE34" s="40">
        <v>16</v>
      </c>
    </row>
    <row r="35" spans="1:31" s="54" customFormat="1" x14ac:dyDescent="0.25">
      <c r="A35" s="55">
        <f t="shared" si="6"/>
        <v>44071</v>
      </c>
      <c r="B35" s="37">
        <v>281</v>
      </c>
      <c r="C35" s="154">
        <v>215</v>
      </c>
      <c r="D35" s="3">
        <v>39</v>
      </c>
      <c r="E35" s="4">
        <f t="shared" si="0"/>
        <v>0.18139534883720931</v>
      </c>
      <c r="F35" s="5">
        <f t="shared" si="1"/>
        <v>176</v>
      </c>
      <c r="G35" s="38">
        <v>59</v>
      </c>
      <c r="H35" s="2">
        <v>62</v>
      </c>
      <c r="I35" s="2">
        <v>27</v>
      </c>
      <c r="J35" s="154">
        <v>3</v>
      </c>
      <c r="K35" s="154">
        <v>2</v>
      </c>
      <c r="L35" s="154">
        <v>19</v>
      </c>
      <c r="M35" s="154">
        <v>8</v>
      </c>
      <c r="N35" s="51">
        <v>20</v>
      </c>
      <c r="O35" s="154">
        <v>1</v>
      </c>
      <c r="P35" s="52"/>
      <c r="Q35" s="52">
        <f t="shared" si="2"/>
        <v>-8</v>
      </c>
      <c r="R35" s="52">
        <f t="shared" si="3"/>
        <v>-1</v>
      </c>
      <c r="S35" s="53">
        <v>31</v>
      </c>
      <c r="T35" s="9"/>
      <c r="U35" s="56">
        <f t="shared" si="4"/>
        <v>10</v>
      </c>
      <c r="V35" s="39">
        <v>229</v>
      </c>
      <c r="W35" s="154">
        <v>78</v>
      </c>
      <c r="X35" s="56">
        <f t="shared" si="5"/>
        <v>73</v>
      </c>
      <c r="Y35" s="154">
        <v>78</v>
      </c>
      <c r="Z35" s="154">
        <v>7</v>
      </c>
      <c r="AA35" s="40">
        <v>4</v>
      </c>
      <c r="AB35" s="40">
        <v>3</v>
      </c>
      <c r="AC35" s="40">
        <v>57</v>
      </c>
      <c r="AD35" s="40">
        <v>1</v>
      </c>
      <c r="AE35" s="40">
        <v>5</v>
      </c>
    </row>
    <row r="36" spans="1:31" s="54" customFormat="1" x14ac:dyDescent="0.25">
      <c r="A36" s="55">
        <f>A37+7</f>
        <v>44064</v>
      </c>
      <c r="B36" s="37">
        <v>272</v>
      </c>
      <c r="C36" s="154">
        <v>213</v>
      </c>
      <c r="D36" s="3">
        <v>46</v>
      </c>
      <c r="E36" s="4">
        <f t="shared" si="0"/>
        <v>0.215962441314554</v>
      </c>
      <c r="F36" s="5">
        <f t="shared" si="1"/>
        <v>167</v>
      </c>
      <c r="G36" s="38">
        <v>62</v>
      </c>
      <c r="H36" s="2">
        <v>50</v>
      </c>
      <c r="I36" s="2">
        <v>27</v>
      </c>
      <c r="J36" s="154">
        <v>3</v>
      </c>
      <c r="K36" s="154">
        <v>3</v>
      </c>
      <c r="L36" s="154">
        <v>15</v>
      </c>
      <c r="M36" s="154">
        <v>17</v>
      </c>
      <c r="N36" s="51">
        <v>19</v>
      </c>
      <c r="O36" s="154">
        <v>0</v>
      </c>
      <c r="P36" s="52"/>
      <c r="Q36" s="52">
        <f t="shared" si="2"/>
        <v>-17</v>
      </c>
      <c r="R36" s="52">
        <f t="shared" si="3"/>
        <v>0</v>
      </c>
      <c r="S36" s="53">
        <v>32</v>
      </c>
      <c r="T36" s="9"/>
      <c r="U36" s="56">
        <f t="shared" si="4"/>
        <v>-2</v>
      </c>
      <c r="V36" s="39">
        <v>232</v>
      </c>
      <c r="W36" s="154">
        <v>78</v>
      </c>
      <c r="X36" s="56">
        <f t="shared" si="5"/>
        <v>75</v>
      </c>
      <c r="Y36" s="154">
        <v>79</v>
      </c>
      <c r="Z36" s="154">
        <v>3</v>
      </c>
      <c r="AA36" s="40">
        <v>10</v>
      </c>
      <c r="AB36" s="40">
        <v>3</v>
      </c>
      <c r="AC36" s="40">
        <v>42</v>
      </c>
      <c r="AD36" s="40">
        <v>6</v>
      </c>
      <c r="AE36" s="40">
        <v>8</v>
      </c>
    </row>
    <row r="37" spans="1:31" s="54" customFormat="1" x14ac:dyDescent="0.25">
      <c r="A37" s="55">
        <f>A38+7</f>
        <v>44057</v>
      </c>
      <c r="B37" s="37">
        <v>272</v>
      </c>
      <c r="C37" s="154">
        <v>220</v>
      </c>
      <c r="D37" s="3">
        <v>45</v>
      </c>
      <c r="E37" s="4">
        <f t="shared" si="0"/>
        <v>0.20454545454545456</v>
      </c>
      <c r="F37" s="5">
        <f t="shared" si="1"/>
        <v>175</v>
      </c>
      <c r="G37" s="38">
        <v>60</v>
      </c>
      <c r="H37" s="2">
        <v>37</v>
      </c>
      <c r="I37" s="2">
        <v>28</v>
      </c>
      <c r="J37" s="154">
        <v>4</v>
      </c>
      <c r="K37" s="154">
        <v>3</v>
      </c>
      <c r="L37" s="154">
        <v>21</v>
      </c>
      <c r="M37" s="154">
        <v>13</v>
      </c>
      <c r="N37" s="51">
        <v>28</v>
      </c>
      <c r="O37" s="154">
        <v>2</v>
      </c>
      <c r="P37" s="52"/>
      <c r="Q37" s="52">
        <f t="shared" si="2"/>
        <v>-13</v>
      </c>
      <c r="R37" s="52">
        <f t="shared" si="3"/>
        <v>-2</v>
      </c>
      <c r="S37" s="53">
        <v>30</v>
      </c>
      <c r="T37" s="9"/>
      <c r="U37" s="56">
        <f t="shared" si="4"/>
        <v>6</v>
      </c>
      <c r="V37" s="39">
        <v>235</v>
      </c>
      <c r="W37" s="154">
        <v>78</v>
      </c>
      <c r="X37" s="56">
        <f t="shared" si="5"/>
        <v>75</v>
      </c>
      <c r="Y37" s="154">
        <v>82</v>
      </c>
      <c r="Z37" s="154">
        <v>14</v>
      </c>
      <c r="AA37" s="40">
        <v>4</v>
      </c>
      <c r="AB37" s="40">
        <v>3</v>
      </c>
      <c r="AC37" s="40">
        <v>25</v>
      </c>
      <c r="AD37" s="40">
        <v>6</v>
      </c>
      <c r="AE37" s="40">
        <v>12</v>
      </c>
    </row>
    <row r="38" spans="1:31" s="54" customFormat="1" x14ac:dyDescent="0.25">
      <c r="A38" s="55">
        <f>A39+7</f>
        <v>44050</v>
      </c>
      <c r="B38" s="37">
        <v>268</v>
      </c>
      <c r="C38" s="154">
        <v>211</v>
      </c>
      <c r="D38" s="3">
        <v>42</v>
      </c>
      <c r="E38" s="4">
        <f t="shared" si="0"/>
        <v>0.1990521327014218</v>
      </c>
      <c r="F38" s="5">
        <f t="shared" si="1"/>
        <v>169</v>
      </c>
      <c r="G38" s="38">
        <v>63</v>
      </c>
      <c r="H38" s="2">
        <v>54</v>
      </c>
      <c r="I38" s="2">
        <v>22</v>
      </c>
      <c r="J38" s="154">
        <v>3</v>
      </c>
      <c r="K38" s="154">
        <v>7</v>
      </c>
      <c r="L38" s="154">
        <v>34</v>
      </c>
      <c r="M38" s="154">
        <v>16</v>
      </c>
      <c r="N38" s="51">
        <v>42</v>
      </c>
      <c r="O38" s="154">
        <v>0</v>
      </c>
      <c r="P38" s="52"/>
      <c r="Q38" s="52">
        <f t="shared" si="2"/>
        <v>-16</v>
      </c>
      <c r="R38" s="52">
        <f t="shared" si="3"/>
        <v>0</v>
      </c>
      <c r="S38" s="53">
        <v>32</v>
      </c>
      <c r="T38" s="9"/>
      <c r="U38" s="56">
        <f t="shared" si="4"/>
        <v>18</v>
      </c>
      <c r="V38" s="39">
        <v>239</v>
      </c>
      <c r="W38" s="154">
        <v>77</v>
      </c>
      <c r="X38" s="56">
        <f t="shared" si="5"/>
        <v>82</v>
      </c>
      <c r="Y38" s="154">
        <v>80</v>
      </c>
      <c r="Z38" s="154">
        <v>12</v>
      </c>
      <c r="AA38" s="40">
        <v>8</v>
      </c>
      <c r="AB38" s="40">
        <v>3</v>
      </c>
      <c r="AC38" s="40">
        <v>44</v>
      </c>
      <c r="AD38" s="40">
        <v>5</v>
      </c>
      <c r="AE38" s="40">
        <v>10</v>
      </c>
    </row>
    <row r="39" spans="1:31" s="54" customFormat="1" x14ac:dyDescent="0.25">
      <c r="A39" s="55">
        <f>A40+7</f>
        <v>44043</v>
      </c>
      <c r="B39" s="37">
        <v>249</v>
      </c>
      <c r="C39" s="154">
        <v>201</v>
      </c>
      <c r="D39" s="3">
        <v>46</v>
      </c>
      <c r="E39" s="4">
        <f t="shared" si="0"/>
        <v>0.22885572139303484</v>
      </c>
      <c r="F39" s="5">
        <f t="shared" si="1"/>
        <v>155</v>
      </c>
      <c r="G39" s="38">
        <v>60</v>
      </c>
      <c r="H39" s="2">
        <v>72</v>
      </c>
      <c r="I39" s="2">
        <v>20</v>
      </c>
      <c r="J39" s="154">
        <v>3</v>
      </c>
      <c r="K39" s="154">
        <v>8</v>
      </c>
      <c r="L39" s="154">
        <v>14</v>
      </c>
      <c r="M39" s="154">
        <v>25</v>
      </c>
      <c r="N39" s="51">
        <v>19</v>
      </c>
      <c r="O39" s="154">
        <v>4</v>
      </c>
      <c r="P39" s="52"/>
      <c r="Q39" s="52">
        <f t="shared" si="2"/>
        <v>-25</v>
      </c>
      <c r="R39" s="52">
        <f t="shared" si="3"/>
        <v>-4</v>
      </c>
      <c r="S39" s="53">
        <v>33</v>
      </c>
      <c r="T39" s="9"/>
      <c r="U39" s="56">
        <f t="shared" si="4"/>
        <v>-15</v>
      </c>
      <c r="V39" s="39">
        <v>239</v>
      </c>
      <c r="W39" s="154">
        <v>77</v>
      </c>
      <c r="X39" s="56">
        <f t="shared" si="5"/>
        <v>68</v>
      </c>
      <c r="Y39" s="154">
        <v>94</v>
      </c>
      <c r="Z39" s="154">
        <v>9</v>
      </c>
      <c r="AA39" s="40">
        <v>8</v>
      </c>
      <c r="AB39" s="40">
        <v>2</v>
      </c>
      <c r="AC39" s="40">
        <v>64</v>
      </c>
      <c r="AD39" s="40">
        <v>6</v>
      </c>
      <c r="AE39" s="40">
        <v>8</v>
      </c>
    </row>
    <row r="40" spans="1:31" s="54" customFormat="1" x14ac:dyDescent="0.25">
      <c r="A40" s="55">
        <f>A41+7</f>
        <v>44036</v>
      </c>
      <c r="B40" s="37">
        <v>264</v>
      </c>
      <c r="C40" s="154">
        <v>213</v>
      </c>
      <c r="D40" s="3">
        <v>43</v>
      </c>
      <c r="E40" s="4">
        <f t="shared" si="0"/>
        <v>0.20187793427230047</v>
      </c>
      <c r="F40" s="5">
        <f t="shared" si="1"/>
        <v>170</v>
      </c>
      <c r="G40" s="38">
        <v>58</v>
      </c>
      <c r="H40" s="2">
        <v>65</v>
      </c>
      <c r="I40" s="2">
        <v>22</v>
      </c>
      <c r="J40" s="154">
        <v>3</v>
      </c>
      <c r="K40" s="154">
        <v>5</v>
      </c>
      <c r="L40" s="154">
        <v>17</v>
      </c>
      <c r="M40" s="154">
        <v>10</v>
      </c>
      <c r="N40" s="51">
        <v>25</v>
      </c>
      <c r="O40" s="154">
        <v>2</v>
      </c>
      <c r="P40" s="52"/>
      <c r="Q40" s="52">
        <f t="shared" si="2"/>
        <v>-10</v>
      </c>
      <c r="R40" s="52">
        <f t="shared" si="3"/>
        <v>-2</v>
      </c>
      <c r="S40" s="53">
        <v>32</v>
      </c>
      <c r="T40" s="9"/>
      <c r="U40" s="56">
        <f t="shared" si="4"/>
        <v>5</v>
      </c>
      <c r="V40" s="39">
        <v>246</v>
      </c>
      <c r="W40" s="154">
        <v>78</v>
      </c>
      <c r="X40" s="56">
        <f t="shared" si="5"/>
        <v>73</v>
      </c>
      <c r="Y40" s="154">
        <v>95</v>
      </c>
      <c r="Z40" s="154">
        <v>5</v>
      </c>
      <c r="AA40" s="40">
        <v>8</v>
      </c>
      <c r="AB40" s="40">
        <v>3</v>
      </c>
      <c r="AC40" s="40">
        <v>58</v>
      </c>
      <c r="AD40" s="40">
        <v>3</v>
      </c>
      <c r="AE40" s="40">
        <v>7</v>
      </c>
    </row>
    <row r="41" spans="1:31" s="54" customFormat="1" x14ac:dyDescent="0.25">
      <c r="A41" s="55">
        <f t="shared" ref="A41:A49" si="7">A42+7</f>
        <v>44029</v>
      </c>
      <c r="B41" s="37">
        <v>260</v>
      </c>
      <c r="C41" s="154">
        <v>208</v>
      </c>
      <c r="D41" s="3">
        <v>45</v>
      </c>
      <c r="E41" s="4">
        <f t="shared" si="0"/>
        <v>0.21634615384615385</v>
      </c>
      <c r="F41" s="5">
        <f t="shared" si="1"/>
        <v>163</v>
      </c>
      <c r="G41" s="38">
        <v>63</v>
      </c>
      <c r="H41" s="2">
        <v>49</v>
      </c>
      <c r="I41" s="2">
        <v>20</v>
      </c>
      <c r="J41" s="154">
        <v>4</v>
      </c>
      <c r="K41" s="154">
        <v>4</v>
      </c>
      <c r="L41" s="154">
        <v>25</v>
      </c>
      <c r="M41" s="154">
        <v>20</v>
      </c>
      <c r="N41" s="51">
        <v>27</v>
      </c>
      <c r="O41" s="154">
        <v>2</v>
      </c>
      <c r="P41" s="52"/>
      <c r="Q41" s="52">
        <f t="shared" si="2"/>
        <v>-20</v>
      </c>
      <c r="R41" s="52">
        <f t="shared" si="3"/>
        <v>-2</v>
      </c>
      <c r="S41" s="53">
        <v>28</v>
      </c>
      <c r="T41" s="9"/>
      <c r="U41" s="56">
        <f t="shared" si="4"/>
        <v>3</v>
      </c>
      <c r="V41" s="39">
        <v>254</v>
      </c>
      <c r="W41" s="154">
        <v>80</v>
      </c>
      <c r="X41" s="56">
        <f t="shared" si="5"/>
        <v>79</v>
      </c>
      <c r="Y41" s="154">
        <v>95</v>
      </c>
      <c r="Z41" s="154">
        <v>4</v>
      </c>
      <c r="AA41" s="40">
        <v>10</v>
      </c>
      <c r="AB41" s="40">
        <v>4</v>
      </c>
      <c r="AC41" s="40">
        <v>41</v>
      </c>
      <c r="AD41" s="40">
        <v>3</v>
      </c>
      <c r="AE41" s="40">
        <v>8</v>
      </c>
    </row>
    <row r="42" spans="1:31" s="54" customFormat="1" x14ac:dyDescent="0.25">
      <c r="A42" s="55">
        <f t="shared" si="7"/>
        <v>44022</v>
      </c>
      <c r="B42" s="37">
        <v>259</v>
      </c>
      <c r="C42" s="154">
        <v>216</v>
      </c>
      <c r="D42" s="3">
        <v>47</v>
      </c>
      <c r="E42" s="4">
        <f t="shared" si="0"/>
        <v>0.21759259259259259</v>
      </c>
      <c r="F42" s="5">
        <f t="shared" si="1"/>
        <v>169</v>
      </c>
      <c r="G42" s="38">
        <v>60</v>
      </c>
      <c r="H42" s="2">
        <v>88</v>
      </c>
      <c r="I42" s="2">
        <v>22</v>
      </c>
      <c r="J42" s="154">
        <v>3</v>
      </c>
      <c r="K42" s="154">
        <v>3</v>
      </c>
      <c r="L42" s="154">
        <v>18</v>
      </c>
      <c r="M42" s="154">
        <v>13</v>
      </c>
      <c r="N42" s="51">
        <v>27</v>
      </c>
      <c r="O42" s="154">
        <v>2</v>
      </c>
      <c r="P42" s="52"/>
      <c r="Q42" s="52">
        <f t="shared" si="2"/>
        <v>-13</v>
      </c>
      <c r="R42" s="52">
        <f t="shared" si="3"/>
        <v>-2</v>
      </c>
      <c r="S42" s="53">
        <v>32</v>
      </c>
      <c r="T42" s="9"/>
      <c r="U42" s="56">
        <f t="shared" si="4"/>
        <v>3</v>
      </c>
      <c r="V42" s="39">
        <v>261</v>
      </c>
      <c r="W42" s="154">
        <v>100</v>
      </c>
      <c r="X42" s="56">
        <f t="shared" si="5"/>
        <v>87</v>
      </c>
      <c r="Y42" s="154">
        <v>74</v>
      </c>
      <c r="Z42" s="154">
        <v>4</v>
      </c>
      <c r="AA42" s="40">
        <v>10</v>
      </c>
      <c r="AB42" s="40">
        <v>2</v>
      </c>
      <c r="AC42" s="40">
        <v>72</v>
      </c>
      <c r="AD42" s="40">
        <v>5</v>
      </c>
      <c r="AE42" s="40">
        <v>16</v>
      </c>
    </row>
    <row r="43" spans="1:31" s="54" customFormat="1" x14ac:dyDescent="0.25">
      <c r="A43" s="55">
        <f t="shared" si="7"/>
        <v>44015</v>
      </c>
      <c r="B43" s="37">
        <v>257</v>
      </c>
      <c r="C43" s="154">
        <v>204</v>
      </c>
      <c r="D43" s="3">
        <v>45</v>
      </c>
      <c r="E43" s="4">
        <f t="shared" si="0"/>
        <v>0.22058823529411764</v>
      </c>
      <c r="F43" s="5">
        <f t="shared" si="1"/>
        <v>159</v>
      </c>
      <c r="G43" s="38">
        <v>59</v>
      </c>
      <c r="H43" s="2">
        <v>42</v>
      </c>
      <c r="I43" s="2">
        <v>16</v>
      </c>
      <c r="J43" s="154">
        <v>4</v>
      </c>
      <c r="K43" s="154">
        <v>2</v>
      </c>
      <c r="L43" s="154">
        <v>20</v>
      </c>
      <c r="M43" s="154">
        <v>17</v>
      </c>
      <c r="N43" s="51">
        <v>18</v>
      </c>
      <c r="O43" s="154">
        <v>1</v>
      </c>
      <c r="P43" s="52"/>
      <c r="Q43" s="52">
        <f t="shared" si="2"/>
        <v>-17</v>
      </c>
      <c r="R43" s="52">
        <f t="shared" si="3"/>
        <v>-1</v>
      </c>
      <c r="S43" s="53">
        <v>32</v>
      </c>
      <c r="T43" s="9"/>
      <c r="U43" s="56">
        <f t="shared" si="4"/>
        <v>2</v>
      </c>
      <c r="V43" s="39">
        <v>268</v>
      </c>
      <c r="W43" s="154">
        <v>101</v>
      </c>
      <c r="X43" s="56">
        <f t="shared" si="5"/>
        <v>94</v>
      </c>
      <c r="Y43" s="154">
        <v>73</v>
      </c>
      <c r="Z43" s="154">
        <v>3</v>
      </c>
      <c r="AA43" s="40">
        <v>10</v>
      </c>
      <c r="AB43" s="40">
        <v>2</v>
      </c>
      <c r="AC43" s="40">
        <v>31</v>
      </c>
      <c r="AD43" s="40">
        <v>8</v>
      </c>
      <c r="AE43" s="40">
        <v>11</v>
      </c>
    </row>
    <row r="44" spans="1:31" s="54" customFormat="1" x14ac:dyDescent="0.25">
      <c r="A44" s="55">
        <f t="shared" si="7"/>
        <v>44008</v>
      </c>
      <c r="B44" s="37">
        <v>253</v>
      </c>
      <c r="C44" s="154">
        <v>205</v>
      </c>
      <c r="D44" s="3">
        <v>43</v>
      </c>
      <c r="E44" s="4">
        <f t="shared" si="0"/>
        <v>0.2097560975609756</v>
      </c>
      <c r="F44" s="5">
        <f t="shared" si="1"/>
        <v>162</v>
      </c>
      <c r="G44" s="38">
        <v>51</v>
      </c>
      <c r="H44" s="2">
        <v>77</v>
      </c>
      <c r="I44" s="2">
        <v>23</v>
      </c>
      <c r="J44" s="154">
        <v>3</v>
      </c>
      <c r="K44" s="154">
        <v>2</v>
      </c>
      <c r="L44" s="154">
        <v>10</v>
      </c>
      <c r="M44" s="154">
        <v>12</v>
      </c>
      <c r="N44" s="51">
        <v>29</v>
      </c>
      <c r="O44" s="154">
        <v>3</v>
      </c>
      <c r="P44" s="52"/>
      <c r="Q44" s="52">
        <f t="shared" si="2"/>
        <v>-12</v>
      </c>
      <c r="R44" s="52">
        <f t="shared" si="3"/>
        <v>-3</v>
      </c>
      <c r="S44" s="53">
        <v>32</v>
      </c>
      <c r="T44" s="9"/>
      <c r="U44" s="56">
        <f t="shared" si="4"/>
        <v>-5</v>
      </c>
      <c r="V44" s="39">
        <v>271</v>
      </c>
      <c r="W44" s="154">
        <v>98</v>
      </c>
      <c r="X44" s="56">
        <f t="shared" si="5"/>
        <v>94</v>
      </c>
      <c r="Y44" s="154">
        <v>79</v>
      </c>
      <c r="Z44" s="154">
        <v>2</v>
      </c>
      <c r="AA44" s="40">
        <v>9</v>
      </c>
      <c r="AB44" s="40"/>
      <c r="AC44" s="40"/>
      <c r="AD44" s="40"/>
      <c r="AE44" s="40"/>
    </row>
    <row r="45" spans="1:31" s="54" customFormat="1" x14ac:dyDescent="0.25">
      <c r="A45" s="55">
        <f t="shared" si="7"/>
        <v>44001</v>
      </c>
      <c r="B45" s="37">
        <v>259</v>
      </c>
      <c r="C45" s="154">
        <v>218</v>
      </c>
      <c r="D45" s="3">
        <v>48</v>
      </c>
      <c r="E45" s="4">
        <f t="shared" si="0"/>
        <v>0.22018348623853212</v>
      </c>
      <c r="F45" s="5">
        <f t="shared" si="1"/>
        <v>170</v>
      </c>
      <c r="G45" s="38">
        <v>52</v>
      </c>
      <c r="H45" s="2">
        <v>76</v>
      </c>
      <c r="I45" s="2">
        <v>7</v>
      </c>
      <c r="J45" s="154">
        <v>2</v>
      </c>
      <c r="K45" s="154">
        <v>5</v>
      </c>
      <c r="L45" s="154">
        <v>21</v>
      </c>
      <c r="M45" s="154">
        <v>15</v>
      </c>
      <c r="N45" s="51">
        <v>14</v>
      </c>
      <c r="O45" s="154">
        <v>2</v>
      </c>
      <c r="P45" s="52"/>
      <c r="Q45" s="52">
        <f t="shared" si="2"/>
        <v>-15</v>
      </c>
      <c r="R45" s="52">
        <f t="shared" si="3"/>
        <v>-2</v>
      </c>
      <c r="S45" s="53">
        <v>32</v>
      </c>
      <c r="T45" s="9"/>
      <c r="U45" s="56">
        <f t="shared" si="4"/>
        <v>4</v>
      </c>
      <c r="V45" s="39">
        <v>280</v>
      </c>
      <c r="W45" s="154">
        <v>98</v>
      </c>
      <c r="X45" s="56">
        <f t="shared" si="5"/>
        <v>103</v>
      </c>
      <c r="Y45" s="154">
        <v>79</v>
      </c>
      <c r="Z45" s="154">
        <v>0</v>
      </c>
      <c r="AA45" s="40">
        <v>9</v>
      </c>
      <c r="AB45" s="40"/>
      <c r="AC45" s="40"/>
      <c r="AD45" s="40"/>
      <c r="AE45" s="40"/>
    </row>
    <row r="46" spans="1:31" s="54" customFormat="1" x14ac:dyDescent="0.25">
      <c r="A46" s="55">
        <f t="shared" si="7"/>
        <v>43994</v>
      </c>
      <c r="B46" s="37">
        <v>255</v>
      </c>
      <c r="C46" s="154">
        <v>209</v>
      </c>
      <c r="D46" s="3">
        <v>49</v>
      </c>
      <c r="E46" s="4">
        <f t="shared" si="0"/>
        <v>0.23444976076555024</v>
      </c>
      <c r="F46" s="5">
        <f t="shared" si="1"/>
        <v>160</v>
      </c>
      <c r="G46" s="38">
        <v>54</v>
      </c>
      <c r="H46" s="2">
        <v>71</v>
      </c>
      <c r="I46" s="2">
        <v>17</v>
      </c>
      <c r="J46" s="154">
        <v>4</v>
      </c>
      <c r="K46" s="154">
        <v>9</v>
      </c>
      <c r="L46" s="154">
        <v>15</v>
      </c>
      <c r="M46" s="154">
        <v>50</v>
      </c>
      <c r="N46" s="51">
        <v>25</v>
      </c>
      <c r="O46" s="154">
        <v>0</v>
      </c>
      <c r="P46" s="52"/>
      <c r="Q46" s="52">
        <f t="shared" si="2"/>
        <v>-50</v>
      </c>
      <c r="R46" s="52">
        <f t="shared" si="3"/>
        <v>0</v>
      </c>
      <c r="S46" s="53">
        <v>32</v>
      </c>
      <c r="T46" s="9"/>
      <c r="U46" s="56">
        <f t="shared" si="4"/>
        <v>-35</v>
      </c>
      <c r="V46" s="39">
        <v>286</v>
      </c>
      <c r="W46" s="154">
        <v>97</v>
      </c>
      <c r="X46" s="56">
        <f t="shared" si="5"/>
        <v>111</v>
      </c>
      <c r="Y46" s="154">
        <v>78</v>
      </c>
      <c r="Z46" s="154">
        <v>6</v>
      </c>
      <c r="AA46" s="40">
        <v>9</v>
      </c>
      <c r="AB46" s="40"/>
      <c r="AC46" s="40"/>
      <c r="AD46" s="40"/>
      <c r="AE46" s="40"/>
    </row>
    <row r="47" spans="1:31" s="54" customFormat="1" x14ac:dyDescent="0.25">
      <c r="A47" s="55">
        <f t="shared" si="7"/>
        <v>43987</v>
      </c>
      <c r="B47" s="37">
        <v>288</v>
      </c>
      <c r="C47" s="154">
        <v>208</v>
      </c>
      <c r="D47" s="3">
        <v>48</v>
      </c>
      <c r="E47" s="4">
        <f t="shared" si="0"/>
        <v>0.23076923076923078</v>
      </c>
      <c r="F47" s="5">
        <f t="shared" si="1"/>
        <v>160</v>
      </c>
      <c r="G47" s="38">
        <v>60</v>
      </c>
      <c r="H47" s="2">
        <v>76</v>
      </c>
      <c r="I47" s="2">
        <v>18</v>
      </c>
      <c r="J47" s="154">
        <v>5</v>
      </c>
      <c r="K47" s="154">
        <v>6</v>
      </c>
      <c r="L47" s="154">
        <v>25</v>
      </c>
      <c r="M47" s="154">
        <v>47</v>
      </c>
      <c r="N47" s="51">
        <v>18</v>
      </c>
      <c r="O47" s="154">
        <v>5</v>
      </c>
      <c r="P47" s="52"/>
      <c r="Q47" s="52">
        <f t="shared" si="2"/>
        <v>-47</v>
      </c>
      <c r="R47" s="52">
        <f t="shared" si="3"/>
        <v>-5</v>
      </c>
      <c r="S47" s="53">
        <v>29</v>
      </c>
      <c r="T47" s="9"/>
      <c r="U47" s="56">
        <f t="shared" si="4"/>
        <v>-27</v>
      </c>
      <c r="V47" s="39">
        <v>309</v>
      </c>
      <c r="W47" s="154">
        <v>97</v>
      </c>
      <c r="X47" s="56">
        <f t="shared" si="5"/>
        <v>135</v>
      </c>
      <c r="Y47" s="154">
        <v>77</v>
      </c>
      <c r="Z47" s="154">
        <v>6</v>
      </c>
      <c r="AA47" s="40">
        <v>9</v>
      </c>
      <c r="AB47" s="40"/>
      <c r="AC47" s="40"/>
      <c r="AD47" s="40"/>
      <c r="AE47" s="40"/>
    </row>
    <row r="48" spans="1:31" s="54" customFormat="1" x14ac:dyDescent="0.25">
      <c r="A48" s="55">
        <f t="shared" si="7"/>
        <v>43980</v>
      </c>
      <c r="B48" s="37">
        <v>320</v>
      </c>
      <c r="C48" s="154">
        <v>252</v>
      </c>
      <c r="D48" s="3">
        <v>49</v>
      </c>
      <c r="E48" s="4">
        <f t="shared" si="0"/>
        <v>0.19444444444444445</v>
      </c>
      <c r="F48" s="5">
        <f t="shared" si="1"/>
        <v>203</v>
      </c>
      <c r="G48" s="38">
        <v>59</v>
      </c>
      <c r="H48" s="2">
        <v>77</v>
      </c>
      <c r="I48" s="2">
        <v>30</v>
      </c>
      <c r="J48" s="154">
        <v>5</v>
      </c>
      <c r="K48" s="154">
        <v>0</v>
      </c>
      <c r="L48" s="154">
        <v>36</v>
      </c>
      <c r="M48" s="154">
        <v>17</v>
      </c>
      <c r="N48" s="51">
        <v>18</v>
      </c>
      <c r="O48" s="154">
        <v>0</v>
      </c>
      <c r="P48" s="52"/>
      <c r="Q48" s="52">
        <f t="shared" si="2"/>
        <v>-17</v>
      </c>
      <c r="R48" s="52">
        <f t="shared" si="3"/>
        <v>0</v>
      </c>
      <c r="S48" s="53">
        <v>26</v>
      </c>
      <c r="T48" s="9"/>
      <c r="U48" s="56">
        <f t="shared" si="4"/>
        <v>19</v>
      </c>
      <c r="V48" s="39">
        <v>257</v>
      </c>
      <c r="W48" s="154">
        <v>90</v>
      </c>
      <c r="X48" s="56">
        <f t="shared" si="5"/>
        <v>88</v>
      </c>
      <c r="Y48" s="154">
        <v>79</v>
      </c>
      <c r="Z48" s="154">
        <v>5</v>
      </c>
      <c r="AA48" s="40">
        <v>9</v>
      </c>
      <c r="AB48" s="40"/>
      <c r="AC48" s="40"/>
      <c r="AD48" s="40"/>
      <c r="AE48" s="40"/>
    </row>
    <row r="49" spans="1:31" s="54" customFormat="1" x14ac:dyDescent="0.25">
      <c r="A49" s="55">
        <f t="shared" si="7"/>
        <v>43973</v>
      </c>
      <c r="B49" s="37">
        <v>301</v>
      </c>
      <c r="C49" s="154">
        <v>236</v>
      </c>
      <c r="D49" s="3">
        <v>42</v>
      </c>
      <c r="E49" s="4">
        <f t="shared" si="0"/>
        <v>0.17796610169491525</v>
      </c>
      <c r="F49" s="5">
        <f t="shared" si="1"/>
        <v>194</v>
      </c>
      <c r="G49" s="38">
        <v>53</v>
      </c>
      <c r="H49" s="2">
        <v>53</v>
      </c>
      <c r="I49" s="2">
        <v>46</v>
      </c>
      <c r="J49" s="154">
        <v>3</v>
      </c>
      <c r="K49" s="154">
        <v>3</v>
      </c>
      <c r="L49" s="154">
        <v>46</v>
      </c>
      <c r="M49" s="154">
        <v>26</v>
      </c>
      <c r="N49" s="51">
        <v>23</v>
      </c>
      <c r="O49" s="154">
        <v>2</v>
      </c>
      <c r="P49" s="52"/>
      <c r="Q49" s="52">
        <f t="shared" si="2"/>
        <v>-26</v>
      </c>
      <c r="R49" s="52">
        <f t="shared" si="3"/>
        <v>-2</v>
      </c>
      <c r="S49" s="53">
        <v>27</v>
      </c>
      <c r="T49" s="9"/>
      <c r="U49" s="56">
        <f t="shared" si="4"/>
        <v>18</v>
      </c>
      <c r="V49" s="39">
        <v>256</v>
      </c>
      <c r="W49" s="154">
        <v>88</v>
      </c>
      <c r="X49" s="56">
        <f t="shared" si="5"/>
        <v>89</v>
      </c>
      <c r="Y49" s="154">
        <v>79</v>
      </c>
      <c r="Z49" s="154">
        <v>9</v>
      </c>
      <c r="AA49" s="40">
        <v>3</v>
      </c>
      <c r="AB49" s="40"/>
      <c r="AC49" s="40"/>
      <c r="AD49" s="40"/>
      <c r="AE49" s="40"/>
    </row>
    <row r="50" spans="1:31" s="54" customFormat="1" x14ac:dyDescent="0.25">
      <c r="A50" s="55">
        <v>43966</v>
      </c>
      <c r="B50" s="37">
        <v>289</v>
      </c>
      <c r="C50" s="154">
        <v>234</v>
      </c>
      <c r="D50" s="3">
        <v>43</v>
      </c>
      <c r="E50" s="4">
        <f t="shared" si="0"/>
        <v>0.18376068376068377</v>
      </c>
      <c r="F50" s="5">
        <f t="shared" si="1"/>
        <v>191</v>
      </c>
      <c r="G50" s="38">
        <v>52</v>
      </c>
      <c r="H50" s="2">
        <v>86</v>
      </c>
      <c r="I50" s="2">
        <v>73</v>
      </c>
      <c r="J50" s="154">
        <v>2</v>
      </c>
      <c r="K50" s="154">
        <v>4</v>
      </c>
      <c r="L50" s="154">
        <v>28</v>
      </c>
      <c r="M50" s="154">
        <v>41</v>
      </c>
      <c r="N50" s="51">
        <v>41</v>
      </c>
      <c r="O50" s="154">
        <v>2</v>
      </c>
      <c r="P50" s="52"/>
      <c r="Q50" s="52">
        <f t="shared" si="2"/>
        <v>-41</v>
      </c>
      <c r="R50" s="52">
        <f t="shared" si="3"/>
        <v>-2</v>
      </c>
      <c r="S50" s="53">
        <v>28</v>
      </c>
      <c r="T50" s="9"/>
      <c r="U50" s="56">
        <f t="shared" si="4"/>
        <v>-15</v>
      </c>
      <c r="V50" s="39">
        <v>259</v>
      </c>
      <c r="W50" s="154">
        <v>89</v>
      </c>
      <c r="X50" s="56">
        <f t="shared" si="5"/>
        <v>92</v>
      </c>
      <c r="Y50" s="154">
        <v>78</v>
      </c>
      <c r="Z50" s="154">
        <v>1</v>
      </c>
      <c r="AA50" s="40">
        <v>9</v>
      </c>
      <c r="AB50" s="40"/>
      <c r="AC50" s="40"/>
      <c r="AD50" s="40"/>
      <c r="AE50" s="40"/>
    </row>
    <row r="51" spans="1:31" s="54" customFormat="1" x14ac:dyDescent="0.25">
      <c r="A51" s="55">
        <f>A52+7</f>
        <v>43952</v>
      </c>
      <c r="B51" s="37">
        <v>303</v>
      </c>
      <c r="C51" s="154">
        <v>262</v>
      </c>
      <c r="D51" s="3">
        <v>45</v>
      </c>
      <c r="E51" s="4">
        <f t="shared" si="0"/>
        <v>0.1717557251908397</v>
      </c>
      <c r="F51" s="5">
        <f t="shared" si="1"/>
        <v>217</v>
      </c>
      <c r="G51" s="38">
        <v>54</v>
      </c>
      <c r="H51" s="2">
        <v>58</v>
      </c>
      <c r="I51" s="2">
        <v>63</v>
      </c>
      <c r="J51" s="154">
        <v>2</v>
      </c>
      <c r="K51" s="154">
        <v>0</v>
      </c>
      <c r="L51" s="154">
        <v>45</v>
      </c>
      <c r="M51" s="154">
        <v>13</v>
      </c>
      <c r="N51" s="51">
        <v>35</v>
      </c>
      <c r="O51" s="154">
        <v>1</v>
      </c>
      <c r="P51" s="52"/>
      <c r="Q51" s="52">
        <f t="shared" si="2"/>
        <v>-13</v>
      </c>
      <c r="R51" s="52">
        <f t="shared" si="3"/>
        <v>-1</v>
      </c>
      <c r="S51" s="53">
        <v>29</v>
      </c>
      <c r="T51" s="9"/>
      <c r="U51" s="56">
        <f t="shared" si="4"/>
        <v>31</v>
      </c>
      <c r="V51" s="39">
        <v>269</v>
      </c>
      <c r="W51" s="154">
        <v>90</v>
      </c>
      <c r="X51" s="56">
        <f t="shared" si="5"/>
        <v>100</v>
      </c>
      <c r="Y51" s="154">
        <v>79</v>
      </c>
      <c r="Z51" s="154">
        <v>6</v>
      </c>
      <c r="AA51" s="40">
        <v>5</v>
      </c>
      <c r="AB51" s="40"/>
      <c r="AC51" s="40"/>
      <c r="AD51" s="40"/>
      <c r="AE51" s="40"/>
    </row>
    <row r="52" spans="1:31" s="54" customFormat="1" x14ac:dyDescent="0.25">
      <c r="A52" s="55">
        <f>A53+7</f>
        <v>43945</v>
      </c>
      <c r="B52" s="37">
        <v>271</v>
      </c>
      <c r="C52" s="154">
        <v>224</v>
      </c>
      <c r="D52" s="3">
        <v>43</v>
      </c>
      <c r="E52" s="4">
        <f t="shared" si="0"/>
        <v>0.19196428571428573</v>
      </c>
      <c r="F52" s="5">
        <f t="shared" si="1"/>
        <v>181</v>
      </c>
      <c r="G52" s="38">
        <v>58</v>
      </c>
      <c r="H52" s="2">
        <v>73</v>
      </c>
      <c r="I52" s="2">
        <v>76</v>
      </c>
      <c r="J52" s="154">
        <v>3</v>
      </c>
      <c r="K52" s="154">
        <v>2</v>
      </c>
      <c r="L52" s="154">
        <v>58</v>
      </c>
      <c r="M52" s="154">
        <v>15</v>
      </c>
      <c r="N52" s="51">
        <v>41</v>
      </c>
      <c r="O52" s="154">
        <v>4</v>
      </c>
      <c r="P52" s="52"/>
      <c r="Q52" s="52">
        <f t="shared" si="2"/>
        <v>-15</v>
      </c>
      <c r="R52" s="52">
        <f t="shared" si="3"/>
        <v>-4</v>
      </c>
      <c r="S52" s="53">
        <v>31</v>
      </c>
      <c r="T52" s="9"/>
      <c r="U52" s="56">
        <f t="shared" si="4"/>
        <v>39</v>
      </c>
      <c r="V52" s="39">
        <v>267</v>
      </c>
      <c r="W52" s="154">
        <v>89</v>
      </c>
      <c r="X52" s="56">
        <f t="shared" si="5"/>
        <v>100</v>
      </c>
      <c r="Y52" s="154">
        <v>78</v>
      </c>
      <c r="Z52" s="154">
        <v>6</v>
      </c>
      <c r="AA52" s="40">
        <v>5</v>
      </c>
      <c r="AB52" s="40"/>
      <c r="AC52" s="40"/>
      <c r="AD52" s="40"/>
      <c r="AE52" s="40"/>
    </row>
    <row r="53" spans="1:31" s="54" customFormat="1" x14ac:dyDescent="0.25">
      <c r="A53" s="55">
        <v>43938</v>
      </c>
      <c r="B53" s="37">
        <v>231</v>
      </c>
      <c r="C53" s="154">
        <v>178</v>
      </c>
      <c r="D53" s="3">
        <v>47</v>
      </c>
      <c r="E53" s="4">
        <f t="shared" si="0"/>
        <v>0.2640449438202247</v>
      </c>
      <c r="F53" s="5">
        <f t="shared" si="1"/>
        <v>131</v>
      </c>
      <c r="G53" s="38">
        <v>65</v>
      </c>
      <c r="H53" s="2">
        <v>67</v>
      </c>
      <c r="I53" s="2">
        <v>93</v>
      </c>
      <c r="J53" s="154">
        <v>3</v>
      </c>
      <c r="K53" s="154">
        <v>12</v>
      </c>
      <c r="L53" s="154">
        <v>10</v>
      </c>
      <c r="M53" s="154">
        <v>27</v>
      </c>
      <c r="N53" s="51">
        <v>59</v>
      </c>
      <c r="O53" s="154">
        <v>14</v>
      </c>
      <c r="P53" s="52"/>
      <c r="Q53" s="52">
        <f t="shared" si="2"/>
        <v>-27</v>
      </c>
      <c r="R53" s="52">
        <f t="shared" si="3"/>
        <v>-14</v>
      </c>
      <c r="S53" s="53">
        <v>39</v>
      </c>
      <c r="T53" s="9"/>
      <c r="U53" s="56">
        <f t="shared" si="4"/>
        <v>-31</v>
      </c>
      <c r="V53" s="39">
        <v>273</v>
      </c>
      <c r="W53" s="154">
        <v>90</v>
      </c>
      <c r="X53" s="56">
        <f t="shared" si="5"/>
        <v>104</v>
      </c>
      <c r="Y53" s="154">
        <v>79</v>
      </c>
      <c r="Z53" s="154">
        <v>5</v>
      </c>
      <c r="AA53" s="40">
        <v>21</v>
      </c>
      <c r="AB53" s="40"/>
      <c r="AC53" s="40"/>
      <c r="AD53" s="40"/>
      <c r="AE53" s="40"/>
    </row>
    <row r="54" spans="1:31" s="54" customFormat="1" x14ac:dyDescent="0.25">
      <c r="A54" s="55">
        <f>A55+7</f>
        <v>43924</v>
      </c>
      <c r="B54" s="37">
        <v>275</v>
      </c>
      <c r="C54" s="154">
        <v>190</v>
      </c>
      <c r="D54" s="3">
        <v>52</v>
      </c>
      <c r="E54" s="4">
        <f t="shared" si="0"/>
        <v>0.27368421052631581</v>
      </c>
      <c r="F54" s="5">
        <f t="shared" si="1"/>
        <v>138</v>
      </c>
      <c r="G54" s="38">
        <v>74</v>
      </c>
      <c r="H54" s="2">
        <v>53</v>
      </c>
      <c r="I54" s="2">
        <v>45</v>
      </c>
      <c r="J54" s="154">
        <v>4</v>
      </c>
      <c r="K54" s="154">
        <v>3</v>
      </c>
      <c r="L54" s="154">
        <v>18</v>
      </c>
      <c r="M54" s="154">
        <v>54</v>
      </c>
      <c r="N54" s="51">
        <v>27</v>
      </c>
      <c r="O54" s="154">
        <v>2</v>
      </c>
      <c r="P54" s="52"/>
      <c r="Q54" s="52">
        <f t="shared" si="2"/>
        <v>-54</v>
      </c>
      <c r="R54" s="52">
        <f t="shared" si="3"/>
        <v>-2</v>
      </c>
      <c r="S54" s="53">
        <v>38</v>
      </c>
      <c r="T54" s="9"/>
      <c r="U54" s="56">
        <f t="shared" si="4"/>
        <v>-38</v>
      </c>
      <c r="V54" s="39">
        <v>296</v>
      </c>
      <c r="W54" s="154">
        <v>91</v>
      </c>
      <c r="X54" s="56">
        <f t="shared" si="5"/>
        <v>119</v>
      </c>
      <c r="Y54" s="154">
        <v>86</v>
      </c>
      <c r="Z54" s="154">
        <v>2</v>
      </c>
      <c r="AA54" s="40">
        <v>22</v>
      </c>
      <c r="AB54" s="40"/>
      <c r="AC54" s="40"/>
      <c r="AD54" s="40"/>
      <c r="AE54" s="40"/>
    </row>
    <row r="55" spans="1:31" s="54" customFormat="1" x14ac:dyDescent="0.25">
      <c r="A55" s="55">
        <f>A56+7</f>
        <v>43917</v>
      </c>
      <c r="B55" s="37">
        <v>319</v>
      </c>
      <c r="C55" s="154">
        <v>225</v>
      </c>
      <c r="D55" s="3">
        <v>58</v>
      </c>
      <c r="E55" s="4">
        <f t="shared" si="0"/>
        <v>0.25777777777777777</v>
      </c>
      <c r="F55" s="5">
        <f t="shared" si="1"/>
        <v>167</v>
      </c>
      <c r="G55" s="38">
        <v>76</v>
      </c>
      <c r="H55" s="2">
        <v>59</v>
      </c>
      <c r="I55" s="2">
        <v>38</v>
      </c>
      <c r="J55" s="154">
        <v>4</v>
      </c>
      <c r="K55" s="154">
        <v>10</v>
      </c>
      <c r="L55" s="154">
        <v>24</v>
      </c>
      <c r="M55" s="154">
        <v>44</v>
      </c>
      <c r="N55" s="51">
        <v>26</v>
      </c>
      <c r="O55" s="154">
        <v>2</v>
      </c>
      <c r="P55" s="52"/>
      <c r="Q55" s="52">
        <f t="shared" si="2"/>
        <v>-44</v>
      </c>
      <c r="R55" s="52">
        <f t="shared" si="3"/>
        <v>-2</v>
      </c>
      <c r="S55" s="53">
        <v>34</v>
      </c>
      <c r="T55" s="9"/>
      <c r="U55" s="56">
        <f t="shared" si="4"/>
        <v>-22</v>
      </c>
      <c r="V55" s="39">
        <v>240</v>
      </c>
      <c r="W55" s="154">
        <v>75</v>
      </c>
      <c r="X55" s="56">
        <f t="shared" si="5"/>
        <v>89</v>
      </c>
      <c r="Y55" s="154">
        <v>76</v>
      </c>
      <c r="Z55" s="154">
        <v>0</v>
      </c>
      <c r="AA55" s="40">
        <v>21</v>
      </c>
      <c r="AB55" s="40"/>
      <c r="AC55" s="40"/>
      <c r="AD55" s="40"/>
      <c r="AE55" s="40"/>
    </row>
    <row r="56" spans="1:31" s="54" customFormat="1" x14ac:dyDescent="0.25">
      <c r="A56" s="55">
        <v>43910</v>
      </c>
      <c r="B56" s="37">
        <v>312</v>
      </c>
      <c r="C56" s="154">
        <v>233</v>
      </c>
      <c r="D56" s="3">
        <v>50</v>
      </c>
      <c r="E56" s="4">
        <f t="shared" si="0"/>
        <v>0.21459227467811159</v>
      </c>
      <c r="F56" s="5">
        <f t="shared" si="1"/>
        <v>183</v>
      </c>
      <c r="G56" s="38">
        <v>69</v>
      </c>
      <c r="H56" s="2">
        <v>94</v>
      </c>
      <c r="I56" s="2">
        <v>64</v>
      </c>
      <c r="J56" s="154">
        <v>3</v>
      </c>
      <c r="K56" s="154">
        <v>6</v>
      </c>
      <c r="L56" s="154">
        <v>12</v>
      </c>
      <c r="M56" s="154">
        <v>26</v>
      </c>
      <c r="N56" s="51">
        <v>33</v>
      </c>
      <c r="O56" s="154">
        <v>2</v>
      </c>
      <c r="P56" s="52"/>
      <c r="Q56" s="52">
        <f t="shared" si="2"/>
        <v>-26</v>
      </c>
      <c r="R56" s="52">
        <f t="shared" si="3"/>
        <v>-2</v>
      </c>
      <c r="S56" s="53">
        <v>34</v>
      </c>
      <c r="T56" s="9"/>
      <c r="U56" s="56">
        <f t="shared" si="4"/>
        <v>-16</v>
      </c>
      <c r="V56" s="39">
        <v>241</v>
      </c>
      <c r="W56" s="154">
        <v>74</v>
      </c>
      <c r="X56" s="56">
        <f t="shared" si="5"/>
        <v>91</v>
      </c>
      <c r="Y56" s="154">
        <v>76</v>
      </c>
      <c r="Z56" s="154">
        <v>14</v>
      </c>
      <c r="AA56" s="40">
        <v>13</v>
      </c>
      <c r="AB56" s="40"/>
      <c r="AC56" s="40"/>
      <c r="AD56" s="40"/>
      <c r="AE56" s="40"/>
    </row>
    <row r="57" spans="1:31" s="54" customFormat="1" x14ac:dyDescent="0.25">
      <c r="A57" s="55">
        <f t="shared" ref="A57:A64" si="8">A58+7</f>
        <v>43896</v>
      </c>
      <c r="B57" s="37">
        <v>278</v>
      </c>
      <c r="C57" s="154">
        <v>225</v>
      </c>
      <c r="D57" s="3">
        <v>52</v>
      </c>
      <c r="E57" s="4">
        <f t="shared" si="0"/>
        <v>0.2311111111111111</v>
      </c>
      <c r="F57" s="5">
        <f t="shared" si="1"/>
        <v>173</v>
      </c>
      <c r="G57" s="38">
        <v>65</v>
      </c>
      <c r="H57" s="2">
        <v>54</v>
      </c>
      <c r="I57" s="2">
        <v>102</v>
      </c>
      <c r="J57" s="154">
        <v>2</v>
      </c>
      <c r="K57" s="154">
        <v>7</v>
      </c>
      <c r="L57" s="154">
        <v>24</v>
      </c>
      <c r="M57" s="154">
        <v>16</v>
      </c>
      <c r="N57" s="51">
        <v>58</v>
      </c>
      <c r="O57" s="154">
        <v>3</v>
      </c>
      <c r="P57" s="52"/>
      <c r="Q57" s="52">
        <f t="shared" si="2"/>
        <v>-16</v>
      </c>
      <c r="R57" s="52">
        <f t="shared" si="3"/>
        <v>-3</v>
      </c>
      <c r="S57" s="53">
        <v>36</v>
      </c>
      <c r="T57" s="9"/>
      <c r="U57" s="56">
        <f t="shared" si="4"/>
        <v>5</v>
      </c>
      <c r="V57" s="39">
        <v>252</v>
      </c>
      <c r="W57" s="154">
        <v>76</v>
      </c>
      <c r="X57" s="56">
        <f t="shared" si="5"/>
        <v>95</v>
      </c>
      <c r="Y57" s="154">
        <v>81</v>
      </c>
      <c r="Z57" s="154">
        <v>8</v>
      </c>
      <c r="AA57" s="40">
        <v>14</v>
      </c>
      <c r="AB57" s="40"/>
      <c r="AC57" s="40"/>
      <c r="AD57" s="40"/>
      <c r="AE57" s="40"/>
    </row>
    <row r="58" spans="1:31" s="54" customFormat="1" x14ac:dyDescent="0.25">
      <c r="A58" s="55">
        <f t="shared" si="8"/>
        <v>43889</v>
      </c>
      <c r="B58" s="37">
        <v>272</v>
      </c>
      <c r="C58" s="154">
        <v>230</v>
      </c>
      <c r="D58" s="3">
        <v>52</v>
      </c>
      <c r="E58" s="4">
        <f t="shared" si="0"/>
        <v>0.22608695652173913</v>
      </c>
      <c r="F58" s="5">
        <f t="shared" si="1"/>
        <v>178</v>
      </c>
      <c r="G58" s="38">
        <v>64</v>
      </c>
      <c r="H58" s="2">
        <v>50</v>
      </c>
      <c r="I58" s="2">
        <v>77</v>
      </c>
      <c r="J58" s="154">
        <v>2</v>
      </c>
      <c r="K58" s="154">
        <v>3</v>
      </c>
      <c r="L58" s="154">
        <v>22</v>
      </c>
      <c r="M58" s="154">
        <v>11</v>
      </c>
      <c r="N58" s="51">
        <v>44</v>
      </c>
      <c r="O58" s="154">
        <v>0</v>
      </c>
      <c r="P58" s="52"/>
      <c r="Q58" s="52">
        <f t="shared" si="2"/>
        <v>-11</v>
      </c>
      <c r="R58" s="52">
        <f t="shared" si="3"/>
        <v>0</v>
      </c>
      <c r="S58" s="53">
        <v>37</v>
      </c>
      <c r="T58" s="9"/>
      <c r="U58" s="56">
        <f t="shared" si="4"/>
        <v>11</v>
      </c>
      <c r="V58" s="39">
        <v>258</v>
      </c>
      <c r="W58" s="154">
        <v>88</v>
      </c>
      <c r="X58" s="56">
        <f t="shared" si="5"/>
        <v>92</v>
      </c>
      <c r="Y58" s="154">
        <v>78</v>
      </c>
      <c r="Z58" s="154">
        <v>4</v>
      </c>
      <c r="AA58" s="40">
        <v>13</v>
      </c>
      <c r="AB58" s="40"/>
      <c r="AC58" s="40"/>
      <c r="AD58" s="40"/>
      <c r="AE58" s="40"/>
    </row>
    <row r="59" spans="1:31" s="54" customFormat="1" x14ac:dyDescent="0.25">
      <c r="A59" s="55">
        <f t="shared" si="8"/>
        <v>43882</v>
      </c>
      <c r="B59" s="37">
        <v>261</v>
      </c>
      <c r="C59" s="154">
        <v>221</v>
      </c>
      <c r="D59" s="3">
        <v>50</v>
      </c>
      <c r="E59" s="4">
        <f t="shared" si="0"/>
        <v>0.22624434389140272</v>
      </c>
      <c r="F59" s="5">
        <f t="shared" si="1"/>
        <v>171</v>
      </c>
      <c r="G59" s="38">
        <v>63</v>
      </c>
      <c r="H59" s="2">
        <v>52</v>
      </c>
      <c r="I59" s="2">
        <v>54</v>
      </c>
      <c r="J59" s="154">
        <v>2</v>
      </c>
      <c r="K59" s="154">
        <v>3</v>
      </c>
      <c r="L59" s="154">
        <v>14</v>
      </c>
      <c r="M59" s="154">
        <v>11</v>
      </c>
      <c r="N59" s="51">
        <v>39</v>
      </c>
      <c r="O59" s="154">
        <v>3</v>
      </c>
      <c r="P59" s="52">
        <f t="shared" ref="P59:Q74" si="9">L59*-1</f>
        <v>-14</v>
      </c>
      <c r="Q59" s="52">
        <f t="shared" si="2"/>
        <v>-11</v>
      </c>
      <c r="R59" s="52">
        <f t="shared" si="3"/>
        <v>-3</v>
      </c>
      <c r="S59" s="53">
        <v>38</v>
      </c>
      <c r="T59" s="56">
        <f t="shared" ref="T59:T66" si="10">(M59+O59) - L59</f>
        <v>0</v>
      </c>
      <c r="U59" s="56">
        <f t="shared" si="4"/>
        <v>0</v>
      </c>
      <c r="V59" s="39">
        <v>262</v>
      </c>
      <c r="W59" s="154">
        <v>87</v>
      </c>
      <c r="X59" s="56">
        <f t="shared" si="5"/>
        <v>94</v>
      </c>
      <c r="Y59" s="154">
        <v>81</v>
      </c>
      <c r="Z59" s="154">
        <v>18</v>
      </c>
      <c r="AA59" s="40">
        <v>13</v>
      </c>
      <c r="AB59" s="40"/>
      <c r="AC59" s="40"/>
      <c r="AD59" s="40"/>
      <c r="AE59" s="40"/>
    </row>
    <row r="60" spans="1:31" s="54" customFormat="1" x14ac:dyDescent="0.25">
      <c r="A60" s="55">
        <f t="shared" si="8"/>
        <v>43875</v>
      </c>
      <c r="B60" s="37">
        <v>265</v>
      </c>
      <c r="C60" s="154">
        <v>229</v>
      </c>
      <c r="D60" s="3">
        <v>55</v>
      </c>
      <c r="E60" s="4">
        <f t="shared" si="0"/>
        <v>0.24017467248908297</v>
      </c>
      <c r="F60" s="5">
        <f t="shared" si="1"/>
        <v>174</v>
      </c>
      <c r="G60" s="38">
        <v>66</v>
      </c>
      <c r="H60" s="2">
        <v>47</v>
      </c>
      <c r="I60" s="2">
        <v>30</v>
      </c>
      <c r="J60" s="154">
        <v>3</v>
      </c>
      <c r="K60" s="154">
        <v>5</v>
      </c>
      <c r="L60" s="154">
        <v>25</v>
      </c>
      <c r="M60" s="154">
        <v>17</v>
      </c>
      <c r="N60" s="51">
        <v>38</v>
      </c>
      <c r="O60" s="154">
        <v>3</v>
      </c>
      <c r="P60" s="52">
        <f t="shared" si="9"/>
        <v>-25</v>
      </c>
      <c r="Q60" s="52">
        <f t="shared" si="2"/>
        <v>-17</v>
      </c>
      <c r="R60" s="52">
        <f t="shared" si="3"/>
        <v>-3</v>
      </c>
      <c r="S60" s="53">
        <v>38</v>
      </c>
      <c r="T60" s="56">
        <f t="shared" si="10"/>
        <v>-5</v>
      </c>
      <c r="U60" s="56">
        <f t="shared" si="4"/>
        <v>5</v>
      </c>
      <c r="V60" s="39">
        <v>267</v>
      </c>
      <c r="W60" s="154">
        <v>88</v>
      </c>
      <c r="X60" s="56">
        <f t="shared" si="5"/>
        <v>98</v>
      </c>
      <c r="Y60" s="154">
        <v>81</v>
      </c>
      <c r="Z60" s="154">
        <v>15</v>
      </c>
      <c r="AA60" s="40">
        <v>13</v>
      </c>
      <c r="AB60" s="40"/>
      <c r="AC60" s="40"/>
      <c r="AD60" s="40"/>
      <c r="AE60" s="40"/>
    </row>
    <row r="61" spans="1:31" s="54" customFormat="1" x14ac:dyDescent="0.25">
      <c r="A61" s="55">
        <f t="shared" si="8"/>
        <v>43868</v>
      </c>
      <c r="B61" s="37">
        <v>261</v>
      </c>
      <c r="C61" s="154">
        <v>221</v>
      </c>
      <c r="D61" s="3">
        <v>59</v>
      </c>
      <c r="E61" s="4">
        <f t="shared" si="0"/>
        <v>0.2669683257918552</v>
      </c>
      <c r="F61" s="5">
        <f t="shared" si="1"/>
        <v>162</v>
      </c>
      <c r="G61" s="38">
        <v>69</v>
      </c>
      <c r="H61" s="2">
        <v>46</v>
      </c>
      <c r="I61" s="2">
        <v>23</v>
      </c>
      <c r="J61" s="154">
        <v>2</v>
      </c>
      <c r="K61" s="154">
        <v>4</v>
      </c>
      <c r="L61" s="154">
        <v>20</v>
      </c>
      <c r="M61" s="154">
        <v>13</v>
      </c>
      <c r="N61" s="51">
        <v>21</v>
      </c>
      <c r="O61" s="154">
        <v>2</v>
      </c>
      <c r="P61" s="52">
        <f t="shared" si="9"/>
        <v>-20</v>
      </c>
      <c r="Q61" s="52">
        <f t="shared" si="2"/>
        <v>-13</v>
      </c>
      <c r="R61" s="52">
        <f t="shared" si="3"/>
        <v>-2</v>
      </c>
      <c r="S61" s="53">
        <v>37</v>
      </c>
      <c r="T61" s="56">
        <f t="shared" si="10"/>
        <v>-5</v>
      </c>
      <c r="U61" s="56">
        <f t="shared" si="4"/>
        <v>5</v>
      </c>
      <c r="V61" s="39">
        <v>276</v>
      </c>
      <c r="W61" s="154">
        <v>92</v>
      </c>
      <c r="X61" s="56">
        <f t="shared" si="5"/>
        <v>103</v>
      </c>
      <c r="Y61" s="154">
        <v>81</v>
      </c>
      <c r="Z61" s="154">
        <v>13</v>
      </c>
      <c r="AA61" s="40">
        <v>13</v>
      </c>
      <c r="AB61" s="40"/>
      <c r="AC61" s="40"/>
      <c r="AD61" s="40"/>
      <c r="AE61" s="40"/>
    </row>
    <row r="62" spans="1:31" s="54" customFormat="1" x14ac:dyDescent="0.25">
      <c r="A62" s="55">
        <f t="shared" si="8"/>
        <v>43861</v>
      </c>
      <c r="B62" s="37">
        <v>257</v>
      </c>
      <c r="C62" s="154">
        <v>219</v>
      </c>
      <c r="D62" s="3">
        <v>60</v>
      </c>
      <c r="E62" s="4">
        <f t="shared" si="0"/>
        <v>0.27397260273972601</v>
      </c>
      <c r="F62" s="5">
        <f t="shared" si="1"/>
        <v>159</v>
      </c>
      <c r="G62" s="38">
        <v>71</v>
      </c>
      <c r="H62" s="2">
        <v>37</v>
      </c>
      <c r="I62" s="2">
        <v>21</v>
      </c>
      <c r="J62" s="154">
        <v>2</v>
      </c>
      <c r="K62" s="154">
        <v>9</v>
      </c>
      <c r="L62" s="154">
        <v>16</v>
      </c>
      <c r="M62" s="154">
        <v>8</v>
      </c>
      <c r="N62" s="51">
        <v>24</v>
      </c>
      <c r="O62" s="154">
        <v>3</v>
      </c>
      <c r="P62" s="52">
        <f t="shared" si="9"/>
        <v>-16</v>
      </c>
      <c r="Q62" s="52">
        <f t="shared" si="2"/>
        <v>-8</v>
      </c>
      <c r="R62" s="52">
        <f t="shared" si="3"/>
        <v>-3</v>
      </c>
      <c r="S62" s="53">
        <v>37</v>
      </c>
      <c r="T62" s="56">
        <f t="shared" si="10"/>
        <v>-5</v>
      </c>
      <c r="U62" s="56">
        <f t="shared" si="4"/>
        <v>5</v>
      </c>
      <c r="V62" s="39">
        <v>269</v>
      </c>
      <c r="W62" s="154">
        <v>94</v>
      </c>
      <c r="X62" s="56">
        <f t="shared" si="5"/>
        <v>93</v>
      </c>
      <c r="Y62" s="154">
        <v>82</v>
      </c>
      <c r="Z62" s="154">
        <v>8</v>
      </c>
      <c r="AA62" s="40">
        <v>13</v>
      </c>
      <c r="AB62" s="40"/>
      <c r="AC62" s="40"/>
      <c r="AD62" s="40"/>
      <c r="AE62" s="40"/>
    </row>
    <row r="63" spans="1:31" s="54" customFormat="1" x14ac:dyDescent="0.25">
      <c r="A63" s="55">
        <f t="shared" si="8"/>
        <v>43854</v>
      </c>
      <c r="B63" s="37">
        <v>251</v>
      </c>
      <c r="C63" s="154">
        <v>209</v>
      </c>
      <c r="D63" s="3">
        <v>58</v>
      </c>
      <c r="E63" s="4">
        <f t="shared" si="0"/>
        <v>0.27751196172248804</v>
      </c>
      <c r="F63" s="5">
        <f t="shared" si="1"/>
        <v>151</v>
      </c>
      <c r="G63" s="38">
        <v>69</v>
      </c>
      <c r="H63" s="2">
        <v>47</v>
      </c>
      <c r="I63" s="2">
        <v>23</v>
      </c>
      <c r="J63" s="2">
        <v>1</v>
      </c>
      <c r="K63" s="42">
        <v>1</v>
      </c>
      <c r="L63" s="42">
        <v>15</v>
      </c>
      <c r="M63" s="42">
        <v>17</v>
      </c>
      <c r="N63" s="47">
        <v>24</v>
      </c>
      <c r="O63" s="154">
        <v>1</v>
      </c>
      <c r="P63" s="52">
        <f t="shared" si="9"/>
        <v>-15</v>
      </c>
      <c r="Q63" s="52">
        <f t="shared" si="9"/>
        <v>-17</v>
      </c>
      <c r="R63" s="52">
        <f t="shared" si="3"/>
        <v>-1</v>
      </c>
      <c r="S63" s="53">
        <v>38</v>
      </c>
      <c r="T63" s="56">
        <f t="shared" si="10"/>
        <v>3</v>
      </c>
      <c r="U63" s="56">
        <f t="shared" si="4"/>
        <v>-3</v>
      </c>
      <c r="V63" s="39">
        <v>276</v>
      </c>
      <c r="W63" s="154">
        <v>96</v>
      </c>
      <c r="X63" s="56">
        <f t="shared" si="5"/>
        <v>97</v>
      </c>
      <c r="Y63" s="154">
        <v>83</v>
      </c>
      <c r="Z63" s="154">
        <v>4</v>
      </c>
      <c r="AA63" s="40">
        <v>16</v>
      </c>
      <c r="AB63" s="40"/>
      <c r="AC63" s="40"/>
      <c r="AD63" s="40"/>
      <c r="AE63" s="40"/>
    </row>
    <row r="64" spans="1:31" s="54" customFormat="1" x14ac:dyDescent="0.25">
      <c r="A64" s="55">
        <f t="shared" si="8"/>
        <v>43847</v>
      </c>
      <c r="B64" s="37">
        <v>254</v>
      </c>
      <c r="C64" s="154">
        <v>218</v>
      </c>
      <c r="D64" s="3">
        <v>54</v>
      </c>
      <c r="E64" s="4">
        <f t="shared" si="0"/>
        <v>0.24770642201834864</v>
      </c>
      <c r="F64" s="5">
        <f t="shared" si="1"/>
        <v>164</v>
      </c>
      <c r="G64" s="38">
        <v>70</v>
      </c>
      <c r="H64" s="2">
        <v>26</v>
      </c>
      <c r="I64" s="2">
        <v>15</v>
      </c>
      <c r="J64" s="154">
        <v>2</v>
      </c>
      <c r="K64" s="39">
        <v>4</v>
      </c>
      <c r="L64" s="154">
        <v>15</v>
      </c>
      <c r="M64" s="154">
        <v>9</v>
      </c>
      <c r="N64" s="51">
        <v>25</v>
      </c>
      <c r="O64" s="154">
        <v>3</v>
      </c>
      <c r="P64" s="52">
        <f t="shared" si="9"/>
        <v>-15</v>
      </c>
      <c r="Q64" s="52">
        <f t="shared" si="9"/>
        <v>-9</v>
      </c>
      <c r="R64" s="52">
        <f t="shared" si="3"/>
        <v>-3</v>
      </c>
      <c r="S64" s="53">
        <v>38</v>
      </c>
      <c r="T64" s="56">
        <f t="shared" si="10"/>
        <v>-3</v>
      </c>
      <c r="U64" s="56">
        <f t="shared" si="4"/>
        <v>3</v>
      </c>
      <c r="V64" s="39">
        <v>280</v>
      </c>
      <c r="W64" s="154">
        <v>95</v>
      </c>
      <c r="X64" s="56">
        <f t="shared" si="5"/>
        <v>101</v>
      </c>
      <c r="Y64" s="154">
        <v>84</v>
      </c>
      <c r="Z64" s="154">
        <v>3</v>
      </c>
      <c r="AA64" s="40">
        <v>16</v>
      </c>
      <c r="AB64" s="40"/>
      <c r="AC64" s="40"/>
      <c r="AD64" s="40"/>
      <c r="AE64" s="40"/>
    </row>
    <row r="65" spans="1:31" s="54" customFormat="1" x14ac:dyDescent="0.25">
      <c r="A65" s="55">
        <v>43840</v>
      </c>
      <c r="B65" s="37">
        <v>248</v>
      </c>
      <c r="C65" s="154">
        <v>217</v>
      </c>
      <c r="D65" s="3">
        <v>57</v>
      </c>
      <c r="E65" s="4">
        <f t="shared" si="0"/>
        <v>0.26267281105990781</v>
      </c>
      <c r="F65" s="5">
        <f t="shared" si="1"/>
        <v>160</v>
      </c>
      <c r="G65" s="38">
        <v>70</v>
      </c>
      <c r="H65" s="2">
        <v>42</v>
      </c>
      <c r="I65" s="2">
        <v>10</v>
      </c>
      <c r="J65" s="154">
        <v>3</v>
      </c>
      <c r="K65" s="39">
        <v>2</v>
      </c>
      <c r="L65" s="154">
        <v>12</v>
      </c>
      <c r="M65" s="154">
        <v>15</v>
      </c>
      <c r="N65" s="51">
        <v>17</v>
      </c>
      <c r="O65" s="154">
        <v>1</v>
      </c>
      <c r="P65" s="52">
        <f t="shared" si="9"/>
        <v>-12</v>
      </c>
      <c r="Q65" s="52">
        <f t="shared" si="9"/>
        <v>-15</v>
      </c>
      <c r="R65" s="52">
        <f t="shared" si="3"/>
        <v>-1</v>
      </c>
      <c r="S65" s="53">
        <v>38</v>
      </c>
      <c r="T65" s="56">
        <f t="shared" si="10"/>
        <v>4</v>
      </c>
      <c r="U65" s="56">
        <f t="shared" si="4"/>
        <v>-4</v>
      </c>
      <c r="V65" s="39">
        <v>289</v>
      </c>
      <c r="W65" s="154">
        <v>99</v>
      </c>
      <c r="X65" s="56">
        <f t="shared" si="5"/>
        <v>107</v>
      </c>
      <c r="Y65" s="154">
        <v>83</v>
      </c>
      <c r="Z65" s="154">
        <v>5</v>
      </c>
      <c r="AA65" s="40">
        <v>17</v>
      </c>
      <c r="AB65" s="40"/>
      <c r="AC65" s="40"/>
      <c r="AD65" s="40"/>
      <c r="AE65" s="40"/>
    </row>
    <row r="66" spans="1:31" s="54" customFormat="1" x14ac:dyDescent="0.25">
      <c r="A66" s="55">
        <f t="shared" ref="A66:A81" si="11">A67+7</f>
        <v>43819</v>
      </c>
      <c r="B66" s="37">
        <v>243</v>
      </c>
      <c r="C66" s="154">
        <v>212</v>
      </c>
      <c r="D66" s="3">
        <v>54</v>
      </c>
      <c r="E66" s="4">
        <f t="shared" si="0"/>
        <v>0.25471698113207547</v>
      </c>
      <c r="F66" s="5">
        <f t="shared" si="1"/>
        <v>158</v>
      </c>
      <c r="G66" s="38">
        <v>61</v>
      </c>
      <c r="H66" s="2">
        <v>40</v>
      </c>
      <c r="I66" s="2">
        <v>23</v>
      </c>
      <c r="J66" s="154">
        <v>2</v>
      </c>
      <c r="K66" s="39">
        <v>10</v>
      </c>
      <c r="L66" s="154">
        <v>21</v>
      </c>
      <c r="M66" s="154">
        <v>10</v>
      </c>
      <c r="N66" s="51">
        <v>40</v>
      </c>
      <c r="O66" s="154">
        <v>6</v>
      </c>
      <c r="P66" s="52">
        <f t="shared" si="9"/>
        <v>-21</v>
      </c>
      <c r="Q66" s="52">
        <f t="shared" si="9"/>
        <v>-10</v>
      </c>
      <c r="R66" s="52">
        <f t="shared" si="3"/>
        <v>-6</v>
      </c>
      <c r="S66" s="53">
        <v>35</v>
      </c>
      <c r="T66" s="56">
        <f t="shared" si="10"/>
        <v>-5</v>
      </c>
      <c r="U66" s="56">
        <f t="shared" si="4"/>
        <v>5</v>
      </c>
      <c r="V66" s="39">
        <v>280</v>
      </c>
      <c r="W66" s="154">
        <v>100</v>
      </c>
      <c r="X66" s="56">
        <f t="shared" si="5"/>
        <v>98</v>
      </c>
      <c r="Y66" s="154">
        <v>82</v>
      </c>
      <c r="Z66" s="154">
        <v>11</v>
      </c>
      <c r="AA66" s="40">
        <v>20</v>
      </c>
      <c r="AB66" s="40"/>
      <c r="AC66" s="40"/>
      <c r="AD66" s="40"/>
      <c r="AE66" s="40"/>
    </row>
    <row r="67" spans="1:31" s="54" customFormat="1" x14ac:dyDescent="0.25">
      <c r="A67" s="55">
        <f t="shared" si="11"/>
        <v>43812</v>
      </c>
      <c r="B67" s="37">
        <v>238</v>
      </c>
      <c r="C67" s="154">
        <v>206</v>
      </c>
      <c r="D67" s="3">
        <v>54</v>
      </c>
      <c r="E67" s="4">
        <f t="shared" si="0"/>
        <v>0.26213592233009708</v>
      </c>
      <c r="F67" s="5">
        <f t="shared" si="1"/>
        <v>152</v>
      </c>
      <c r="G67" s="38">
        <v>61</v>
      </c>
      <c r="H67" s="2">
        <v>45</v>
      </c>
      <c r="I67" s="2">
        <v>11</v>
      </c>
      <c r="J67" s="154">
        <v>2</v>
      </c>
      <c r="K67" s="39">
        <v>6</v>
      </c>
      <c r="L67" s="154">
        <v>19</v>
      </c>
      <c r="M67" s="154">
        <v>12</v>
      </c>
      <c r="N67" s="51">
        <v>27</v>
      </c>
      <c r="O67" s="57"/>
      <c r="P67" s="52">
        <f t="shared" si="9"/>
        <v>-19</v>
      </c>
      <c r="Q67" s="52">
        <f t="shared" si="9"/>
        <v>-12</v>
      </c>
      <c r="R67" s="52">
        <f t="shared" si="3"/>
        <v>0</v>
      </c>
      <c r="S67" s="53">
        <v>36</v>
      </c>
      <c r="T67" s="56">
        <f t="shared" ref="T67:T130" si="12">M67-L67</f>
        <v>-7</v>
      </c>
      <c r="U67" s="56">
        <f t="shared" si="4"/>
        <v>7</v>
      </c>
      <c r="V67" s="39">
        <v>286</v>
      </c>
      <c r="W67" s="154">
        <v>102</v>
      </c>
      <c r="X67" s="56">
        <f t="shared" si="5"/>
        <v>184</v>
      </c>
      <c r="Y67" s="57"/>
      <c r="Z67" s="154">
        <v>10</v>
      </c>
      <c r="AA67" s="40">
        <v>20</v>
      </c>
      <c r="AB67" s="40"/>
      <c r="AC67" s="40"/>
      <c r="AD67" s="40"/>
      <c r="AE67" s="40"/>
    </row>
    <row r="68" spans="1:31" s="54" customFormat="1" x14ac:dyDescent="0.25">
      <c r="A68" s="55">
        <f t="shared" si="11"/>
        <v>43805</v>
      </c>
      <c r="B68" s="37">
        <v>240</v>
      </c>
      <c r="C68" s="154">
        <v>205</v>
      </c>
      <c r="D68" s="3">
        <v>52</v>
      </c>
      <c r="E68" s="4">
        <f t="shared" si="0"/>
        <v>0.25365853658536586</v>
      </c>
      <c r="F68" s="5">
        <f t="shared" si="1"/>
        <v>153</v>
      </c>
      <c r="G68" s="38">
        <v>60</v>
      </c>
      <c r="H68" s="2">
        <v>65</v>
      </c>
      <c r="I68" s="2">
        <v>7</v>
      </c>
      <c r="J68" s="154">
        <v>1</v>
      </c>
      <c r="K68" s="39">
        <v>3</v>
      </c>
      <c r="L68" s="154">
        <v>29</v>
      </c>
      <c r="M68" s="154">
        <v>14</v>
      </c>
      <c r="N68" s="51">
        <v>26</v>
      </c>
      <c r="O68" s="58"/>
      <c r="P68" s="52">
        <f t="shared" si="9"/>
        <v>-29</v>
      </c>
      <c r="Q68" s="52">
        <f t="shared" si="9"/>
        <v>-14</v>
      </c>
      <c r="R68" s="52">
        <f t="shared" si="3"/>
        <v>0</v>
      </c>
      <c r="S68" s="53">
        <v>37</v>
      </c>
      <c r="T68" s="56">
        <f t="shared" si="12"/>
        <v>-15</v>
      </c>
      <c r="U68" s="56">
        <f t="shared" si="4"/>
        <v>15</v>
      </c>
      <c r="V68" s="39">
        <v>293</v>
      </c>
      <c r="W68" s="154">
        <v>106</v>
      </c>
      <c r="X68" s="56">
        <f t="shared" ref="X68:X99" si="13">V68-W68</f>
        <v>187</v>
      </c>
      <c r="Y68" s="57"/>
      <c r="Z68" s="154">
        <v>6</v>
      </c>
      <c r="AA68" s="40">
        <v>28</v>
      </c>
      <c r="AB68" s="40"/>
      <c r="AC68" s="40"/>
      <c r="AD68" s="40"/>
      <c r="AE68" s="40"/>
    </row>
    <row r="69" spans="1:31" s="54" customFormat="1" x14ac:dyDescent="0.25">
      <c r="A69" s="55">
        <f t="shared" si="11"/>
        <v>43798</v>
      </c>
      <c r="B69" s="37">
        <v>232</v>
      </c>
      <c r="C69" s="154">
        <v>190</v>
      </c>
      <c r="D69" s="3">
        <v>50</v>
      </c>
      <c r="E69" s="4">
        <f t="shared" si="0"/>
        <v>0.26315789473684209</v>
      </c>
      <c r="F69" s="5">
        <f t="shared" si="1"/>
        <v>140</v>
      </c>
      <c r="G69" s="38">
        <v>61</v>
      </c>
      <c r="H69" s="2">
        <v>43</v>
      </c>
      <c r="I69" s="2">
        <v>14</v>
      </c>
      <c r="J69" s="154">
        <v>1</v>
      </c>
      <c r="K69" s="46">
        <v>6</v>
      </c>
      <c r="L69" s="42">
        <v>18</v>
      </c>
      <c r="M69" s="42">
        <v>10</v>
      </c>
      <c r="N69" s="51">
        <v>24</v>
      </c>
      <c r="O69" s="58"/>
      <c r="P69" s="52">
        <f t="shared" si="9"/>
        <v>-18</v>
      </c>
      <c r="Q69" s="52">
        <f t="shared" si="9"/>
        <v>-10</v>
      </c>
      <c r="R69" s="52">
        <f t="shared" si="3"/>
        <v>0</v>
      </c>
      <c r="S69" s="53">
        <v>39</v>
      </c>
      <c r="T69" s="56">
        <f t="shared" si="12"/>
        <v>-8</v>
      </c>
      <c r="U69" s="56">
        <f t="shared" si="4"/>
        <v>8</v>
      </c>
      <c r="V69" s="39">
        <v>289</v>
      </c>
      <c r="W69" s="154">
        <v>108</v>
      </c>
      <c r="X69" s="56">
        <f t="shared" si="13"/>
        <v>181</v>
      </c>
      <c r="Y69" s="57"/>
      <c r="Z69" s="154">
        <v>24</v>
      </c>
      <c r="AA69" s="40">
        <v>11</v>
      </c>
      <c r="AB69" s="40"/>
      <c r="AC69" s="40"/>
      <c r="AD69" s="40"/>
      <c r="AE69" s="40"/>
    </row>
    <row r="70" spans="1:31" s="54" customFormat="1" x14ac:dyDescent="0.25">
      <c r="A70" s="55">
        <f t="shared" si="11"/>
        <v>43791</v>
      </c>
      <c r="B70" s="37">
        <v>228</v>
      </c>
      <c r="C70" s="154">
        <v>190</v>
      </c>
      <c r="D70" s="3">
        <v>53</v>
      </c>
      <c r="E70" s="4">
        <f t="shared" si="0"/>
        <v>0.27894736842105261</v>
      </c>
      <c r="F70" s="5">
        <f t="shared" si="1"/>
        <v>137</v>
      </c>
      <c r="G70" s="38">
        <v>60</v>
      </c>
      <c r="H70" s="2">
        <v>40</v>
      </c>
      <c r="I70" s="2">
        <v>13</v>
      </c>
      <c r="J70" s="154">
        <v>5</v>
      </c>
      <c r="K70" s="39">
        <v>1</v>
      </c>
      <c r="L70" s="154">
        <v>8</v>
      </c>
      <c r="M70" s="154">
        <v>11</v>
      </c>
      <c r="N70" s="51">
        <v>22</v>
      </c>
      <c r="O70" s="58"/>
      <c r="P70" s="52">
        <f t="shared" si="9"/>
        <v>-8</v>
      </c>
      <c r="Q70" s="52">
        <f t="shared" si="9"/>
        <v>-11</v>
      </c>
      <c r="R70" s="52">
        <f t="shared" si="3"/>
        <v>0</v>
      </c>
      <c r="S70" s="53">
        <v>38</v>
      </c>
      <c r="T70" s="56">
        <f t="shared" si="12"/>
        <v>3</v>
      </c>
      <c r="U70" s="56">
        <f t="shared" si="4"/>
        <v>-3</v>
      </c>
      <c r="V70" s="39">
        <v>299</v>
      </c>
      <c r="W70" s="154">
        <v>115</v>
      </c>
      <c r="X70" s="56">
        <f t="shared" si="13"/>
        <v>184</v>
      </c>
      <c r="Y70" s="57"/>
      <c r="Z70" s="154">
        <v>19</v>
      </c>
      <c r="AA70" s="40">
        <v>13</v>
      </c>
      <c r="AB70" s="40"/>
      <c r="AC70" s="40"/>
      <c r="AD70" s="40"/>
      <c r="AE70" s="40"/>
    </row>
    <row r="71" spans="1:31" s="54" customFormat="1" x14ac:dyDescent="0.25">
      <c r="A71" s="55">
        <f t="shared" si="11"/>
        <v>43784</v>
      </c>
      <c r="B71" s="37">
        <v>230</v>
      </c>
      <c r="C71" s="154">
        <v>187</v>
      </c>
      <c r="D71" s="3">
        <v>47</v>
      </c>
      <c r="E71" s="4">
        <f t="shared" si="0"/>
        <v>0.25133689839572193</v>
      </c>
      <c r="F71" s="5">
        <f t="shared" si="1"/>
        <v>140</v>
      </c>
      <c r="G71" s="38">
        <v>56</v>
      </c>
      <c r="H71" s="2">
        <v>54</v>
      </c>
      <c r="I71" s="2">
        <v>2</v>
      </c>
      <c r="J71" s="154">
        <v>4</v>
      </c>
      <c r="K71" s="39">
        <v>3</v>
      </c>
      <c r="L71" s="154">
        <v>19</v>
      </c>
      <c r="M71" s="154">
        <v>17</v>
      </c>
      <c r="N71" s="51">
        <v>18</v>
      </c>
      <c r="O71" s="58"/>
      <c r="P71" s="52">
        <f t="shared" si="9"/>
        <v>-19</v>
      </c>
      <c r="Q71" s="52">
        <f t="shared" si="9"/>
        <v>-17</v>
      </c>
      <c r="R71" s="52">
        <f t="shared" si="3"/>
        <v>0</v>
      </c>
      <c r="S71" s="53">
        <v>36</v>
      </c>
      <c r="T71" s="56">
        <f t="shared" si="12"/>
        <v>-2</v>
      </c>
      <c r="U71" s="56">
        <f t="shared" si="4"/>
        <v>2</v>
      </c>
      <c r="V71" s="39">
        <v>304</v>
      </c>
      <c r="W71" s="154">
        <v>116</v>
      </c>
      <c r="X71" s="56">
        <f t="shared" si="13"/>
        <v>188</v>
      </c>
      <c r="Y71" s="57"/>
      <c r="Z71" s="154">
        <v>30</v>
      </c>
      <c r="AA71" s="40">
        <v>10</v>
      </c>
      <c r="AB71" s="40"/>
      <c r="AC71" s="40"/>
      <c r="AD71" s="40"/>
      <c r="AE71" s="40"/>
    </row>
    <row r="72" spans="1:31" s="54" customFormat="1" x14ac:dyDescent="0.25">
      <c r="A72" s="55">
        <f t="shared" si="11"/>
        <v>43777</v>
      </c>
      <c r="B72" s="37">
        <v>236</v>
      </c>
      <c r="C72" s="154">
        <v>198</v>
      </c>
      <c r="D72" s="3">
        <v>47</v>
      </c>
      <c r="E72" s="4">
        <f t="shared" si="0"/>
        <v>0.23737373737373738</v>
      </c>
      <c r="F72" s="5">
        <f t="shared" si="1"/>
        <v>151</v>
      </c>
      <c r="G72" s="38">
        <v>56</v>
      </c>
      <c r="H72" s="2">
        <v>61</v>
      </c>
      <c r="I72" s="2">
        <v>4</v>
      </c>
      <c r="J72" s="154">
        <v>3</v>
      </c>
      <c r="K72" s="39">
        <v>1</v>
      </c>
      <c r="L72" s="154">
        <v>7</v>
      </c>
      <c r="M72" s="154">
        <v>11</v>
      </c>
      <c r="N72" s="51">
        <v>9</v>
      </c>
      <c r="O72" s="58"/>
      <c r="P72" s="52">
        <f t="shared" si="9"/>
        <v>-7</v>
      </c>
      <c r="Q72" s="52">
        <f t="shared" si="9"/>
        <v>-11</v>
      </c>
      <c r="R72" s="52">
        <f t="shared" si="3"/>
        <v>0</v>
      </c>
      <c r="S72" s="59">
        <v>36</v>
      </c>
      <c r="T72" s="56">
        <f t="shared" si="12"/>
        <v>4</v>
      </c>
      <c r="U72" s="56">
        <f t="shared" si="4"/>
        <v>-4</v>
      </c>
      <c r="V72" s="39">
        <v>314</v>
      </c>
      <c r="W72" s="154">
        <v>118</v>
      </c>
      <c r="X72" s="56">
        <f t="shared" si="13"/>
        <v>196</v>
      </c>
      <c r="Y72" s="57"/>
      <c r="Z72" s="154">
        <v>25</v>
      </c>
      <c r="AA72" s="40">
        <v>10</v>
      </c>
      <c r="AB72" s="40"/>
      <c r="AC72" s="40"/>
      <c r="AD72" s="40"/>
      <c r="AE72" s="40"/>
    </row>
    <row r="73" spans="1:31" s="54" customFormat="1" x14ac:dyDescent="0.25">
      <c r="A73" s="55">
        <f t="shared" si="11"/>
        <v>43770</v>
      </c>
      <c r="B73" s="37">
        <v>246</v>
      </c>
      <c r="C73" s="154">
        <v>197</v>
      </c>
      <c r="D73" s="3">
        <v>41</v>
      </c>
      <c r="E73" s="4">
        <f t="shared" si="0"/>
        <v>0.20812182741116753</v>
      </c>
      <c r="F73" s="5">
        <f t="shared" si="1"/>
        <v>156</v>
      </c>
      <c r="G73" s="38">
        <v>51</v>
      </c>
      <c r="H73" s="2">
        <v>60</v>
      </c>
      <c r="I73" s="2">
        <v>3</v>
      </c>
      <c r="J73" s="154">
        <v>4</v>
      </c>
      <c r="K73" s="39">
        <v>5</v>
      </c>
      <c r="L73" s="154">
        <v>16</v>
      </c>
      <c r="M73" s="154">
        <v>18</v>
      </c>
      <c r="N73" s="51">
        <v>21</v>
      </c>
      <c r="O73" s="58"/>
      <c r="P73" s="52">
        <f t="shared" si="9"/>
        <v>-16</v>
      </c>
      <c r="Q73" s="52">
        <f t="shared" si="9"/>
        <v>-18</v>
      </c>
      <c r="R73" s="52">
        <f t="shared" si="3"/>
        <v>0</v>
      </c>
      <c r="S73" s="59">
        <v>37</v>
      </c>
      <c r="T73" s="56">
        <f t="shared" si="12"/>
        <v>2</v>
      </c>
      <c r="U73" s="56">
        <f t="shared" si="4"/>
        <v>-2</v>
      </c>
      <c r="V73" s="39">
        <v>323</v>
      </c>
      <c r="W73" s="154">
        <v>123</v>
      </c>
      <c r="X73" s="56">
        <f t="shared" si="13"/>
        <v>200</v>
      </c>
      <c r="Y73" s="57"/>
      <c r="Z73" s="154">
        <v>21</v>
      </c>
      <c r="AA73" s="40">
        <v>12</v>
      </c>
      <c r="AB73" s="40"/>
      <c r="AC73" s="40"/>
      <c r="AD73" s="40"/>
      <c r="AE73" s="40"/>
    </row>
    <row r="74" spans="1:31" s="54" customFormat="1" x14ac:dyDescent="0.25">
      <c r="A74" s="55">
        <f t="shared" si="11"/>
        <v>43763</v>
      </c>
      <c r="B74" s="37">
        <v>242</v>
      </c>
      <c r="C74" s="154">
        <v>179</v>
      </c>
      <c r="D74" s="3">
        <v>41</v>
      </c>
      <c r="E74" s="4">
        <f t="shared" si="0"/>
        <v>0.22905027932960895</v>
      </c>
      <c r="F74" s="5">
        <f t="shared" si="1"/>
        <v>138</v>
      </c>
      <c r="G74" s="38">
        <v>55</v>
      </c>
      <c r="H74" s="2">
        <v>90</v>
      </c>
      <c r="I74" s="2">
        <v>5</v>
      </c>
      <c r="J74" s="154">
        <v>5</v>
      </c>
      <c r="K74" s="39">
        <v>5</v>
      </c>
      <c r="L74" s="154">
        <v>31</v>
      </c>
      <c r="M74" s="154">
        <v>18</v>
      </c>
      <c r="N74" s="51">
        <v>38</v>
      </c>
      <c r="O74" s="58"/>
      <c r="P74" s="52">
        <f t="shared" si="9"/>
        <v>-31</v>
      </c>
      <c r="Q74" s="52">
        <f t="shared" si="9"/>
        <v>-18</v>
      </c>
      <c r="R74" s="52">
        <f t="shared" si="3"/>
        <v>0</v>
      </c>
      <c r="S74" s="59">
        <v>37</v>
      </c>
      <c r="T74" s="56">
        <f t="shared" si="12"/>
        <v>-13</v>
      </c>
      <c r="U74" s="56">
        <f t="shared" si="4"/>
        <v>13</v>
      </c>
      <c r="V74" s="39">
        <v>331</v>
      </c>
      <c r="W74" s="154">
        <v>130</v>
      </c>
      <c r="X74" s="56">
        <f t="shared" si="13"/>
        <v>201</v>
      </c>
      <c r="Y74" s="57"/>
      <c r="Z74" s="154">
        <v>17</v>
      </c>
      <c r="AA74" s="40">
        <v>8</v>
      </c>
      <c r="AB74" s="40"/>
      <c r="AC74" s="40"/>
      <c r="AD74" s="40"/>
      <c r="AE74" s="40"/>
    </row>
    <row r="75" spans="1:31" s="54" customFormat="1" x14ac:dyDescent="0.25">
      <c r="A75" s="55">
        <f t="shared" si="11"/>
        <v>43756</v>
      </c>
      <c r="B75" s="37">
        <v>232</v>
      </c>
      <c r="C75" s="154">
        <v>186</v>
      </c>
      <c r="D75" s="3">
        <v>45</v>
      </c>
      <c r="E75" s="4">
        <f t="shared" si="0"/>
        <v>0.24193548387096775</v>
      </c>
      <c r="F75" s="5">
        <f t="shared" si="1"/>
        <v>141</v>
      </c>
      <c r="G75" s="38">
        <v>56</v>
      </c>
      <c r="H75" s="2">
        <v>111</v>
      </c>
      <c r="I75" s="2">
        <v>4</v>
      </c>
      <c r="J75" s="154">
        <v>6</v>
      </c>
      <c r="K75" s="39">
        <v>4</v>
      </c>
      <c r="L75" s="154">
        <v>18</v>
      </c>
      <c r="M75" s="154">
        <v>17</v>
      </c>
      <c r="N75" s="51">
        <v>24</v>
      </c>
      <c r="O75" s="58"/>
      <c r="P75" s="52">
        <f t="shared" ref="P75:Q138" si="14">L75*-1</f>
        <v>-18</v>
      </c>
      <c r="Q75" s="52">
        <f t="shared" si="14"/>
        <v>-17</v>
      </c>
      <c r="R75" s="52">
        <f t="shared" si="3"/>
        <v>0</v>
      </c>
      <c r="S75" s="53">
        <v>37</v>
      </c>
      <c r="T75" s="56">
        <f t="shared" si="12"/>
        <v>-1</v>
      </c>
      <c r="U75" s="56">
        <f t="shared" si="4"/>
        <v>1</v>
      </c>
      <c r="V75" s="39">
        <v>376</v>
      </c>
      <c r="W75" s="154">
        <v>164</v>
      </c>
      <c r="X75" s="56">
        <f t="shared" si="13"/>
        <v>212</v>
      </c>
      <c r="Y75" s="57"/>
      <c r="Z75" s="154">
        <v>19</v>
      </c>
      <c r="AA75" s="40">
        <v>21</v>
      </c>
      <c r="AB75" s="40"/>
      <c r="AC75" s="40"/>
      <c r="AD75" s="40"/>
      <c r="AE75" s="40"/>
    </row>
    <row r="76" spans="1:31" s="54" customFormat="1" x14ac:dyDescent="0.25">
      <c r="A76" s="55">
        <f t="shared" si="11"/>
        <v>43749</v>
      </c>
      <c r="B76" s="37">
        <v>235</v>
      </c>
      <c r="C76" s="154">
        <v>178</v>
      </c>
      <c r="D76" s="3">
        <v>42</v>
      </c>
      <c r="E76" s="4">
        <f t="shared" si="0"/>
        <v>0.23595505617977527</v>
      </c>
      <c r="F76" s="5">
        <f t="shared" si="1"/>
        <v>136</v>
      </c>
      <c r="G76" s="38">
        <v>57</v>
      </c>
      <c r="H76" s="2">
        <v>100</v>
      </c>
      <c r="I76" s="2">
        <v>4</v>
      </c>
      <c r="J76" s="154">
        <v>4</v>
      </c>
      <c r="K76" s="39">
        <v>4</v>
      </c>
      <c r="L76" s="154">
        <v>9</v>
      </c>
      <c r="M76" s="154">
        <v>15</v>
      </c>
      <c r="N76" s="51">
        <v>11</v>
      </c>
      <c r="O76" s="58"/>
      <c r="P76" s="52">
        <f t="shared" si="14"/>
        <v>-9</v>
      </c>
      <c r="Q76" s="52">
        <f t="shared" si="14"/>
        <v>-15</v>
      </c>
      <c r="R76" s="52">
        <f t="shared" si="3"/>
        <v>0</v>
      </c>
      <c r="S76" s="53">
        <v>37</v>
      </c>
      <c r="T76" s="56">
        <f t="shared" si="12"/>
        <v>6</v>
      </c>
      <c r="U76" s="56">
        <f t="shared" si="4"/>
        <v>-6</v>
      </c>
      <c r="V76" s="39">
        <v>388</v>
      </c>
      <c r="W76" s="154">
        <v>176</v>
      </c>
      <c r="X76" s="56">
        <f t="shared" si="13"/>
        <v>212</v>
      </c>
      <c r="Y76" s="57"/>
      <c r="Z76" s="154">
        <v>7</v>
      </c>
      <c r="AA76" s="40">
        <v>22</v>
      </c>
      <c r="AB76" s="40"/>
      <c r="AC76" s="40"/>
      <c r="AD76" s="40"/>
      <c r="AE76" s="40"/>
    </row>
    <row r="77" spans="1:31" s="54" customFormat="1" x14ac:dyDescent="0.25">
      <c r="A77" s="55">
        <f t="shared" si="11"/>
        <v>43742</v>
      </c>
      <c r="B77" s="37">
        <v>250</v>
      </c>
      <c r="C77" s="154">
        <v>188</v>
      </c>
      <c r="D77" s="3">
        <v>45</v>
      </c>
      <c r="E77" s="4">
        <f t="shared" si="0"/>
        <v>0.23936170212765959</v>
      </c>
      <c r="F77" s="5">
        <f t="shared" si="1"/>
        <v>143</v>
      </c>
      <c r="G77" s="38">
        <v>60</v>
      </c>
      <c r="H77" s="2">
        <v>71</v>
      </c>
      <c r="I77" s="2">
        <v>5</v>
      </c>
      <c r="J77" s="154">
        <v>8</v>
      </c>
      <c r="K77" s="39">
        <v>3</v>
      </c>
      <c r="L77" s="154">
        <v>13</v>
      </c>
      <c r="M77" s="154">
        <v>14</v>
      </c>
      <c r="N77" s="51">
        <v>18</v>
      </c>
      <c r="O77" s="58"/>
      <c r="P77" s="52">
        <f t="shared" si="14"/>
        <v>-13</v>
      </c>
      <c r="Q77" s="52">
        <f t="shared" si="14"/>
        <v>-14</v>
      </c>
      <c r="R77" s="52">
        <f t="shared" si="3"/>
        <v>0</v>
      </c>
      <c r="S77" s="53">
        <v>36</v>
      </c>
      <c r="T77" s="56">
        <f t="shared" si="12"/>
        <v>1</v>
      </c>
      <c r="U77" s="56">
        <f t="shared" si="4"/>
        <v>-1</v>
      </c>
      <c r="V77" s="39">
        <v>398</v>
      </c>
      <c r="W77" s="154">
        <v>177</v>
      </c>
      <c r="X77" s="56">
        <f t="shared" si="13"/>
        <v>221</v>
      </c>
      <c r="Y77" s="57"/>
      <c r="Z77" s="154">
        <v>7</v>
      </c>
      <c r="AA77" s="40">
        <v>21</v>
      </c>
      <c r="AB77" s="40"/>
      <c r="AC77" s="40"/>
      <c r="AD77" s="40"/>
      <c r="AE77" s="40"/>
    </row>
    <row r="78" spans="1:31" s="54" customFormat="1" x14ac:dyDescent="0.25">
      <c r="A78" s="55">
        <f t="shared" si="11"/>
        <v>43735</v>
      </c>
      <c r="B78" s="37">
        <v>251</v>
      </c>
      <c r="C78" s="154">
        <v>187</v>
      </c>
      <c r="D78" s="3">
        <v>46</v>
      </c>
      <c r="E78" s="4">
        <f t="shared" si="0"/>
        <v>0.24598930481283424</v>
      </c>
      <c r="F78" s="5">
        <f t="shared" si="1"/>
        <v>141</v>
      </c>
      <c r="G78" s="38">
        <v>60</v>
      </c>
      <c r="H78" s="2">
        <v>80</v>
      </c>
      <c r="I78" s="2">
        <v>2</v>
      </c>
      <c r="J78" s="154">
        <v>6</v>
      </c>
      <c r="K78" s="39">
        <v>3</v>
      </c>
      <c r="L78" s="154">
        <v>17</v>
      </c>
      <c r="M78" s="154">
        <v>15</v>
      </c>
      <c r="N78" s="51">
        <v>13</v>
      </c>
      <c r="O78" s="58"/>
      <c r="P78" s="52">
        <f t="shared" si="14"/>
        <v>-17</v>
      </c>
      <c r="Q78" s="52">
        <f t="shared" si="14"/>
        <v>-15</v>
      </c>
      <c r="R78" s="52">
        <f t="shared" si="3"/>
        <v>0</v>
      </c>
      <c r="S78" s="53">
        <v>35</v>
      </c>
      <c r="T78" s="56">
        <f t="shared" si="12"/>
        <v>-2</v>
      </c>
      <c r="U78" s="56">
        <f t="shared" si="4"/>
        <v>2</v>
      </c>
      <c r="V78" s="39">
        <v>394</v>
      </c>
      <c r="W78" s="154">
        <v>172</v>
      </c>
      <c r="X78" s="56">
        <f t="shared" si="13"/>
        <v>222</v>
      </c>
      <c r="Y78" s="57"/>
      <c r="Z78" s="154">
        <v>19</v>
      </c>
      <c r="AA78" s="40">
        <v>17</v>
      </c>
      <c r="AB78" s="40"/>
      <c r="AC78" s="40"/>
      <c r="AD78" s="40"/>
      <c r="AE78" s="40"/>
    </row>
    <row r="79" spans="1:31" s="54" customFormat="1" x14ac:dyDescent="0.25">
      <c r="A79" s="55">
        <f t="shared" si="11"/>
        <v>43728</v>
      </c>
      <c r="B79" s="37">
        <v>255</v>
      </c>
      <c r="C79" s="154">
        <v>194</v>
      </c>
      <c r="D79" s="3">
        <v>47</v>
      </c>
      <c r="E79" s="4">
        <f t="shared" si="0"/>
        <v>0.2422680412371134</v>
      </c>
      <c r="F79" s="5">
        <f t="shared" si="1"/>
        <v>147</v>
      </c>
      <c r="G79" s="38">
        <v>58</v>
      </c>
      <c r="H79" s="2">
        <v>54</v>
      </c>
      <c r="I79" s="2">
        <v>7</v>
      </c>
      <c r="J79" s="154">
        <v>6</v>
      </c>
      <c r="K79" s="39">
        <v>3</v>
      </c>
      <c r="L79" s="154">
        <v>12</v>
      </c>
      <c r="M79" s="154">
        <v>25</v>
      </c>
      <c r="N79" s="51">
        <v>14</v>
      </c>
      <c r="O79" s="58"/>
      <c r="P79" s="52">
        <f t="shared" si="14"/>
        <v>-12</v>
      </c>
      <c r="Q79" s="52">
        <f t="shared" si="14"/>
        <v>-25</v>
      </c>
      <c r="R79" s="52">
        <f t="shared" si="3"/>
        <v>0</v>
      </c>
      <c r="S79" s="53">
        <v>34</v>
      </c>
      <c r="T79" s="56">
        <f t="shared" si="12"/>
        <v>13</v>
      </c>
      <c r="U79" s="56">
        <f t="shared" si="4"/>
        <v>-13</v>
      </c>
      <c r="V79" s="39">
        <v>391</v>
      </c>
      <c r="W79" s="154">
        <v>171</v>
      </c>
      <c r="X79" s="56">
        <f t="shared" si="13"/>
        <v>220</v>
      </c>
      <c r="Y79" s="57"/>
      <c r="Z79" s="154">
        <v>19</v>
      </c>
      <c r="AA79" s="40">
        <v>17</v>
      </c>
      <c r="AB79" s="40"/>
      <c r="AC79" s="40"/>
      <c r="AD79" s="40"/>
      <c r="AE79" s="40"/>
    </row>
    <row r="80" spans="1:31" s="54" customFormat="1" x14ac:dyDescent="0.25">
      <c r="A80" s="55">
        <f t="shared" si="11"/>
        <v>43721</v>
      </c>
      <c r="B80" s="37">
        <v>271</v>
      </c>
      <c r="C80" s="154">
        <v>216</v>
      </c>
      <c r="D80" s="3">
        <v>51</v>
      </c>
      <c r="E80" s="4">
        <f t="shared" si="0"/>
        <v>0.2361111111111111</v>
      </c>
      <c r="F80" s="5">
        <f t="shared" si="1"/>
        <v>165</v>
      </c>
      <c r="G80" s="38">
        <v>64</v>
      </c>
      <c r="H80" s="2">
        <v>65</v>
      </c>
      <c r="I80" s="2">
        <v>5</v>
      </c>
      <c r="J80" s="154">
        <v>7</v>
      </c>
      <c r="K80" s="39">
        <v>4</v>
      </c>
      <c r="L80" s="154">
        <v>7</v>
      </c>
      <c r="M80" s="154">
        <v>11</v>
      </c>
      <c r="N80" s="51">
        <v>16</v>
      </c>
      <c r="O80" s="58"/>
      <c r="P80" s="52">
        <f t="shared" si="14"/>
        <v>-7</v>
      </c>
      <c r="Q80" s="52">
        <f t="shared" si="14"/>
        <v>-11</v>
      </c>
      <c r="R80" s="52">
        <f t="shared" si="3"/>
        <v>0</v>
      </c>
      <c r="S80" s="53">
        <v>33</v>
      </c>
      <c r="T80" s="56">
        <f t="shared" si="12"/>
        <v>4</v>
      </c>
      <c r="U80" s="56">
        <f t="shared" si="4"/>
        <v>-4</v>
      </c>
      <c r="V80" s="39">
        <v>400</v>
      </c>
      <c r="W80" s="154">
        <v>171</v>
      </c>
      <c r="X80" s="56">
        <f t="shared" si="13"/>
        <v>229</v>
      </c>
      <c r="Y80" s="57"/>
      <c r="Z80" s="154">
        <v>14</v>
      </c>
      <c r="AA80" s="40">
        <v>17</v>
      </c>
      <c r="AB80" s="40"/>
      <c r="AC80" s="40"/>
      <c r="AD80" s="40"/>
      <c r="AE80" s="40"/>
    </row>
    <row r="81" spans="1:31" s="54" customFormat="1" x14ac:dyDescent="0.25">
      <c r="A81" s="55">
        <f t="shared" si="11"/>
        <v>43714</v>
      </c>
      <c r="B81" s="37">
        <v>278</v>
      </c>
      <c r="C81" s="154">
        <v>218</v>
      </c>
      <c r="D81" s="3">
        <v>52</v>
      </c>
      <c r="E81" s="4">
        <f t="shared" si="0"/>
        <v>0.23853211009174313</v>
      </c>
      <c r="F81" s="5">
        <f t="shared" si="1"/>
        <v>166</v>
      </c>
      <c r="G81" s="38">
        <v>69</v>
      </c>
      <c r="H81" s="2">
        <v>70</v>
      </c>
      <c r="I81" s="2">
        <v>2</v>
      </c>
      <c r="J81" s="2">
        <v>8</v>
      </c>
      <c r="K81" s="39">
        <v>2</v>
      </c>
      <c r="L81" s="154">
        <v>13</v>
      </c>
      <c r="M81" s="154">
        <v>21</v>
      </c>
      <c r="N81" s="51">
        <v>13</v>
      </c>
      <c r="O81" s="58"/>
      <c r="P81" s="52">
        <f t="shared" si="14"/>
        <v>-13</v>
      </c>
      <c r="Q81" s="52">
        <f t="shared" si="14"/>
        <v>-21</v>
      </c>
      <c r="R81" s="52">
        <f t="shared" si="3"/>
        <v>0</v>
      </c>
      <c r="S81" s="53">
        <v>32</v>
      </c>
      <c r="T81" s="56">
        <f t="shared" si="12"/>
        <v>8</v>
      </c>
      <c r="U81" s="56">
        <f t="shared" si="4"/>
        <v>-8</v>
      </c>
      <c r="V81" s="39">
        <v>402</v>
      </c>
      <c r="W81" s="154">
        <v>171</v>
      </c>
      <c r="X81" s="56">
        <f t="shared" si="13"/>
        <v>231</v>
      </c>
      <c r="Y81" s="57"/>
      <c r="Z81" s="154">
        <v>12</v>
      </c>
      <c r="AA81" s="40">
        <v>20</v>
      </c>
      <c r="AB81" s="40"/>
      <c r="AC81" s="40"/>
      <c r="AD81" s="40"/>
      <c r="AE81" s="40"/>
    </row>
    <row r="82" spans="1:31" s="54" customFormat="1" x14ac:dyDescent="0.25">
      <c r="A82" s="55">
        <v>43707</v>
      </c>
      <c r="B82" s="37">
        <v>286</v>
      </c>
      <c r="C82" s="154">
        <v>236</v>
      </c>
      <c r="D82" s="3">
        <v>56</v>
      </c>
      <c r="E82" s="4">
        <f t="shared" si="0"/>
        <v>0.23728813559322035</v>
      </c>
      <c r="F82" s="5">
        <f t="shared" si="1"/>
        <v>180</v>
      </c>
      <c r="G82" s="38">
        <v>68</v>
      </c>
      <c r="H82" s="2">
        <v>51</v>
      </c>
      <c r="I82" s="2">
        <v>2</v>
      </c>
      <c r="J82" s="154">
        <v>6</v>
      </c>
      <c r="K82" s="39">
        <v>1</v>
      </c>
      <c r="L82" s="154">
        <v>9</v>
      </c>
      <c r="M82" s="154">
        <v>7</v>
      </c>
      <c r="N82" s="51">
        <v>9</v>
      </c>
      <c r="O82" s="58"/>
      <c r="P82" s="52">
        <f t="shared" si="14"/>
        <v>-9</v>
      </c>
      <c r="Q82" s="52">
        <f t="shared" si="14"/>
        <v>-7</v>
      </c>
      <c r="R82" s="52">
        <f t="shared" si="3"/>
        <v>0</v>
      </c>
      <c r="S82" s="53">
        <v>31</v>
      </c>
      <c r="T82" s="56">
        <f t="shared" si="12"/>
        <v>-2</v>
      </c>
      <c r="U82" s="56">
        <f t="shared" si="4"/>
        <v>2</v>
      </c>
      <c r="V82" s="39">
        <v>400</v>
      </c>
      <c r="W82" s="154">
        <v>172</v>
      </c>
      <c r="X82" s="56">
        <f t="shared" si="13"/>
        <v>228</v>
      </c>
      <c r="Y82" s="57"/>
      <c r="Z82" s="154">
        <v>10</v>
      </c>
      <c r="AA82" s="40">
        <v>20</v>
      </c>
      <c r="AB82" s="40"/>
      <c r="AC82" s="40"/>
      <c r="AD82" s="40"/>
      <c r="AE82" s="40"/>
    </row>
    <row r="83" spans="1:31" s="54" customFormat="1" x14ac:dyDescent="0.25">
      <c r="A83" s="55">
        <v>43700</v>
      </c>
      <c r="B83" s="37">
        <v>286</v>
      </c>
      <c r="C83" s="154">
        <v>236</v>
      </c>
      <c r="D83" s="3">
        <v>53</v>
      </c>
      <c r="E83" s="4">
        <f t="shared" ref="E83:E146" si="15">D83/C83</f>
        <v>0.22457627118644069</v>
      </c>
      <c r="F83" s="5">
        <f t="shared" ref="F83:F146" si="16">C83-D83</f>
        <v>183</v>
      </c>
      <c r="G83" s="38">
        <v>66</v>
      </c>
      <c r="H83" s="2">
        <v>65</v>
      </c>
      <c r="I83" s="2">
        <v>2</v>
      </c>
      <c r="J83" s="154">
        <v>3</v>
      </c>
      <c r="K83" s="39">
        <v>5</v>
      </c>
      <c r="L83" s="154">
        <v>13</v>
      </c>
      <c r="M83" s="154">
        <v>10</v>
      </c>
      <c r="N83" s="51">
        <v>15</v>
      </c>
      <c r="O83" s="58"/>
      <c r="P83" s="52">
        <f t="shared" si="14"/>
        <v>-13</v>
      </c>
      <c r="Q83" s="52">
        <f t="shared" si="14"/>
        <v>-10</v>
      </c>
      <c r="R83" s="52">
        <f t="shared" ref="R83:R146" si="17">O83*-1</f>
        <v>0</v>
      </c>
      <c r="S83" s="53">
        <v>31</v>
      </c>
      <c r="T83" s="56">
        <f t="shared" si="12"/>
        <v>-3</v>
      </c>
      <c r="U83" s="56">
        <f t="shared" ref="U83:U146" si="18">L83-(O83+M83)</f>
        <v>3</v>
      </c>
      <c r="V83" s="39">
        <v>404</v>
      </c>
      <c r="W83" s="154">
        <v>172</v>
      </c>
      <c r="X83" s="56">
        <f t="shared" si="13"/>
        <v>232</v>
      </c>
      <c r="Y83" s="57"/>
      <c r="Z83" s="154">
        <v>10</v>
      </c>
      <c r="AA83" s="40">
        <v>19</v>
      </c>
      <c r="AB83" s="40"/>
      <c r="AC83" s="40"/>
      <c r="AD83" s="40"/>
      <c r="AE83" s="40"/>
    </row>
    <row r="84" spans="1:31" s="54" customFormat="1" x14ac:dyDescent="0.25">
      <c r="A84" s="55">
        <v>43693</v>
      </c>
      <c r="B84" s="37">
        <v>283</v>
      </c>
      <c r="C84" s="154">
        <v>229</v>
      </c>
      <c r="D84" s="3">
        <v>51</v>
      </c>
      <c r="E84" s="4">
        <f t="shared" si="15"/>
        <v>0.22270742358078602</v>
      </c>
      <c r="F84" s="5">
        <f t="shared" si="16"/>
        <v>178</v>
      </c>
      <c r="G84" s="38">
        <v>66</v>
      </c>
      <c r="H84" s="2">
        <v>62</v>
      </c>
      <c r="I84" s="2">
        <v>6</v>
      </c>
      <c r="J84" s="154">
        <v>4</v>
      </c>
      <c r="K84" s="39">
        <v>5</v>
      </c>
      <c r="L84" s="154">
        <v>25</v>
      </c>
      <c r="M84" s="154">
        <v>25</v>
      </c>
      <c r="N84" s="51">
        <v>37</v>
      </c>
      <c r="O84" s="58"/>
      <c r="P84" s="52">
        <f t="shared" si="14"/>
        <v>-25</v>
      </c>
      <c r="Q84" s="52">
        <f t="shared" si="14"/>
        <v>-25</v>
      </c>
      <c r="R84" s="52">
        <f t="shared" si="17"/>
        <v>0</v>
      </c>
      <c r="S84" s="53">
        <v>31</v>
      </c>
      <c r="T84" s="56">
        <f t="shared" si="12"/>
        <v>0</v>
      </c>
      <c r="U84" s="56">
        <f t="shared" si="18"/>
        <v>0</v>
      </c>
      <c r="V84" s="39">
        <v>420</v>
      </c>
      <c r="W84" s="154">
        <v>175</v>
      </c>
      <c r="X84" s="56">
        <f t="shared" si="13"/>
        <v>245</v>
      </c>
      <c r="Y84" s="57"/>
      <c r="Z84" s="154">
        <v>7</v>
      </c>
      <c r="AA84" s="40">
        <v>19</v>
      </c>
      <c r="AB84" s="40"/>
      <c r="AC84" s="40"/>
      <c r="AD84" s="40"/>
      <c r="AE84" s="40"/>
    </row>
    <row r="85" spans="1:31" s="54" customFormat="1" x14ac:dyDescent="0.25">
      <c r="A85" s="55">
        <v>43686</v>
      </c>
      <c r="B85" s="37">
        <v>282</v>
      </c>
      <c r="C85" s="154">
        <v>234</v>
      </c>
      <c r="D85" s="3">
        <v>53</v>
      </c>
      <c r="E85" s="4">
        <f t="shared" si="15"/>
        <v>0.2264957264957265</v>
      </c>
      <c r="F85" s="5">
        <f t="shared" si="16"/>
        <v>181</v>
      </c>
      <c r="G85" s="38">
        <v>69</v>
      </c>
      <c r="H85" s="2">
        <v>90</v>
      </c>
      <c r="I85" s="2">
        <v>3</v>
      </c>
      <c r="J85" s="154">
        <v>4</v>
      </c>
      <c r="K85" s="39">
        <v>6</v>
      </c>
      <c r="L85" s="154">
        <v>23</v>
      </c>
      <c r="M85" s="154">
        <v>17</v>
      </c>
      <c r="N85" s="51">
        <v>21</v>
      </c>
      <c r="O85" s="58"/>
      <c r="P85" s="52">
        <f t="shared" si="14"/>
        <v>-23</v>
      </c>
      <c r="Q85" s="52">
        <f t="shared" si="14"/>
        <v>-17</v>
      </c>
      <c r="R85" s="52">
        <f t="shared" si="17"/>
        <v>0</v>
      </c>
      <c r="S85" s="53">
        <v>32</v>
      </c>
      <c r="T85" s="56">
        <f t="shared" si="12"/>
        <v>-6</v>
      </c>
      <c r="U85" s="56">
        <f t="shared" si="18"/>
        <v>6</v>
      </c>
      <c r="V85" s="39">
        <v>443</v>
      </c>
      <c r="W85" s="154">
        <v>174</v>
      </c>
      <c r="X85" s="56">
        <f t="shared" si="13"/>
        <v>269</v>
      </c>
      <c r="Y85" s="57"/>
      <c r="Z85" s="154">
        <v>7</v>
      </c>
      <c r="AA85" s="40">
        <v>19</v>
      </c>
      <c r="AB85" s="40"/>
      <c r="AC85" s="40"/>
      <c r="AD85" s="40"/>
      <c r="AE85" s="40"/>
    </row>
    <row r="86" spans="1:31" s="54" customFormat="1" x14ac:dyDescent="0.25">
      <c r="A86" s="55">
        <v>43679</v>
      </c>
      <c r="B86" s="37">
        <v>278</v>
      </c>
      <c r="C86" s="154">
        <v>220</v>
      </c>
      <c r="D86" s="3">
        <v>55</v>
      </c>
      <c r="E86" s="4">
        <f t="shared" si="15"/>
        <v>0.25</v>
      </c>
      <c r="F86" s="5">
        <f t="shared" si="16"/>
        <v>165</v>
      </c>
      <c r="G86" s="38">
        <v>74</v>
      </c>
      <c r="H86" s="2">
        <v>94</v>
      </c>
      <c r="I86" s="2">
        <v>7</v>
      </c>
      <c r="J86" s="154">
        <v>11</v>
      </c>
      <c r="K86" s="39">
        <v>6</v>
      </c>
      <c r="L86" s="154">
        <v>18</v>
      </c>
      <c r="M86" s="154">
        <v>25</v>
      </c>
      <c r="N86" s="51">
        <v>19</v>
      </c>
      <c r="O86" s="58"/>
      <c r="P86" s="52">
        <f t="shared" si="14"/>
        <v>-18</v>
      </c>
      <c r="Q86" s="52">
        <f t="shared" si="14"/>
        <v>-25</v>
      </c>
      <c r="R86" s="52">
        <f t="shared" si="17"/>
        <v>0</v>
      </c>
      <c r="S86" s="53">
        <v>33</v>
      </c>
      <c r="T86" s="56">
        <f t="shared" si="12"/>
        <v>7</v>
      </c>
      <c r="U86" s="56">
        <f t="shared" si="18"/>
        <v>-7</v>
      </c>
      <c r="V86" s="39">
        <v>443</v>
      </c>
      <c r="W86" s="154">
        <v>175</v>
      </c>
      <c r="X86" s="56">
        <f t="shared" si="13"/>
        <v>268</v>
      </c>
      <c r="Y86" s="57"/>
      <c r="Z86" s="154">
        <v>13</v>
      </c>
      <c r="AA86" s="40">
        <v>19</v>
      </c>
      <c r="AB86" s="40"/>
      <c r="AC86" s="40"/>
      <c r="AD86" s="40"/>
      <c r="AE86" s="40"/>
    </row>
    <row r="87" spans="1:31" s="54" customFormat="1" x14ac:dyDescent="0.25">
      <c r="A87" s="55">
        <v>43672</v>
      </c>
      <c r="B87" s="37">
        <v>289</v>
      </c>
      <c r="C87" s="154">
        <v>223</v>
      </c>
      <c r="D87" s="3">
        <v>55</v>
      </c>
      <c r="E87" s="4">
        <f t="shared" si="15"/>
        <v>0.24663677130044842</v>
      </c>
      <c r="F87" s="5">
        <f t="shared" si="16"/>
        <v>168</v>
      </c>
      <c r="G87" s="38">
        <v>83</v>
      </c>
      <c r="H87" s="2">
        <v>86</v>
      </c>
      <c r="I87" s="2">
        <v>11</v>
      </c>
      <c r="J87" s="154">
        <v>11</v>
      </c>
      <c r="K87" s="39">
        <v>3</v>
      </c>
      <c r="L87" s="154">
        <v>21</v>
      </c>
      <c r="M87" s="154">
        <v>29</v>
      </c>
      <c r="N87" s="51">
        <v>22</v>
      </c>
      <c r="O87" s="58"/>
      <c r="P87" s="52">
        <f t="shared" si="14"/>
        <v>-21</v>
      </c>
      <c r="Q87" s="52">
        <f t="shared" si="14"/>
        <v>-29</v>
      </c>
      <c r="R87" s="52">
        <f t="shared" si="17"/>
        <v>0</v>
      </c>
      <c r="S87" s="53">
        <v>34</v>
      </c>
      <c r="T87" s="56">
        <f t="shared" si="12"/>
        <v>8</v>
      </c>
      <c r="U87" s="56">
        <f t="shared" si="18"/>
        <v>-8</v>
      </c>
      <c r="V87" s="39">
        <v>417</v>
      </c>
      <c r="W87" s="154">
        <v>170</v>
      </c>
      <c r="X87" s="56">
        <f t="shared" si="13"/>
        <v>247</v>
      </c>
      <c r="Y87" s="57"/>
      <c r="Z87" s="154">
        <v>24</v>
      </c>
      <c r="AA87" s="40">
        <v>22</v>
      </c>
      <c r="AB87" s="40"/>
      <c r="AC87" s="40"/>
      <c r="AD87" s="40"/>
      <c r="AE87" s="40"/>
    </row>
    <row r="88" spans="1:31" s="54" customFormat="1" x14ac:dyDescent="0.25">
      <c r="A88" s="55">
        <v>43665</v>
      </c>
      <c r="B88" s="37">
        <v>304</v>
      </c>
      <c r="C88" s="154">
        <v>235</v>
      </c>
      <c r="D88" s="3">
        <v>61</v>
      </c>
      <c r="E88" s="4">
        <f t="shared" si="15"/>
        <v>0.25957446808510637</v>
      </c>
      <c r="F88" s="5">
        <f t="shared" si="16"/>
        <v>174</v>
      </c>
      <c r="G88" s="38">
        <v>85</v>
      </c>
      <c r="H88" s="2">
        <v>96</v>
      </c>
      <c r="I88" s="2">
        <v>11</v>
      </c>
      <c r="J88" s="154">
        <v>8</v>
      </c>
      <c r="K88" s="39">
        <v>6</v>
      </c>
      <c r="L88" s="154">
        <v>30</v>
      </c>
      <c r="M88" s="154">
        <v>25</v>
      </c>
      <c r="N88" s="51">
        <v>31</v>
      </c>
      <c r="O88" s="58"/>
      <c r="P88" s="52">
        <f t="shared" si="14"/>
        <v>-30</v>
      </c>
      <c r="Q88" s="52">
        <f t="shared" si="14"/>
        <v>-25</v>
      </c>
      <c r="R88" s="52">
        <f t="shared" si="17"/>
        <v>0</v>
      </c>
      <c r="S88" s="53">
        <v>34</v>
      </c>
      <c r="T88" s="56">
        <f t="shared" si="12"/>
        <v>-5</v>
      </c>
      <c r="U88" s="56">
        <f t="shared" si="18"/>
        <v>5</v>
      </c>
      <c r="V88" s="39">
        <v>429</v>
      </c>
      <c r="W88" s="154">
        <v>169</v>
      </c>
      <c r="X88" s="56">
        <f t="shared" si="13"/>
        <v>260</v>
      </c>
      <c r="Y88" s="57"/>
      <c r="Z88" s="154">
        <v>60</v>
      </c>
      <c r="AA88" s="40">
        <v>19</v>
      </c>
      <c r="AB88" s="40"/>
      <c r="AC88" s="40"/>
      <c r="AD88" s="40"/>
      <c r="AE88" s="40"/>
    </row>
    <row r="89" spans="1:31" s="54" customFormat="1" ht="15.75" customHeight="1" x14ac:dyDescent="0.25">
      <c r="A89" s="55">
        <v>43658</v>
      </c>
      <c r="B89" s="37">
        <v>310</v>
      </c>
      <c r="C89" s="154">
        <v>256</v>
      </c>
      <c r="D89" s="3">
        <v>62</v>
      </c>
      <c r="E89" s="4">
        <f t="shared" si="15"/>
        <v>0.2421875</v>
      </c>
      <c r="F89" s="5">
        <f t="shared" si="16"/>
        <v>194</v>
      </c>
      <c r="G89" s="38">
        <v>81</v>
      </c>
      <c r="H89" s="2">
        <v>83</v>
      </c>
      <c r="I89" s="2">
        <v>15</v>
      </c>
      <c r="J89" s="154">
        <v>9</v>
      </c>
      <c r="K89" s="39">
        <v>3</v>
      </c>
      <c r="L89" s="154">
        <v>16</v>
      </c>
      <c r="M89" s="154">
        <v>10</v>
      </c>
      <c r="N89" s="51">
        <v>23</v>
      </c>
      <c r="O89" s="58"/>
      <c r="P89" s="52">
        <f t="shared" si="14"/>
        <v>-16</v>
      </c>
      <c r="Q89" s="52">
        <f t="shared" si="14"/>
        <v>-10</v>
      </c>
      <c r="R89" s="52">
        <f t="shared" si="17"/>
        <v>0</v>
      </c>
      <c r="S89" s="53">
        <v>34</v>
      </c>
      <c r="T89" s="56">
        <f t="shared" si="12"/>
        <v>-6</v>
      </c>
      <c r="U89" s="56">
        <f t="shared" si="18"/>
        <v>6</v>
      </c>
      <c r="V89" s="39">
        <v>431</v>
      </c>
      <c r="W89" s="154">
        <v>166</v>
      </c>
      <c r="X89" s="56">
        <f t="shared" si="13"/>
        <v>265</v>
      </c>
      <c r="Y89" s="57"/>
      <c r="Z89" s="154">
        <v>59</v>
      </c>
      <c r="AA89" s="40">
        <v>19</v>
      </c>
      <c r="AB89" s="40"/>
      <c r="AC89" s="40"/>
      <c r="AD89" s="40"/>
      <c r="AE89" s="40"/>
    </row>
    <row r="90" spans="1:31" s="54" customFormat="1" x14ac:dyDescent="0.25">
      <c r="A90" s="55">
        <v>43651</v>
      </c>
      <c r="B90" s="37">
        <v>307</v>
      </c>
      <c r="C90" s="154">
        <v>244</v>
      </c>
      <c r="D90" s="3">
        <v>56</v>
      </c>
      <c r="E90" s="4">
        <f t="shared" si="15"/>
        <v>0.22950819672131148</v>
      </c>
      <c r="F90" s="5">
        <f t="shared" si="16"/>
        <v>188</v>
      </c>
      <c r="G90" s="38">
        <v>77</v>
      </c>
      <c r="H90" s="2">
        <v>100</v>
      </c>
      <c r="I90" s="2">
        <v>14</v>
      </c>
      <c r="J90" s="154">
        <v>8</v>
      </c>
      <c r="K90" s="39">
        <v>4</v>
      </c>
      <c r="L90" s="154">
        <v>16</v>
      </c>
      <c r="M90" s="154">
        <v>41</v>
      </c>
      <c r="N90" s="51">
        <v>18</v>
      </c>
      <c r="O90" s="58"/>
      <c r="P90" s="52">
        <f t="shared" si="14"/>
        <v>-16</v>
      </c>
      <c r="Q90" s="52">
        <f t="shared" si="14"/>
        <v>-41</v>
      </c>
      <c r="R90" s="52">
        <f t="shared" si="17"/>
        <v>0</v>
      </c>
      <c r="S90" s="53">
        <v>32</v>
      </c>
      <c r="T90" s="56">
        <f t="shared" si="12"/>
        <v>25</v>
      </c>
      <c r="U90" s="56">
        <f t="shared" si="18"/>
        <v>-25</v>
      </c>
      <c r="V90" s="39">
        <v>438</v>
      </c>
      <c r="W90" s="154">
        <v>167</v>
      </c>
      <c r="X90" s="56">
        <f t="shared" si="13"/>
        <v>271</v>
      </c>
      <c r="Y90" s="57"/>
      <c r="Z90" s="154">
        <v>59</v>
      </c>
      <c r="AA90" s="40">
        <v>22</v>
      </c>
      <c r="AB90" s="40"/>
      <c r="AC90" s="40"/>
      <c r="AD90" s="40"/>
      <c r="AE90" s="40"/>
    </row>
    <row r="91" spans="1:31" s="54" customFormat="1" x14ac:dyDescent="0.25">
      <c r="A91" s="55">
        <v>43644</v>
      </c>
      <c r="B91" s="37">
        <v>332</v>
      </c>
      <c r="C91" s="154">
        <v>259</v>
      </c>
      <c r="D91" s="3">
        <v>51</v>
      </c>
      <c r="E91" s="4">
        <f t="shared" si="15"/>
        <v>0.19691119691119691</v>
      </c>
      <c r="F91" s="5">
        <f t="shared" si="16"/>
        <v>208</v>
      </c>
      <c r="G91" s="38">
        <v>72</v>
      </c>
      <c r="H91" s="2">
        <v>88</v>
      </c>
      <c r="I91" s="2">
        <v>13</v>
      </c>
      <c r="J91" s="154">
        <v>9</v>
      </c>
      <c r="K91" s="39">
        <v>2</v>
      </c>
      <c r="L91" s="154">
        <v>26</v>
      </c>
      <c r="M91" s="154">
        <v>26</v>
      </c>
      <c r="N91" s="51">
        <v>26</v>
      </c>
      <c r="O91" s="58"/>
      <c r="P91" s="52">
        <f t="shared" si="14"/>
        <v>-26</v>
      </c>
      <c r="Q91" s="52">
        <f t="shared" si="14"/>
        <v>-26</v>
      </c>
      <c r="R91" s="52">
        <f t="shared" si="17"/>
        <v>0</v>
      </c>
      <c r="S91" s="53">
        <v>30</v>
      </c>
      <c r="T91" s="56">
        <f t="shared" si="12"/>
        <v>0</v>
      </c>
      <c r="U91" s="56">
        <f t="shared" si="18"/>
        <v>0</v>
      </c>
      <c r="V91" s="39">
        <v>452</v>
      </c>
      <c r="W91" s="154">
        <v>165</v>
      </c>
      <c r="X91" s="56">
        <f t="shared" si="13"/>
        <v>287</v>
      </c>
      <c r="Y91" s="57"/>
      <c r="Z91" s="154">
        <v>54</v>
      </c>
      <c r="AA91" s="40">
        <v>22</v>
      </c>
      <c r="AB91" s="40"/>
      <c r="AC91" s="40"/>
      <c r="AD91" s="40"/>
      <c r="AE91" s="40"/>
    </row>
    <row r="92" spans="1:31" s="54" customFormat="1" x14ac:dyDescent="0.25">
      <c r="A92" s="55">
        <v>43637</v>
      </c>
      <c r="B92" s="37">
        <v>335</v>
      </c>
      <c r="C92" s="154">
        <v>278</v>
      </c>
      <c r="D92" s="3">
        <v>59</v>
      </c>
      <c r="E92" s="4">
        <f t="shared" si="15"/>
        <v>0.21223021582733814</v>
      </c>
      <c r="F92" s="5">
        <f t="shared" si="16"/>
        <v>219</v>
      </c>
      <c r="G92" s="38">
        <v>78</v>
      </c>
      <c r="H92" s="2">
        <v>79</v>
      </c>
      <c r="I92" s="2">
        <v>15</v>
      </c>
      <c r="J92" s="154">
        <v>10</v>
      </c>
      <c r="K92" s="39">
        <v>4</v>
      </c>
      <c r="L92" s="154">
        <v>10</v>
      </c>
      <c r="M92" s="154">
        <v>13</v>
      </c>
      <c r="N92" s="51">
        <v>22</v>
      </c>
      <c r="O92" s="58"/>
      <c r="P92" s="52">
        <f t="shared" si="14"/>
        <v>-10</v>
      </c>
      <c r="Q92" s="52">
        <f t="shared" si="14"/>
        <v>-13</v>
      </c>
      <c r="R92" s="52">
        <f t="shared" si="17"/>
        <v>0</v>
      </c>
      <c r="S92" s="53">
        <v>31</v>
      </c>
      <c r="T92" s="56">
        <f t="shared" si="12"/>
        <v>3</v>
      </c>
      <c r="U92" s="56">
        <f t="shared" si="18"/>
        <v>-3</v>
      </c>
      <c r="V92" s="39">
        <v>446</v>
      </c>
      <c r="W92" s="154">
        <v>167</v>
      </c>
      <c r="X92" s="56">
        <f t="shared" si="13"/>
        <v>279</v>
      </c>
      <c r="Y92" s="57"/>
      <c r="Z92" s="154">
        <v>51</v>
      </c>
      <c r="AA92" s="40">
        <v>22</v>
      </c>
      <c r="AB92" s="40"/>
      <c r="AC92" s="40"/>
      <c r="AD92" s="40"/>
      <c r="AE92" s="40"/>
    </row>
    <row r="93" spans="1:31" s="54" customFormat="1" x14ac:dyDescent="0.25">
      <c r="A93" s="55">
        <v>43630</v>
      </c>
      <c r="B93" s="37">
        <v>342</v>
      </c>
      <c r="C93" s="154">
        <v>274</v>
      </c>
      <c r="D93" s="3">
        <v>53</v>
      </c>
      <c r="E93" s="4">
        <f t="shared" si="15"/>
        <v>0.19343065693430658</v>
      </c>
      <c r="F93" s="5">
        <f t="shared" si="16"/>
        <v>221</v>
      </c>
      <c r="G93" s="38">
        <v>74</v>
      </c>
      <c r="H93" s="2">
        <v>66</v>
      </c>
      <c r="I93" s="2">
        <v>9</v>
      </c>
      <c r="J93" s="154">
        <v>8.5</v>
      </c>
      <c r="K93" s="39">
        <v>0</v>
      </c>
      <c r="L93" s="154">
        <v>21</v>
      </c>
      <c r="M93" s="154">
        <v>23</v>
      </c>
      <c r="N93" s="51">
        <v>20</v>
      </c>
      <c r="O93" s="58"/>
      <c r="P93" s="52">
        <f t="shared" si="14"/>
        <v>-21</v>
      </c>
      <c r="Q93" s="52">
        <f t="shared" si="14"/>
        <v>-23</v>
      </c>
      <c r="R93" s="52">
        <f t="shared" si="17"/>
        <v>0</v>
      </c>
      <c r="S93" s="53">
        <v>29</v>
      </c>
      <c r="T93" s="56">
        <f t="shared" si="12"/>
        <v>2</v>
      </c>
      <c r="U93" s="56">
        <f t="shared" si="18"/>
        <v>-2</v>
      </c>
      <c r="V93" s="39">
        <v>457</v>
      </c>
      <c r="W93" s="154">
        <v>169</v>
      </c>
      <c r="X93" s="56">
        <f t="shared" si="13"/>
        <v>288</v>
      </c>
      <c r="Y93" s="57"/>
      <c r="Z93" s="154">
        <v>47</v>
      </c>
      <c r="AA93" s="40">
        <v>22</v>
      </c>
      <c r="AB93" s="40"/>
      <c r="AC93" s="40"/>
      <c r="AD93" s="40"/>
      <c r="AE93" s="40"/>
    </row>
    <row r="94" spans="1:31" s="54" customFormat="1" x14ac:dyDescent="0.25">
      <c r="A94" s="55">
        <v>43623</v>
      </c>
      <c r="B94" s="37">
        <v>346</v>
      </c>
      <c r="C94" s="154">
        <v>280</v>
      </c>
      <c r="D94" s="3">
        <v>49</v>
      </c>
      <c r="E94" s="4">
        <f t="shared" si="15"/>
        <v>0.17499999999999999</v>
      </c>
      <c r="F94" s="5">
        <f t="shared" si="16"/>
        <v>231</v>
      </c>
      <c r="G94" s="38">
        <v>69</v>
      </c>
      <c r="H94" s="2">
        <v>91</v>
      </c>
      <c r="I94" s="2">
        <v>9</v>
      </c>
      <c r="J94" s="154">
        <v>9</v>
      </c>
      <c r="K94" s="39">
        <v>2</v>
      </c>
      <c r="L94" s="154">
        <v>20</v>
      </c>
      <c r="M94" s="154">
        <v>38</v>
      </c>
      <c r="N94" s="51">
        <v>21</v>
      </c>
      <c r="O94" s="58"/>
      <c r="P94" s="52">
        <f t="shared" si="14"/>
        <v>-20</v>
      </c>
      <c r="Q94" s="52">
        <f t="shared" si="14"/>
        <v>-38</v>
      </c>
      <c r="R94" s="52">
        <f t="shared" si="17"/>
        <v>0</v>
      </c>
      <c r="S94" s="53">
        <v>29</v>
      </c>
      <c r="T94" s="56">
        <f t="shared" si="12"/>
        <v>18</v>
      </c>
      <c r="U94" s="56">
        <f t="shared" si="18"/>
        <v>-18</v>
      </c>
      <c r="V94" s="39">
        <v>469</v>
      </c>
      <c r="W94" s="154">
        <v>166</v>
      </c>
      <c r="X94" s="56">
        <f t="shared" si="13"/>
        <v>303</v>
      </c>
      <c r="Y94" s="57"/>
      <c r="Z94" s="154">
        <v>44</v>
      </c>
      <c r="AA94" s="40">
        <v>22</v>
      </c>
      <c r="AB94" s="40"/>
      <c r="AC94" s="40"/>
      <c r="AD94" s="40"/>
      <c r="AE94" s="40"/>
    </row>
    <row r="95" spans="1:31" s="54" customFormat="1" x14ac:dyDescent="0.25">
      <c r="A95" s="55">
        <v>43616</v>
      </c>
      <c r="B95" s="37">
        <v>362</v>
      </c>
      <c r="C95" s="154">
        <v>289</v>
      </c>
      <c r="D95" s="3">
        <v>48</v>
      </c>
      <c r="E95" s="4">
        <f t="shared" si="15"/>
        <v>0.16608996539792387</v>
      </c>
      <c r="F95" s="5">
        <f t="shared" si="16"/>
        <v>241</v>
      </c>
      <c r="G95" s="38">
        <v>65</v>
      </c>
      <c r="H95" s="2">
        <v>102</v>
      </c>
      <c r="I95" s="2">
        <v>12</v>
      </c>
      <c r="J95" s="154">
        <v>7.5</v>
      </c>
      <c r="K95" s="39">
        <v>0</v>
      </c>
      <c r="L95" s="154">
        <v>21</v>
      </c>
      <c r="M95" s="154">
        <v>31</v>
      </c>
      <c r="N95" s="51">
        <v>18</v>
      </c>
      <c r="O95" s="58"/>
      <c r="P95" s="52">
        <f t="shared" si="14"/>
        <v>-21</v>
      </c>
      <c r="Q95" s="52">
        <f t="shared" si="14"/>
        <v>-31</v>
      </c>
      <c r="R95" s="52">
        <f t="shared" si="17"/>
        <v>0</v>
      </c>
      <c r="S95" s="53">
        <v>26.99</v>
      </c>
      <c r="T95" s="56">
        <f t="shared" si="12"/>
        <v>10</v>
      </c>
      <c r="U95" s="56">
        <f t="shared" si="18"/>
        <v>-10</v>
      </c>
      <c r="V95" s="39">
        <v>382</v>
      </c>
      <c r="W95" s="154">
        <v>149</v>
      </c>
      <c r="X95" s="56">
        <f t="shared" si="13"/>
        <v>233</v>
      </c>
      <c r="Y95" s="57"/>
      <c r="Z95" s="154">
        <v>43</v>
      </c>
      <c r="AA95" s="40">
        <v>21</v>
      </c>
      <c r="AB95" s="40"/>
      <c r="AC95" s="40"/>
      <c r="AD95" s="40"/>
      <c r="AE95" s="40"/>
    </row>
    <row r="96" spans="1:31" s="54" customFormat="1" x14ac:dyDescent="0.25">
      <c r="A96" s="55">
        <v>43609</v>
      </c>
      <c r="B96" s="37">
        <v>377</v>
      </c>
      <c r="C96" s="154">
        <v>320</v>
      </c>
      <c r="D96" s="3">
        <v>45</v>
      </c>
      <c r="E96" s="4">
        <f t="shared" si="15"/>
        <v>0.140625</v>
      </c>
      <c r="F96" s="5">
        <f t="shared" si="16"/>
        <v>275</v>
      </c>
      <c r="G96" s="38">
        <v>65</v>
      </c>
      <c r="H96" s="2">
        <v>76</v>
      </c>
      <c r="I96" s="2">
        <v>14</v>
      </c>
      <c r="J96" s="154">
        <v>6</v>
      </c>
      <c r="K96" s="39">
        <v>4</v>
      </c>
      <c r="L96" s="154">
        <v>36</v>
      </c>
      <c r="M96" s="154">
        <v>24</v>
      </c>
      <c r="N96" s="51">
        <v>40</v>
      </c>
      <c r="O96" s="58"/>
      <c r="P96" s="52">
        <f t="shared" si="14"/>
        <v>-36</v>
      </c>
      <c r="Q96" s="52">
        <f t="shared" si="14"/>
        <v>-24</v>
      </c>
      <c r="R96" s="52">
        <f t="shared" si="17"/>
        <v>0</v>
      </c>
      <c r="S96" s="53">
        <v>27</v>
      </c>
      <c r="T96" s="56">
        <f t="shared" si="12"/>
        <v>-12</v>
      </c>
      <c r="U96" s="56">
        <f t="shared" si="18"/>
        <v>12</v>
      </c>
      <c r="V96" s="39">
        <v>396</v>
      </c>
      <c r="W96" s="154">
        <v>150</v>
      </c>
      <c r="X96" s="56">
        <f t="shared" si="13"/>
        <v>246</v>
      </c>
      <c r="Y96" s="57"/>
      <c r="Z96" s="154">
        <v>43</v>
      </c>
      <c r="AA96" s="40">
        <v>21</v>
      </c>
      <c r="AB96" s="40"/>
      <c r="AC96" s="40"/>
      <c r="AD96" s="40"/>
      <c r="AE96" s="40"/>
    </row>
    <row r="97" spans="1:31" s="54" customFormat="1" x14ac:dyDescent="0.25">
      <c r="A97" s="55">
        <v>43602</v>
      </c>
      <c r="B97" s="37">
        <v>368</v>
      </c>
      <c r="C97" s="154">
        <v>302</v>
      </c>
      <c r="D97" s="3">
        <v>44</v>
      </c>
      <c r="E97" s="4">
        <f t="shared" si="15"/>
        <v>0.14569536423841059</v>
      </c>
      <c r="F97" s="5">
        <f t="shared" si="16"/>
        <v>258</v>
      </c>
      <c r="G97" s="38">
        <v>66</v>
      </c>
      <c r="H97" s="2">
        <v>91</v>
      </c>
      <c r="I97" s="2">
        <v>16</v>
      </c>
      <c r="J97" s="154">
        <v>7</v>
      </c>
      <c r="K97" s="39">
        <v>3</v>
      </c>
      <c r="L97" s="154">
        <v>22</v>
      </c>
      <c r="M97" s="154">
        <v>26</v>
      </c>
      <c r="N97" s="51">
        <v>35</v>
      </c>
      <c r="O97" s="58"/>
      <c r="P97" s="52">
        <f t="shared" si="14"/>
        <v>-22</v>
      </c>
      <c r="Q97" s="52">
        <f t="shared" si="14"/>
        <v>-26</v>
      </c>
      <c r="R97" s="52">
        <f t="shared" si="17"/>
        <v>0</v>
      </c>
      <c r="S97" s="53">
        <v>27</v>
      </c>
      <c r="T97" s="56">
        <f t="shared" si="12"/>
        <v>4</v>
      </c>
      <c r="U97" s="56">
        <f t="shared" si="18"/>
        <v>-4</v>
      </c>
      <c r="V97" s="39">
        <v>407</v>
      </c>
      <c r="W97" s="154">
        <v>151</v>
      </c>
      <c r="X97" s="56">
        <f t="shared" si="13"/>
        <v>256</v>
      </c>
      <c r="Y97" s="57"/>
      <c r="Z97" s="154">
        <v>52</v>
      </c>
      <c r="AA97" s="40">
        <v>19</v>
      </c>
      <c r="AB97" s="40"/>
      <c r="AC97" s="40"/>
      <c r="AD97" s="40"/>
      <c r="AE97" s="40"/>
    </row>
    <row r="98" spans="1:31" s="54" customFormat="1" x14ac:dyDescent="0.25">
      <c r="A98" s="55">
        <v>43595</v>
      </c>
      <c r="B98" s="37">
        <v>380</v>
      </c>
      <c r="C98" s="154">
        <v>312</v>
      </c>
      <c r="D98" s="3">
        <v>45</v>
      </c>
      <c r="E98" s="4">
        <f t="shared" si="15"/>
        <v>0.14423076923076922</v>
      </c>
      <c r="F98" s="5">
        <f t="shared" si="16"/>
        <v>267</v>
      </c>
      <c r="G98" s="38">
        <v>72</v>
      </c>
      <c r="H98" s="2">
        <v>120</v>
      </c>
      <c r="I98" s="2">
        <v>5</v>
      </c>
      <c r="J98" s="154">
        <v>6</v>
      </c>
      <c r="K98" s="39">
        <v>3</v>
      </c>
      <c r="L98" s="154">
        <v>22</v>
      </c>
      <c r="M98" s="154">
        <v>16</v>
      </c>
      <c r="N98" s="51">
        <v>26</v>
      </c>
      <c r="O98" s="58"/>
      <c r="P98" s="52">
        <f t="shared" si="14"/>
        <v>-22</v>
      </c>
      <c r="Q98" s="52">
        <f t="shared" si="14"/>
        <v>-16</v>
      </c>
      <c r="R98" s="52">
        <f t="shared" si="17"/>
        <v>0</v>
      </c>
      <c r="S98" s="53">
        <v>27</v>
      </c>
      <c r="T98" s="56">
        <f t="shared" si="12"/>
        <v>-6</v>
      </c>
      <c r="U98" s="56">
        <f t="shared" si="18"/>
        <v>6</v>
      </c>
      <c r="V98" s="39">
        <v>418</v>
      </c>
      <c r="W98" s="154">
        <v>152</v>
      </c>
      <c r="X98" s="56">
        <f t="shared" si="13"/>
        <v>266</v>
      </c>
      <c r="Y98" s="57"/>
      <c r="Z98" s="154">
        <v>63</v>
      </c>
      <c r="AA98" s="40">
        <v>55</v>
      </c>
      <c r="AB98" s="40"/>
      <c r="AC98" s="40"/>
      <c r="AD98" s="40"/>
      <c r="AE98" s="40"/>
    </row>
    <row r="99" spans="1:31" s="54" customFormat="1" x14ac:dyDescent="0.25">
      <c r="A99" s="55">
        <v>43588</v>
      </c>
      <c r="B99" s="37">
        <v>377</v>
      </c>
      <c r="C99" s="154">
        <v>291</v>
      </c>
      <c r="D99" s="3">
        <v>44</v>
      </c>
      <c r="E99" s="4">
        <f t="shared" si="15"/>
        <v>0.15120274914089346</v>
      </c>
      <c r="F99" s="5">
        <f t="shared" si="16"/>
        <v>247</v>
      </c>
      <c r="G99" s="38"/>
      <c r="H99" s="2">
        <v>86</v>
      </c>
      <c r="I99" s="2">
        <v>2</v>
      </c>
      <c r="J99" s="154">
        <v>7</v>
      </c>
      <c r="K99" s="39">
        <v>6</v>
      </c>
      <c r="L99" s="154">
        <v>38</v>
      </c>
      <c r="M99" s="154">
        <v>42</v>
      </c>
      <c r="N99" s="51">
        <v>35</v>
      </c>
      <c r="O99" s="58"/>
      <c r="P99" s="52">
        <f t="shared" si="14"/>
        <v>-38</v>
      </c>
      <c r="Q99" s="52">
        <f t="shared" si="14"/>
        <v>-42</v>
      </c>
      <c r="R99" s="52">
        <f t="shared" si="17"/>
        <v>0</v>
      </c>
      <c r="S99" s="53">
        <v>27</v>
      </c>
      <c r="T99" s="56">
        <f t="shared" si="12"/>
        <v>4</v>
      </c>
      <c r="U99" s="56">
        <f t="shared" si="18"/>
        <v>-4</v>
      </c>
      <c r="V99" s="39">
        <v>427</v>
      </c>
      <c r="W99" s="60">
        <v>152</v>
      </c>
      <c r="X99" s="56">
        <f t="shared" si="13"/>
        <v>275</v>
      </c>
      <c r="Y99" s="61"/>
      <c r="Z99" s="60">
        <v>63</v>
      </c>
      <c r="AA99" s="62">
        <v>55</v>
      </c>
      <c r="AB99" s="62"/>
      <c r="AC99" s="62"/>
      <c r="AD99" s="62"/>
      <c r="AE99" s="62"/>
    </row>
    <row r="100" spans="1:31" s="54" customFormat="1" ht="15.75" thickBot="1" x14ac:dyDescent="0.3">
      <c r="A100" s="55">
        <v>43581</v>
      </c>
      <c r="B100" s="37">
        <v>383</v>
      </c>
      <c r="C100" s="154">
        <v>304</v>
      </c>
      <c r="D100" s="3">
        <v>53</v>
      </c>
      <c r="E100" s="4">
        <f t="shared" si="15"/>
        <v>0.17434210526315788</v>
      </c>
      <c r="F100" s="5">
        <f t="shared" si="16"/>
        <v>251</v>
      </c>
      <c r="G100" s="38">
        <v>83</v>
      </c>
      <c r="H100" s="2">
        <v>84</v>
      </c>
      <c r="I100" s="2">
        <v>5</v>
      </c>
      <c r="J100" s="154">
        <v>7</v>
      </c>
      <c r="K100" s="39">
        <v>2</v>
      </c>
      <c r="L100" s="154">
        <v>10</v>
      </c>
      <c r="M100" s="154">
        <v>29</v>
      </c>
      <c r="N100" s="51">
        <v>10</v>
      </c>
      <c r="O100" s="58"/>
      <c r="P100" s="52">
        <f t="shared" si="14"/>
        <v>-10</v>
      </c>
      <c r="Q100" s="52">
        <f t="shared" si="14"/>
        <v>-29</v>
      </c>
      <c r="R100" s="52">
        <f t="shared" si="17"/>
        <v>0</v>
      </c>
      <c r="S100" s="53">
        <v>29</v>
      </c>
      <c r="T100" s="56">
        <f t="shared" si="12"/>
        <v>19</v>
      </c>
      <c r="U100" s="56">
        <f t="shared" si="18"/>
        <v>-19</v>
      </c>
      <c r="V100" s="63">
        <v>422</v>
      </c>
      <c r="W100" s="64">
        <v>141</v>
      </c>
      <c r="X100" s="65">
        <v>286</v>
      </c>
      <c r="Y100" s="66"/>
      <c r="Z100" s="64">
        <v>61</v>
      </c>
      <c r="AA100" s="67">
        <v>55</v>
      </c>
      <c r="AB100" s="67"/>
      <c r="AC100" s="67"/>
      <c r="AD100" s="67"/>
      <c r="AE100" s="67"/>
    </row>
    <row r="101" spans="1:31" s="54" customFormat="1" x14ac:dyDescent="0.25">
      <c r="A101" s="55">
        <v>43573</v>
      </c>
      <c r="B101" s="37">
        <v>405</v>
      </c>
      <c r="C101" s="154">
        <v>298</v>
      </c>
      <c r="D101" s="3">
        <v>51</v>
      </c>
      <c r="E101" s="4">
        <f t="shared" si="15"/>
        <v>0.17114093959731544</v>
      </c>
      <c r="F101" s="5">
        <f t="shared" si="16"/>
        <v>247</v>
      </c>
      <c r="G101" s="38">
        <v>84</v>
      </c>
      <c r="H101" s="2">
        <v>67</v>
      </c>
      <c r="I101" s="2">
        <v>7</v>
      </c>
      <c r="J101" s="154">
        <v>7</v>
      </c>
      <c r="K101" s="39">
        <v>1</v>
      </c>
      <c r="L101" s="154">
        <v>18</v>
      </c>
      <c r="M101" s="154">
        <v>25</v>
      </c>
      <c r="N101" s="51">
        <v>20</v>
      </c>
      <c r="O101" s="58"/>
      <c r="P101" s="52">
        <f t="shared" si="14"/>
        <v>-18</v>
      </c>
      <c r="Q101" s="52">
        <f t="shared" si="14"/>
        <v>-25</v>
      </c>
      <c r="R101" s="52">
        <f t="shared" si="17"/>
        <v>0</v>
      </c>
      <c r="S101" s="53">
        <v>28</v>
      </c>
      <c r="T101" s="56">
        <f t="shared" si="12"/>
        <v>7</v>
      </c>
      <c r="U101" s="56">
        <f t="shared" si="18"/>
        <v>-7</v>
      </c>
      <c r="V101" s="39"/>
      <c r="W101" s="60"/>
      <c r="X101" s="9"/>
      <c r="Y101" s="61"/>
      <c r="Z101" s="60"/>
      <c r="AA101" s="60"/>
    </row>
    <row r="102" spans="1:31" s="54" customFormat="1" x14ac:dyDescent="0.25">
      <c r="A102" s="55">
        <v>43567</v>
      </c>
      <c r="B102" s="37">
        <v>412</v>
      </c>
      <c r="C102" s="154">
        <v>295</v>
      </c>
      <c r="D102" s="3">
        <v>48</v>
      </c>
      <c r="E102" s="4">
        <f t="shared" si="15"/>
        <v>0.16271186440677965</v>
      </c>
      <c r="F102" s="5">
        <f t="shared" si="16"/>
        <v>247</v>
      </c>
      <c r="G102" s="38">
        <v>86</v>
      </c>
      <c r="H102" s="2">
        <v>118</v>
      </c>
      <c r="I102" s="2">
        <v>6</v>
      </c>
      <c r="J102" s="154">
        <v>11</v>
      </c>
      <c r="K102" s="39">
        <v>6</v>
      </c>
      <c r="L102" s="154">
        <v>22</v>
      </c>
      <c r="M102" s="154">
        <v>29</v>
      </c>
      <c r="N102" s="51">
        <v>30</v>
      </c>
      <c r="O102" s="58"/>
      <c r="P102" s="52">
        <f t="shared" si="14"/>
        <v>-22</v>
      </c>
      <c r="Q102" s="52">
        <f t="shared" si="14"/>
        <v>-29</v>
      </c>
      <c r="R102" s="52">
        <f t="shared" si="17"/>
        <v>0</v>
      </c>
      <c r="S102" s="53">
        <v>27</v>
      </c>
      <c r="T102" s="56">
        <f t="shared" si="12"/>
        <v>7</v>
      </c>
      <c r="U102" s="56">
        <f t="shared" si="18"/>
        <v>-7</v>
      </c>
      <c r="V102" s="39"/>
      <c r="W102" s="60"/>
      <c r="X102" s="9"/>
      <c r="Y102" s="61"/>
      <c r="Z102" s="60"/>
      <c r="AA102" s="60"/>
    </row>
    <row r="103" spans="1:31" s="54" customFormat="1" x14ac:dyDescent="0.25">
      <c r="A103" s="55">
        <v>43560</v>
      </c>
      <c r="B103" s="37">
        <v>420</v>
      </c>
      <c r="C103" s="154">
        <v>319</v>
      </c>
      <c r="D103" s="3">
        <v>55</v>
      </c>
      <c r="E103" s="4">
        <f t="shared" si="15"/>
        <v>0.17241379310344829</v>
      </c>
      <c r="F103" s="5">
        <f t="shared" si="16"/>
        <v>264</v>
      </c>
      <c r="G103" s="38">
        <v>84</v>
      </c>
      <c r="H103" s="2">
        <v>155</v>
      </c>
      <c r="I103" s="2">
        <v>3</v>
      </c>
      <c r="J103" s="154">
        <v>11</v>
      </c>
      <c r="K103" s="39">
        <v>4</v>
      </c>
      <c r="L103" s="154">
        <v>40</v>
      </c>
      <c r="M103" s="154">
        <v>34</v>
      </c>
      <c r="N103" s="51">
        <v>30</v>
      </c>
      <c r="O103" s="58"/>
      <c r="P103" s="52">
        <f t="shared" si="14"/>
        <v>-40</v>
      </c>
      <c r="Q103" s="52">
        <f t="shared" si="14"/>
        <v>-34</v>
      </c>
      <c r="R103" s="52">
        <f t="shared" si="17"/>
        <v>0</v>
      </c>
      <c r="S103" s="53">
        <v>27</v>
      </c>
      <c r="T103" s="56">
        <f t="shared" si="12"/>
        <v>-6</v>
      </c>
      <c r="U103" s="56">
        <f t="shared" si="18"/>
        <v>6</v>
      </c>
      <c r="V103" s="39"/>
      <c r="W103" s="60"/>
      <c r="X103" s="9"/>
      <c r="Y103" s="61"/>
      <c r="Z103" s="60"/>
      <c r="AA103" s="60"/>
    </row>
    <row r="104" spans="1:31" s="54" customFormat="1" x14ac:dyDescent="0.25">
      <c r="A104" s="55">
        <v>43553</v>
      </c>
      <c r="B104" s="37">
        <v>415</v>
      </c>
      <c r="C104" s="154">
        <v>364</v>
      </c>
      <c r="D104" s="3">
        <v>61</v>
      </c>
      <c r="E104" s="4">
        <f t="shared" si="15"/>
        <v>0.16758241758241757</v>
      </c>
      <c r="F104" s="5">
        <f t="shared" si="16"/>
        <v>303</v>
      </c>
      <c r="G104" s="38">
        <v>77</v>
      </c>
      <c r="H104" s="2">
        <v>119</v>
      </c>
      <c r="I104" s="2">
        <v>17</v>
      </c>
      <c r="J104" s="154">
        <v>11</v>
      </c>
      <c r="K104" s="39">
        <v>4</v>
      </c>
      <c r="L104" s="154">
        <v>24</v>
      </c>
      <c r="M104" s="154">
        <v>17</v>
      </c>
      <c r="N104" s="51">
        <v>33</v>
      </c>
      <c r="O104" s="58"/>
      <c r="P104" s="52">
        <f t="shared" si="14"/>
        <v>-24</v>
      </c>
      <c r="Q104" s="52">
        <f t="shared" si="14"/>
        <v>-17</v>
      </c>
      <c r="R104" s="52">
        <f t="shared" si="17"/>
        <v>0</v>
      </c>
      <c r="S104" s="53">
        <v>26</v>
      </c>
      <c r="T104" s="56">
        <f t="shared" si="12"/>
        <v>-7</v>
      </c>
      <c r="U104" s="56">
        <f t="shared" si="18"/>
        <v>7</v>
      </c>
      <c r="V104" s="39"/>
      <c r="W104" s="60"/>
      <c r="X104" s="9"/>
      <c r="Y104" s="61"/>
      <c r="Z104" s="60"/>
      <c r="AA104" s="60"/>
    </row>
    <row r="105" spans="1:31" s="54" customFormat="1" x14ac:dyDescent="0.25">
      <c r="A105" s="55">
        <v>43549</v>
      </c>
      <c r="B105" s="37">
        <v>405</v>
      </c>
      <c r="C105" s="154">
        <v>358</v>
      </c>
      <c r="D105" s="3">
        <v>54</v>
      </c>
      <c r="E105" s="4">
        <f t="shared" si="15"/>
        <v>0.15083798882681565</v>
      </c>
      <c r="F105" s="5">
        <f t="shared" si="16"/>
        <v>304</v>
      </c>
      <c r="G105" s="38">
        <v>70</v>
      </c>
      <c r="H105" s="2">
        <v>153</v>
      </c>
      <c r="I105" s="2">
        <v>11</v>
      </c>
      <c r="J105" s="154">
        <v>11</v>
      </c>
      <c r="K105" s="39">
        <v>3</v>
      </c>
      <c r="L105" s="154">
        <v>28</v>
      </c>
      <c r="M105" s="154">
        <v>10</v>
      </c>
      <c r="N105" s="51">
        <v>31</v>
      </c>
      <c r="O105" s="58"/>
      <c r="P105" s="52">
        <f t="shared" si="14"/>
        <v>-28</v>
      </c>
      <c r="Q105" s="52">
        <f t="shared" si="14"/>
        <v>-10</v>
      </c>
      <c r="R105" s="52">
        <f t="shared" si="17"/>
        <v>0</v>
      </c>
      <c r="S105" s="53">
        <v>25</v>
      </c>
      <c r="T105" s="56">
        <f t="shared" si="12"/>
        <v>-18</v>
      </c>
      <c r="U105" s="56">
        <f t="shared" si="18"/>
        <v>18</v>
      </c>
      <c r="V105" s="39"/>
      <c r="W105" s="60"/>
      <c r="X105" s="9"/>
      <c r="Y105" s="61"/>
      <c r="Z105" s="60"/>
      <c r="AA105" s="60"/>
    </row>
    <row r="106" spans="1:31" s="54" customFormat="1" ht="14.25" customHeight="1" x14ac:dyDescent="0.25">
      <c r="A106" s="55">
        <v>43539</v>
      </c>
      <c r="B106" s="37">
        <v>386</v>
      </c>
      <c r="C106" s="154">
        <v>339</v>
      </c>
      <c r="D106" s="3">
        <v>43</v>
      </c>
      <c r="E106" s="4">
        <f t="shared" si="15"/>
        <v>0.12684365781710916</v>
      </c>
      <c r="F106" s="5">
        <f t="shared" si="16"/>
        <v>296</v>
      </c>
      <c r="G106" s="38">
        <v>61</v>
      </c>
      <c r="H106" s="2">
        <v>169</v>
      </c>
      <c r="I106" s="2">
        <v>14</v>
      </c>
      <c r="J106" s="154">
        <v>7</v>
      </c>
      <c r="K106" s="39">
        <v>5</v>
      </c>
      <c r="L106" s="154">
        <v>44</v>
      </c>
      <c r="M106" s="154">
        <v>12</v>
      </c>
      <c r="N106" s="51">
        <v>39</v>
      </c>
      <c r="O106" s="58"/>
      <c r="P106" s="52">
        <f t="shared" si="14"/>
        <v>-44</v>
      </c>
      <c r="Q106" s="52">
        <f t="shared" si="14"/>
        <v>-12</v>
      </c>
      <c r="R106" s="52">
        <f t="shared" si="17"/>
        <v>0</v>
      </c>
      <c r="S106" s="53">
        <v>24</v>
      </c>
      <c r="T106" s="56">
        <f t="shared" si="12"/>
        <v>-32</v>
      </c>
      <c r="U106" s="56">
        <f t="shared" si="18"/>
        <v>32</v>
      </c>
      <c r="V106" s="39"/>
      <c r="W106" s="60"/>
      <c r="X106" s="9"/>
      <c r="Y106" s="61"/>
      <c r="Z106" s="60"/>
      <c r="AA106" s="60"/>
    </row>
    <row r="107" spans="1:31" s="54" customFormat="1" x14ac:dyDescent="0.25">
      <c r="A107" s="55">
        <v>43532</v>
      </c>
      <c r="B107" s="37">
        <v>364</v>
      </c>
      <c r="C107" s="154">
        <v>309</v>
      </c>
      <c r="D107" s="3">
        <v>43</v>
      </c>
      <c r="E107" s="4">
        <f t="shared" si="15"/>
        <v>0.13915857605177995</v>
      </c>
      <c r="F107" s="5">
        <f t="shared" si="16"/>
        <v>266</v>
      </c>
      <c r="G107" s="38">
        <v>58</v>
      </c>
      <c r="H107" s="2">
        <v>138</v>
      </c>
      <c r="I107" s="2">
        <v>20</v>
      </c>
      <c r="J107" s="154">
        <v>8</v>
      </c>
      <c r="K107" s="39">
        <v>7</v>
      </c>
      <c r="L107" s="154">
        <v>48</v>
      </c>
      <c r="M107" s="154">
        <v>10</v>
      </c>
      <c r="N107" s="51">
        <v>54</v>
      </c>
      <c r="O107" s="58"/>
      <c r="P107" s="52">
        <f t="shared" si="14"/>
        <v>-48</v>
      </c>
      <c r="Q107" s="52">
        <f t="shared" si="14"/>
        <v>-10</v>
      </c>
      <c r="R107" s="52">
        <f t="shared" si="17"/>
        <v>0</v>
      </c>
      <c r="S107" s="53">
        <v>25</v>
      </c>
      <c r="T107" s="56">
        <f t="shared" si="12"/>
        <v>-38</v>
      </c>
      <c r="U107" s="56">
        <f t="shared" si="18"/>
        <v>38</v>
      </c>
      <c r="V107" s="39"/>
      <c r="W107" s="60"/>
      <c r="X107" s="9"/>
      <c r="Y107" s="61"/>
      <c r="Z107" s="60"/>
      <c r="AA107" s="60"/>
    </row>
    <row r="108" spans="1:31" s="54" customFormat="1" x14ac:dyDescent="0.25">
      <c r="A108" s="55">
        <v>43525</v>
      </c>
      <c r="B108" s="37">
        <v>325</v>
      </c>
      <c r="C108" s="154">
        <v>276</v>
      </c>
      <c r="D108" s="3">
        <v>39</v>
      </c>
      <c r="E108" s="4">
        <f t="shared" si="15"/>
        <v>0.14130434782608695</v>
      </c>
      <c r="F108" s="5">
        <f t="shared" si="16"/>
        <v>237</v>
      </c>
      <c r="G108" s="38">
        <v>52</v>
      </c>
      <c r="H108" s="2">
        <v>199</v>
      </c>
      <c r="I108" s="2">
        <v>20</v>
      </c>
      <c r="J108" s="154">
        <v>7</v>
      </c>
      <c r="K108" s="39">
        <v>2</v>
      </c>
      <c r="L108" s="154">
        <v>26</v>
      </c>
      <c r="M108" s="154">
        <v>23</v>
      </c>
      <c r="N108" s="51">
        <v>41</v>
      </c>
      <c r="O108" s="58"/>
      <c r="P108" s="52">
        <f t="shared" si="14"/>
        <v>-26</v>
      </c>
      <c r="Q108" s="52">
        <f t="shared" si="14"/>
        <v>-23</v>
      </c>
      <c r="R108" s="52">
        <f t="shared" si="17"/>
        <v>0</v>
      </c>
      <c r="S108" s="53">
        <v>26</v>
      </c>
      <c r="T108" s="56">
        <f t="shared" si="12"/>
        <v>-3</v>
      </c>
      <c r="U108" s="56">
        <f t="shared" si="18"/>
        <v>3</v>
      </c>
      <c r="V108" s="39"/>
      <c r="W108" s="60"/>
      <c r="X108" s="9"/>
      <c r="Y108" s="61"/>
      <c r="Z108" s="60"/>
      <c r="AA108" s="60"/>
    </row>
    <row r="109" spans="1:31" s="54" customFormat="1" x14ac:dyDescent="0.25">
      <c r="A109" s="55">
        <v>43518</v>
      </c>
      <c r="B109" s="37">
        <v>329</v>
      </c>
      <c r="C109" s="154">
        <v>295</v>
      </c>
      <c r="D109" s="3">
        <v>42</v>
      </c>
      <c r="E109" s="4">
        <f t="shared" si="15"/>
        <v>0.14237288135593221</v>
      </c>
      <c r="F109" s="5">
        <f t="shared" si="16"/>
        <v>253</v>
      </c>
      <c r="G109" s="38">
        <v>54</v>
      </c>
      <c r="H109" s="2">
        <v>120</v>
      </c>
      <c r="I109" s="2">
        <v>8</v>
      </c>
      <c r="J109" s="154">
        <v>9</v>
      </c>
      <c r="K109" s="39">
        <v>1</v>
      </c>
      <c r="L109" s="154">
        <v>13</v>
      </c>
      <c r="M109" s="154">
        <v>9</v>
      </c>
      <c r="N109" s="51">
        <v>19</v>
      </c>
      <c r="O109" s="58"/>
      <c r="P109" s="52">
        <f t="shared" si="14"/>
        <v>-13</v>
      </c>
      <c r="Q109" s="52">
        <f t="shared" si="14"/>
        <v>-9</v>
      </c>
      <c r="R109" s="52">
        <f t="shared" si="17"/>
        <v>0</v>
      </c>
      <c r="S109" s="53">
        <v>27</v>
      </c>
      <c r="T109" s="56">
        <f t="shared" si="12"/>
        <v>-4</v>
      </c>
      <c r="U109" s="56">
        <f t="shared" si="18"/>
        <v>4</v>
      </c>
      <c r="V109" s="39"/>
      <c r="W109" s="60"/>
      <c r="X109" s="9"/>
      <c r="Y109" s="61"/>
      <c r="Z109" s="60"/>
      <c r="AA109" s="60"/>
    </row>
    <row r="110" spans="1:31" s="54" customFormat="1" x14ac:dyDescent="0.25">
      <c r="A110" s="55">
        <v>43511</v>
      </c>
      <c r="B110" s="37">
        <v>328</v>
      </c>
      <c r="C110" s="154">
        <v>254</v>
      </c>
      <c r="D110" s="3">
        <v>37</v>
      </c>
      <c r="E110" s="4">
        <f t="shared" si="15"/>
        <v>0.14566929133858267</v>
      </c>
      <c r="F110" s="5">
        <f t="shared" si="16"/>
        <v>217</v>
      </c>
      <c r="G110" s="38">
        <v>53</v>
      </c>
      <c r="H110" s="2">
        <v>132</v>
      </c>
      <c r="I110" s="2">
        <v>3</v>
      </c>
      <c r="J110" s="154">
        <v>8</v>
      </c>
      <c r="K110" s="39">
        <v>2</v>
      </c>
      <c r="L110" s="154">
        <v>28</v>
      </c>
      <c r="M110" s="154">
        <v>16</v>
      </c>
      <c r="N110" s="51">
        <v>23</v>
      </c>
      <c r="O110" s="58"/>
      <c r="P110" s="52">
        <f t="shared" si="14"/>
        <v>-28</v>
      </c>
      <c r="Q110" s="52">
        <f t="shared" si="14"/>
        <v>-16</v>
      </c>
      <c r="R110" s="52">
        <f t="shared" si="17"/>
        <v>0</v>
      </c>
      <c r="S110" s="53">
        <v>27</v>
      </c>
      <c r="T110" s="56">
        <f t="shared" si="12"/>
        <v>-12</v>
      </c>
      <c r="U110" s="56">
        <f t="shared" si="18"/>
        <v>12</v>
      </c>
      <c r="V110" s="39"/>
      <c r="W110" s="60"/>
      <c r="X110" s="9"/>
      <c r="Y110" s="61"/>
      <c r="Z110" s="60"/>
      <c r="AA110" s="60"/>
    </row>
    <row r="111" spans="1:31" s="54" customFormat="1" x14ac:dyDescent="0.25">
      <c r="A111" s="55">
        <v>43504</v>
      </c>
      <c r="B111" s="37">
        <v>322</v>
      </c>
      <c r="C111" s="154">
        <v>237</v>
      </c>
      <c r="D111" s="3">
        <v>38</v>
      </c>
      <c r="E111" s="4">
        <f t="shared" si="15"/>
        <v>0.16033755274261605</v>
      </c>
      <c r="F111" s="5">
        <f t="shared" si="16"/>
        <v>199</v>
      </c>
      <c r="G111" s="38">
        <v>57</v>
      </c>
      <c r="H111" s="2">
        <v>101</v>
      </c>
      <c r="I111" s="2">
        <v>9</v>
      </c>
      <c r="J111" s="154">
        <v>10</v>
      </c>
      <c r="K111" s="39">
        <v>2</v>
      </c>
      <c r="L111" s="154">
        <v>24</v>
      </c>
      <c r="M111" s="154">
        <v>17</v>
      </c>
      <c r="N111" s="51">
        <v>26</v>
      </c>
      <c r="O111" s="58"/>
      <c r="P111" s="52">
        <f t="shared" si="14"/>
        <v>-24</v>
      </c>
      <c r="Q111" s="52">
        <f t="shared" si="14"/>
        <v>-17</v>
      </c>
      <c r="R111" s="52">
        <f t="shared" si="17"/>
        <v>0</v>
      </c>
      <c r="S111" s="53">
        <v>28</v>
      </c>
      <c r="T111" s="56">
        <f t="shared" si="12"/>
        <v>-7</v>
      </c>
      <c r="U111" s="56">
        <f t="shared" si="18"/>
        <v>7</v>
      </c>
      <c r="V111" s="39"/>
      <c r="W111" s="60"/>
      <c r="X111" s="9"/>
      <c r="Y111" s="61"/>
      <c r="Z111" s="60"/>
      <c r="AA111" s="60"/>
    </row>
    <row r="112" spans="1:31" s="54" customFormat="1" x14ac:dyDescent="0.25">
      <c r="A112" s="55">
        <v>43497</v>
      </c>
      <c r="B112" s="37">
        <v>321</v>
      </c>
      <c r="C112" s="154">
        <v>230</v>
      </c>
      <c r="D112" s="3">
        <v>34</v>
      </c>
      <c r="E112" s="4">
        <f t="shared" si="15"/>
        <v>0.14782608695652175</v>
      </c>
      <c r="F112" s="5">
        <f t="shared" si="16"/>
        <v>196</v>
      </c>
      <c r="G112" s="38">
        <v>57</v>
      </c>
      <c r="H112" s="2">
        <v>116</v>
      </c>
      <c r="I112" s="2">
        <v>6</v>
      </c>
      <c r="J112" s="154">
        <v>8</v>
      </c>
      <c r="K112" s="39">
        <v>3</v>
      </c>
      <c r="L112" s="154">
        <v>31</v>
      </c>
      <c r="M112" s="154">
        <v>21</v>
      </c>
      <c r="N112" s="51">
        <v>33</v>
      </c>
      <c r="O112" s="58"/>
      <c r="P112" s="52">
        <f t="shared" si="14"/>
        <v>-31</v>
      </c>
      <c r="Q112" s="52">
        <f t="shared" si="14"/>
        <v>-21</v>
      </c>
      <c r="R112" s="52">
        <f t="shared" si="17"/>
        <v>0</v>
      </c>
      <c r="S112" s="53">
        <v>28</v>
      </c>
      <c r="T112" s="56">
        <f t="shared" si="12"/>
        <v>-10</v>
      </c>
      <c r="U112" s="56">
        <f t="shared" si="18"/>
        <v>10</v>
      </c>
      <c r="V112" s="39"/>
      <c r="W112" s="60"/>
      <c r="X112" s="9"/>
      <c r="Y112" s="61"/>
      <c r="Z112" s="60"/>
      <c r="AA112" s="60"/>
    </row>
    <row r="113" spans="1:27" s="54" customFormat="1" x14ac:dyDescent="0.25">
      <c r="A113" s="55">
        <v>43490</v>
      </c>
      <c r="B113" s="37">
        <v>314</v>
      </c>
      <c r="C113" s="154">
        <v>223</v>
      </c>
      <c r="D113" s="3">
        <v>30</v>
      </c>
      <c r="E113" s="4">
        <f t="shared" si="15"/>
        <v>0.13452914798206278</v>
      </c>
      <c r="F113" s="5">
        <f t="shared" si="16"/>
        <v>193</v>
      </c>
      <c r="G113" s="38">
        <v>59</v>
      </c>
      <c r="H113" s="2">
        <v>103</v>
      </c>
      <c r="I113" s="2">
        <v>6</v>
      </c>
      <c r="J113" s="154">
        <v>7</v>
      </c>
      <c r="K113" s="39">
        <v>4</v>
      </c>
      <c r="L113" s="154">
        <v>28</v>
      </c>
      <c r="M113" s="154">
        <v>32</v>
      </c>
      <c r="N113" s="51">
        <v>31</v>
      </c>
      <c r="O113" s="58"/>
      <c r="P113" s="52">
        <f t="shared" si="14"/>
        <v>-28</v>
      </c>
      <c r="Q113" s="52">
        <f t="shared" si="14"/>
        <v>-32</v>
      </c>
      <c r="R113" s="52">
        <f t="shared" si="17"/>
        <v>0</v>
      </c>
      <c r="S113" s="53">
        <v>29</v>
      </c>
      <c r="T113" s="56">
        <f t="shared" si="12"/>
        <v>4</v>
      </c>
      <c r="U113" s="56">
        <f t="shared" si="18"/>
        <v>-4</v>
      </c>
      <c r="V113" s="39"/>
      <c r="W113" s="60"/>
      <c r="X113" s="9"/>
      <c r="Y113" s="61"/>
      <c r="Z113" s="60"/>
      <c r="AA113" s="60"/>
    </row>
    <row r="114" spans="1:27" s="54" customFormat="1" x14ac:dyDescent="0.25">
      <c r="A114" s="55">
        <v>43483</v>
      </c>
      <c r="B114" s="37">
        <v>319</v>
      </c>
      <c r="C114" s="154">
        <v>207</v>
      </c>
      <c r="D114" s="3">
        <v>30</v>
      </c>
      <c r="E114" s="4">
        <f t="shared" si="15"/>
        <v>0.14492753623188406</v>
      </c>
      <c r="F114" s="5">
        <f t="shared" si="16"/>
        <v>177</v>
      </c>
      <c r="G114" s="38">
        <v>69</v>
      </c>
      <c r="H114" s="2">
        <v>87</v>
      </c>
      <c r="I114" s="2">
        <v>8</v>
      </c>
      <c r="J114" s="154">
        <v>6</v>
      </c>
      <c r="K114" s="39">
        <v>6</v>
      </c>
      <c r="L114" s="154">
        <v>27</v>
      </c>
      <c r="M114" s="154">
        <v>24</v>
      </c>
      <c r="N114" s="51">
        <v>32</v>
      </c>
      <c r="O114" s="58"/>
      <c r="P114" s="52">
        <f t="shared" si="14"/>
        <v>-27</v>
      </c>
      <c r="Q114" s="52">
        <f t="shared" si="14"/>
        <v>-24</v>
      </c>
      <c r="R114" s="52">
        <f t="shared" si="17"/>
        <v>0</v>
      </c>
      <c r="S114" s="53">
        <v>31</v>
      </c>
      <c r="T114" s="56">
        <f t="shared" si="12"/>
        <v>-3</v>
      </c>
      <c r="U114" s="56">
        <f t="shared" si="18"/>
        <v>3</v>
      </c>
      <c r="V114" s="39"/>
      <c r="W114" s="60"/>
      <c r="X114" s="9"/>
      <c r="Y114" s="61"/>
      <c r="Z114" s="60"/>
      <c r="AA114" s="60"/>
    </row>
    <row r="115" spans="1:27" s="54" customFormat="1" x14ac:dyDescent="0.25">
      <c r="A115" s="55">
        <v>43476</v>
      </c>
      <c r="B115" s="37">
        <v>318</v>
      </c>
      <c r="C115" s="154">
        <v>212</v>
      </c>
      <c r="D115" s="3">
        <v>36</v>
      </c>
      <c r="E115" s="4">
        <f t="shared" si="15"/>
        <v>0.16981132075471697</v>
      </c>
      <c r="F115" s="5">
        <f t="shared" si="16"/>
        <v>176</v>
      </c>
      <c r="G115" s="38">
        <v>71</v>
      </c>
      <c r="H115" s="2">
        <v>82</v>
      </c>
      <c r="I115" s="2">
        <v>6</v>
      </c>
      <c r="J115" s="154">
        <v>7</v>
      </c>
      <c r="K115" s="39">
        <v>3</v>
      </c>
      <c r="L115" s="154">
        <v>14</v>
      </c>
      <c r="M115" s="154">
        <v>23</v>
      </c>
      <c r="N115" s="51">
        <v>19</v>
      </c>
      <c r="O115" s="58"/>
      <c r="P115" s="52">
        <f t="shared" si="14"/>
        <v>-14</v>
      </c>
      <c r="Q115" s="52">
        <f t="shared" si="14"/>
        <v>-23</v>
      </c>
      <c r="R115" s="52">
        <f t="shared" si="17"/>
        <v>0</v>
      </c>
      <c r="S115" s="53">
        <v>32</v>
      </c>
      <c r="T115" s="56">
        <f t="shared" si="12"/>
        <v>9</v>
      </c>
      <c r="U115" s="56">
        <f t="shared" si="18"/>
        <v>-9</v>
      </c>
      <c r="V115" s="39"/>
      <c r="W115" s="60"/>
      <c r="X115" s="9"/>
      <c r="Y115" s="61"/>
      <c r="Z115" s="60"/>
      <c r="AA115" s="60"/>
    </row>
    <row r="116" spans="1:27" s="54" customFormat="1" x14ac:dyDescent="0.25">
      <c r="A116" s="55">
        <v>43469</v>
      </c>
      <c r="B116" s="37">
        <v>330</v>
      </c>
      <c r="C116" s="154">
        <v>220</v>
      </c>
      <c r="D116" s="3">
        <v>39</v>
      </c>
      <c r="E116" s="4">
        <f t="shared" si="15"/>
        <v>0.17727272727272728</v>
      </c>
      <c r="F116" s="5">
        <f t="shared" si="16"/>
        <v>181</v>
      </c>
      <c r="G116" s="38">
        <v>74</v>
      </c>
      <c r="H116" s="2">
        <v>62</v>
      </c>
      <c r="I116" s="2">
        <v>3</v>
      </c>
      <c r="J116" s="154">
        <v>9</v>
      </c>
      <c r="K116" s="39">
        <v>1</v>
      </c>
      <c r="L116" s="154">
        <v>3</v>
      </c>
      <c r="M116" s="154">
        <v>17</v>
      </c>
      <c r="N116" s="51">
        <v>7</v>
      </c>
      <c r="O116" s="58"/>
      <c r="P116" s="52">
        <f t="shared" si="14"/>
        <v>-3</v>
      </c>
      <c r="Q116" s="52">
        <f t="shared" si="14"/>
        <v>-17</v>
      </c>
      <c r="R116" s="52">
        <f t="shared" si="17"/>
        <v>0</v>
      </c>
      <c r="S116" s="53">
        <v>32</v>
      </c>
      <c r="T116" s="56">
        <f t="shared" si="12"/>
        <v>14</v>
      </c>
      <c r="U116" s="56">
        <f t="shared" si="18"/>
        <v>-14</v>
      </c>
      <c r="V116" s="39"/>
      <c r="W116" s="60"/>
      <c r="X116" s="9"/>
      <c r="Y116" s="61"/>
      <c r="Z116" s="60"/>
      <c r="AA116" s="60"/>
    </row>
    <row r="117" spans="1:27" s="54" customFormat="1" x14ac:dyDescent="0.25">
      <c r="A117" s="55">
        <v>43465</v>
      </c>
      <c r="B117" s="37">
        <v>346</v>
      </c>
      <c r="C117" s="154">
        <v>225</v>
      </c>
      <c r="D117" s="3">
        <v>39</v>
      </c>
      <c r="E117" s="4">
        <f t="shared" si="15"/>
        <v>0.17333333333333334</v>
      </c>
      <c r="F117" s="5">
        <f t="shared" si="16"/>
        <v>186</v>
      </c>
      <c r="G117" s="38">
        <v>78</v>
      </c>
      <c r="H117" s="2">
        <v>59</v>
      </c>
      <c r="I117" s="2">
        <v>1</v>
      </c>
      <c r="J117" s="154">
        <v>12</v>
      </c>
      <c r="K117" s="39">
        <v>0</v>
      </c>
      <c r="L117" s="154">
        <v>6</v>
      </c>
      <c r="M117" s="154">
        <v>1</v>
      </c>
      <c r="N117" s="51">
        <v>3</v>
      </c>
      <c r="O117" s="58"/>
      <c r="P117" s="52">
        <f t="shared" si="14"/>
        <v>-6</v>
      </c>
      <c r="Q117" s="52">
        <f t="shared" si="14"/>
        <v>-1</v>
      </c>
      <c r="R117" s="52">
        <f t="shared" si="17"/>
        <v>0</v>
      </c>
      <c r="S117" s="53">
        <v>32</v>
      </c>
      <c r="T117" s="56">
        <f t="shared" si="12"/>
        <v>-5</v>
      </c>
      <c r="U117" s="56">
        <f t="shared" si="18"/>
        <v>5</v>
      </c>
      <c r="V117" s="39"/>
      <c r="W117" s="60"/>
      <c r="X117" s="9"/>
      <c r="Y117" s="61"/>
      <c r="Z117" s="60"/>
      <c r="AA117" s="60"/>
    </row>
    <row r="118" spans="1:27" s="54" customFormat="1" x14ac:dyDescent="0.25">
      <c r="A118" s="55">
        <v>43455</v>
      </c>
      <c r="B118" s="37">
        <v>339</v>
      </c>
      <c r="C118" s="154">
        <v>236</v>
      </c>
      <c r="D118" s="3">
        <v>36</v>
      </c>
      <c r="E118" s="4">
        <f t="shared" si="15"/>
        <v>0.15254237288135594</v>
      </c>
      <c r="F118" s="5">
        <f t="shared" si="16"/>
        <v>200</v>
      </c>
      <c r="G118" s="38">
        <v>71</v>
      </c>
      <c r="H118" s="2">
        <v>85</v>
      </c>
      <c r="I118" s="2">
        <v>8</v>
      </c>
      <c r="J118" s="154">
        <v>3</v>
      </c>
      <c r="K118" s="39">
        <v>8</v>
      </c>
      <c r="L118" s="154">
        <v>25</v>
      </c>
      <c r="M118" s="154">
        <v>30</v>
      </c>
      <c r="N118" s="51">
        <v>39</v>
      </c>
      <c r="O118" s="58"/>
      <c r="P118" s="52">
        <f t="shared" si="14"/>
        <v>-25</v>
      </c>
      <c r="Q118" s="52">
        <f t="shared" si="14"/>
        <v>-30</v>
      </c>
      <c r="R118" s="52">
        <f t="shared" si="17"/>
        <v>0</v>
      </c>
      <c r="S118" s="53">
        <v>31</v>
      </c>
      <c r="T118" s="56">
        <f t="shared" si="12"/>
        <v>5</v>
      </c>
      <c r="U118" s="56">
        <f t="shared" si="18"/>
        <v>-5</v>
      </c>
      <c r="V118" s="39"/>
      <c r="W118" s="60"/>
      <c r="X118" s="9"/>
      <c r="Y118" s="61"/>
      <c r="Z118" s="60"/>
      <c r="AA118" s="60"/>
    </row>
    <row r="119" spans="1:27" s="54" customFormat="1" x14ac:dyDescent="0.25">
      <c r="A119" s="55">
        <v>43448</v>
      </c>
      <c r="B119" s="37">
        <v>345</v>
      </c>
      <c r="C119" s="154">
        <v>237</v>
      </c>
      <c r="D119" s="3">
        <v>42</v>
      </c>
      <c r="E119" s="4">
        <f t="shared" si="15"/>
        <v>0.17721518987341772</v>
      </c>
      <c r="F119" s="5">
        <f t="shared" si="16"/>
        <v>195</v>
      </c>
      <c r="G119" s="38">
        <v>74</v>
      </c>
      <c r="H119" s="68">
        <v>47</v>
      </c>
      <c r="I119" s="2">
        <v>2</v>
      </c>
      <c r="J119" s="154">
        <v>2</v>
      </c>
      <c r="K119" s="39">
        <v>4</v>
      </c>
      <c r="L119" s="154">
        <v>15</v>
      </c>
      <c r="M119" s="154">
        <v>15</v>
      </c>
      <c r="N119" s="51">
        <v>19</v>
      </c>
      <c r="O119" s="58"/>
      <c r="P119" s="52">
        <f t="shared" si="14"/>
        <v>-15</v>
      </c>
      <c r="Q119" s="52">
        <f t="shared" si="14"/>
        <v>-15</v>
      </c>
      <c r="R119" s="52">
        <f t="shared" si="17"/>
        <v>0</v>
      </c>
      <c r="S119" s="53">
        <v>32</v>
      </c>
      <c r="T119" s="56">
        <f t="shared" si="12"/>
        <v>0</v>
      </c>
      <c r="U119" s="56">
        <f t="shared" si="18"/>
        <v>0</v>
      </c>
      <c r="V119" s="39"/>
      <c r="W119" s="60"/>
      <c r="X119" s="9"/>
      <c r="Y119" s="61"/>
      <c r="Z119" s="60"/>
      <c r="AA119" s="60"/>
    </row>
    <row r="120" spans="1:27" s="54" customFormat="1" x14ac:dyDescent="0.25">
      <c r="A120" s="55">
        <v>43441</v>
      </c>
      <c r="B120" s="37">
        <v>351</v>
      </c>
      <c r="C120" s="154">
        <v>244</v>
      </c>
      <c r="D120" s="3">
        <v>45</v>
      </c>
      <c r="E120" s="4">
        <f t="shared" si="15"/>
        <v>0.18442622950819673</v>
      </c>
      <c r="F120" s="5">
        <f t="shared" si="16"/>
        <v>199</v>
      </c>
      <c r="G120" s="38">
        <v>72</v>
      </c>
      <c r="H120" s="68">
        <v>45</v>
      </c>
      <c r="I120" s="2">
        <v>4</v>
      </c>
      <c r="J120" s="154">
        <v>4</v>
      </c>
      <c r="K120" s="39">
        <v>5</v>
      </c>
      <c r="L120" s="154">
        <v>20</v>
      </c>
      <c r="M120" s="154">
        <v>21</v>
      </c>
      <c r="N120" s="51">
        <v>20</v>
      </c>
      <c r="O120" s="58"/>
      <c r="P120" s="52">
        <f t="shared" si="14"/>
        <v>-20</v>
      </c>
      <c r="Q120" s="52">
        <f t="shared" si="14"/>
        <v>-21</v>
      </c>
      <c r="R120" s="52">
        <f t="shared" si="17"/>
        <v>0</v>
      </c>
      <c r="S120" s="53">
        <v>32</v>
      </c>
      <c r="T120" s="56">
        <f t="shared" si="12"/>
        <v>1</v>
      </c>
      <c r="U120" s="56">
        <f t="shared" si="18"/>
        <v>-1</v>
      </c>
      <c r="V120" s="39"/>
      <c r="W120" s="60"/>
      <c r="X120" s="9"/>
      <c r="Y120" s="61"/>
      <c r="Z120" s="60"/>
      <c r="AA120" s="60"/>
    </row>
    <row r="121" spans="1:27" s="54" customFormat="1" x14ac:dyDescent="0.25">
      <c r="A121" s="55">
        <v>43434</v>
      </c>
      <c r="B121" s="37">
        <v>356</v>
      </c>
      <c r="C121" s="154">
        <v>242</v>
      </c>
      <c r="D121" s="3">
        <v>49</v>
      </c>
      <c r="E121" s="4">
        <f t="shared" si="15"/>
        <v>0.2024793388429752</v>
      </c>
      <c r="F121" s="5">
        <f t="shared" si="16"/>
        <v>193</v>
      </c>
      <c r="G121" s="38">
        <v>71</v>
      </c>
      <c r="H121" s="2">
        <v>40</v>
      </c>
      <c r="I121" s="2">
        <v>7</v>
      </c>
      <c r="J121" s="154">
        <v>3</v>
      </c>
      <c r="K121" s="39">
        <v>3</v>
      </c>
      <c r="L121" s="154">
        <v>27</v>
      </c>
      <c r="M121" s="154">
        <v>26</v>
      </c>
      <c r="N121" s="51">
        <v>33</v>
      </c>
      <c r="O121" s="58"/>
      <c r="P121" s="52">
        <f t="shared" si="14"/>
        <v>-27</v>
      </c>
      <c r="Q121" s="52">
        <f t="shared" si="14"/>
        <v>-26</v>
      </c>
      <c r="R121" s="52">
        <f t="shared" si="17"/>
        <v>0</v>
      </c>
      <c r="S121" s="53">
        <v>31</v>
      </c>
      <c r="T121" s="56">
        <f t="shared" si="12"/>
        <v>-1</v>
      </c>
      <c r="U121" s="56">
        <f t="shared" si="18"/>
        <v>1</v>
      </c>
      <c r="V121" s="39"/>
      <c r="W121" s="60"/>
      <c r="X121" s="9"/>
      <c r="Y121" s="61"/>
      <c r="Z121" s="60"/>
      <c r="AA121" s="60"/>
    </row>
    <row r="122" spans="1:27" s="54" customFormat="1" x14ac:dyDescent="0.25">
      <c r="A122" s="55">
        <v>43430</v>
      </c>
      <c r="B122" s="37">
        <v>356</v>
      </c>
      <c r="C122" s="154">
        <v>228</v>
      </c>
      <c r="D122" s="3">
        <v>44</v>
      </c>
      <c r="E122" s="4">
        <f t="shared" si="15"/>
        <v>0.19298245614035087</v>
      </c>
      <c r="F122" s="5">
        <f t="shared" si="16"/>
        <v>184</v>
      </c>
      <c r="G122" s="38">
        <v>68</v>
      </c>
      <c r="H122" s="2">
        <v>56</v>
      </c>
      <c r="I122" s="2">
        <v>6</v>
      </c>
      <c r="J122" s="154">
        <v>8</v>
      </c>
      <c r="K122" s="39">
        <v>4</v>
      </c>
      <c r="L122" s="154">
        <v>14</v>
      </c>
      <c r="M122" s="154">
        <v>26</v>
      </c>
      <c r="N122" s="51">
        <v>21</v>
      </c>
      <c r="O122" s="58"/>
      <c r="P122" s="52">
        <f t="shared" si="14"/>
        <v>-14</v>
      </c>
      <c r="Q122" s="52">
        <f t="shared" si="14"/>
        <v>-26</v>
      </c>
      <c r="R122" s="52">
        <f t="shared" si="17"/>
        <v>0</v>
      </c>
      <c r="S122" s="53">
        <v>32</v>
      </c>
      <c r="T122" s="56">
        <f t="shared" si="12"/>
        <v>12</v>
      </c>
      <c r="U122" s="56">
        <f t="shared" si="18"/>
        <v>-12</v>
      </c>
      <c r="V122" s="39"/>
      <c r="W122" s="60"/>
      <c r="X122" s="9"/>
      <c r="Y122" s="61"/>
      <c r="Z122" s="60"/>
      <c r="AA122" s="60"/>
    </row>
    <row r="123" spans="1:27" s="54" customFormat="1" x14ac:dyDescent="0.25">
      <c r="A123" s="55">
        <v>43420</v>
      </c>
      <c r="B123" s="37">
        <v>372</v>
      </c>
      <c r="C123" s="154">
        <v>272</v>
      </c>
      <c r="D123" s="3">
        <v>57</v>
      </c>
      <c r="E123" s="4">
        <f t="shared" si="15"/>
        <v>0.20955882352941177</v>
      </c>
      <c r="F123" s="5">
        <f t="shared" si="16"/>
        <v>215</v>
      </c>
      <c r="G123" s="38">
        <v>77</v>
      </c>
      <c r="H123" s="2">
        <v>50</v>
      </c>
      <c r="I123" s="2">
        <v>7</v>
      </c>
      <c r="J123" s="154">
        <v>6</v>
      </c>
      <c r="K123" s="39">
        <v>4</v>
      </c>
      <c r="L123" s="154">
        <v>21</v>
      </c>
      <c r="M123" s="154">
        <v>16</v>
      </c>
      <c r="N123" s="51">
        <v>25</v>
      </c>
      <c r="O123" s="58"/>
      <c r="P123" s="52">
        <f t="shared" si="14"/>
        <v>-21</v>
      </c>
      <c r="Q123" s="52">
        <f t="shared" si="14"/>
        <v>-16</v>
      </c>
      <c r="R123" s="52">
        <f t="shared" si="17"/>
        <v>0</v>
      </c>
      <c r="S123" s="53">
        <v>32</v>
      </c>
      <c r="T123" s="56">
        <f t="shared" si="12"/>
        <v>-5</v>
      </c>
      <c r="U123" s="56">
        <f t="shared" si="18"/>
        <v>5</v>
      </c>
      <c r="V123" s="39"/>
      <c r="W123" s="60"/>
      <c r="X123" s="9"/>
      <c r="Y123" s="61"/>
      <c r="Z123" s="60"/>
      <c r="AA123" s="60"/>
    </row>
    <row r="124" spans="1:27" s="54" customFormat="1" x14ac:dyDescent="0.25">
      <c r="A124" s="55">
        <v>43413</v>
      </c>
      <c r="B124" s="37">
        <v>373</v>
      </c>
      <c r="C124" s="154">
        <v>262</v>
      </c>
      <c r="D124" s="3">
        <v>58</v>
      </c>
      <c r="E124" s="4">
        <f t="shared" si="15"/>
        <v>0.22137404580152673</v>
      </c>
      <c r="F124" s="5">
        <f t="shared" si="16"/>
        <v>204</v>
      </c>
      <c r="G124" s="38">
        <v>74</v>
      </c>
      <c r="H124" s="2">
        <v>65</v>
      </c>
      <c r="I124" s="2">
        <v>6</v>
      </c>
      <c r="J124" s="154">
        <v>3.5</v>
      </c>
      <c r="K124" s="39">
        <v>5</v>
      </c>
      <c r="L124" s="154">
        <v>11</v>
      </c>
      <c r="M124" s="154">
        <v>29</v>
      </c>
      <c r="N124" s="51">
        <v>17</v>
      </c>
      <c r="O124" s="58"/>
      <c r="P124" s="52">
        <f t="shared" si="14"/>
        <v>-11</v>
      </c>
      <c r="Q124" s="52">
        <f t="shared" si="14"/>
        <v>-29</v>
      </c>
      <c r="R124" s="52">
        <f t="shared" si="17"/>
        <v>0</v>
      </c>
      <c r="S124" s="53">
        <v>33</v>
      </c>
      <c r="T124" s="56">
        <f t="shared" si="12"/>
        <v>18</v>
      </c>
      <c r="U124" s="56">
        <f t="shared" si="18"/>
        <v>-18</v>
      </c>
      <c r="V124" s="39"/>
      <c r="W124" s="60"/>
      <c r="X124" s="9"/>
      <c r="Y124" s="61"/>
      <c r="Z124" s="60"/>
      <c r="AA124" s="60"/>
    </row>
    <row r="125" spans="1:27" s="54" customFormat="1" x14ac:dyDescent="0.25">
      <c r="A125" s="55">
        <v>43406</v>
      </c>
      <c r="B125" s="37">
        <v>401</v>
      </c>
      <c r="C125" s="154">
        <v>268</v>
      </c>
      <c r="D125" s="3">
        <v>54</v>
      </c>
      <c r="E125" s="4">
        <f t="shared" si="15"/>
        <v>0.20149253731343283</v>
      </c>
      <c r="F125" s="5">
        <f t="shared" si="16"/>
        <v>214</v>
      </c>
      <c r="G125" s="38">
        <v>72</v>
      </c>
      <c r="H125" s="2">
        <v>59</v>
      </c>
      <c r="I125" s="2">
        <v>4</v>
      </c>
      <c r="J125" s="69">
        <v>4.5</v>
      </c>
      <c r="K125" s="39">
        <v>7</v>
      </c>
      <c r="L125" s="154">
        <v>18</v>
      </c>
      <c r="M125" s="154">
        <v>37</v>
      </c>
      <c r="N125" s="51">
        <v>28</v>
      </c>
      <c r="O125" s="58"/>
      <c r="P125" s="52">
        <f t="shared" si="14"/>
        <v>-18</v>
      </c>
      <c r="Q125" s="52">
        <f t="shared" si="14"/>
        <v>-37</v>
      </c>
      <c r="R125" s="52">
        <f t="shared" si="17"/>
        <v>0</v>
      </c>
      <c r="S125" s="53">
        <v>31</v>
      </c>
      <c r="T125" s="56">
        <f t="shared" si="12"/>
        <v>19</v>
      </c>
      <c r="U125" s="56">
        <f t="shared" si="18"/>
        <v>-19</v>
      </c>
      <c r="V125" s="39"/>
      <c r="W125" s="60"/>
      <c r="X125" s="9"/>
      <c r="Y125" s="61"/>
      <c r="Z125" s="60"/>
      <c r="AA125" s="60"/>
    </row>
    <row r="126" spans="1:27" s="54" customFormat="1" ht="14.25" customHeight="1" x14ac:dyDescent="0.25">
      <c r="A126" s="55">
        <v>43399</v>
      </c>
      <c r="B126" s="37">
        <v>426</v>
      </c>
      <c r="C126" s="154">
        <v>326</v>
      </c>
      <c r="D126" s="3">
        <v>55</v>
      </c>
      <c r="E126" s="4">
        <f t="shared" si="15"/>
        <v>0.16871165644171779</v>
      </c>
      <c r="F126" s="5">
        <f t="shared" si="16"/>
        <v>271</v>
      </c>
      <c r="G126" s="38">
        <v>75</v>
      </c>
      <c r="H126" s="2">
        <v>52</v>
      </c>
      <c r="I126" s="2">
        <v>5</v>
      </c>
      <c r="J126" s="154">
        <v>4.5</v>
      </c>
      <c r="K126" s="39">
        <v>8</v>
      </c>
      <c r="L126" s="154">
        <v>30</v>
      </c>
      <c r="M126" s="154">
        <v>38</v>
      </c>
      <c r="N126" s="51">
        <v>34</v>
      </c>
      <c r="O126" s="58"/>
      <c r="P126" s="52">
        <f t="shared" si="14"/>
        <v>-30</v>
      </c>
      <c r="Q126" s="52">
        <f t="shared" si="14"/>
        <v>-38</v>
      </c>
      <c r="R126" s="52">
        <f t="shared" si="17"/>
        <v>0</v>
      </c>
      <c r="S126" s="53">
        <v>31</v>
      </c>
      <c r="T126" s="56">
        <f t="shared" si="12"/>
        <v>8</v>
      </c>
      <c r="U126" s="56">
        <f t="shared" si="18"/>
        <v>-8</v>
      </c>
      <c r="V126" s="39"/>
      <c r="W126" s="60"/>
      <c r="X126" s="9"/>
      <c r="Y126" s="61"/>
      <c r="Z126" s="60"/>
      <c r="AA126" s="60"/>
    </row>
    <row r="127" spans="1:27" s="54" customFormat="1" x14ac:dyDescent="0.25">
      <c r="A127" s="55">
        <v>43392</v>
      </c>
      <c r="B127" s="37">
        <v>435</v>
      </c>
      <c r="C127" s="154">
        <v>308</v>
      </c>
      <c r="D127" s="3">
        <v>50</v>
      </c>
      <c r="E127" s="4">
        <f t="shared" si="15"/>
        <v>0.16233766233766234</v>
      </c>
      <c r="F127" s="5">
        <f t="shared" si="16"/>
        <v>258</v>
      </c>
      <c r="G127" s="38">
        <v>76</v>
      </c>
      <c r="H127" s="2">
        <v>65</v>
      </c>
      <c r="I127" s="2">
        <v>7</v>
      </c>
      <c r="J127" s="154">
        <v>4</v>
      </c>
      <c r="K127" s="39">
        <v>7</v>
      </c>
      <c r="L127" s="154">
        <v>28</v>
      </c>
      <c r="M127" s="154">
        <v>27</v>
      </c>
      <c r="N127" s="51">
        <v>31</v>
      </c>
      <c r="O127" s="58"/>
      <c r="P127" s="52">
        <f t="shared" si="14"/>
        <v>-28</v>
      </c>
      <c r="Q127" s="52">
        <f t="shared" si="14"/>
        <v>-27</v>
      </c>
      <c r="R127" s="52">
        <f t="shared" si="17"/>
        <v>0</v>
      </c>
      <c r="S127" s="53">
        <v>31</v>
      </c>
      <c r="T127" s="56">
        <f t="shared" si="12"/>
        <v>-1</v>
      </c>
      <c r="U127" s="56">
        <f t="shared" si="18"/>
        <v>1</v>
      </c>
      <c r="V127" s="39"/>
      <c r="W127" s="60"/>
      <c r="X127" s="9"/>
      <c r="Y127" s="61"/>
      <c r="Z127" s="60"/>
      <c r="AA127" s="60"/>
    </row>
    <row r="128" spans="1:27" s="54" customFormat="1" x14ac:dyDescent="0.25">
      <c r="A128" s="55">
        <v>43385</v>
      </c>
      <c r="B128" s="37">
        <v>446</v>
      </c>
      <c r="C128" s="154">
        <v>345</v>
      </c>
      <c r="D128" s="3">
        <v>63</v>
      </c>
      <c r="E128" s="4">
        <f t="shared" si="15"/>
        <v>0.18260869565217391</v>
      </c>
      <c r="F128" s="5">
        <f t="shared" si="16"/>
        <v>282</v>
      </c>
      <c r="G128" s="38">
        <v>86</v>
      </c>
      <c r="H128" s="2">
        <v>57</v>
      </c>
      <c r="I128" s="2">
        <v>11</v>
      </c>
      <c r="J128" s="154">
        <v>4</v>
      </c>
      <c r="K128" s="39">
        <v>8</v>
      </c>
      <c r="L128" s="154">
        <v>55</v>
      </c>
      <c r="M128" s="154">
        <v>29</v>
      </c>
      <c r="N128" s="51">
        <v>56</v>
      </c>
      <c r="O128" s="58"/>
      <c r="P128" s="52">
        <f t="shared" si="14"/>
        <v>-55</v>
      </c>
      <c r="Q128" s="52">
        <f t="shared" si="14"/>
        <v>-29</v>
      </c>
      <c r="R128" s="52">
        <f t="shared" si="17"/>
        <v>0</v>
      </c>
      <c r="S128" s="53">
        <v>32</v>
      </c>
      <c r="T128" s="56">
        <f t="shared" si="12"/>
        <v>-26</v>
      </c>
      <c r="U128" s="56">
        <f t="shared" si="18"/>
        <v>26</v>
      </c>
      <c r="V128" s="39"/>
      <c r="W128" s="60"/>
      <c r="X128" s="9"/>
      <c r="Y128" s="61"/>
      <c r="Z128" s="60"/>
      <c r="AA128" s="60"/>
    </row>
    <row r="129" spans="1:27" s="54" customFormat="1" x14ac:dyDescent="0.25">
      <c r="A129" s="55">
        <v>43378</v>
      </c>
      <c r="B129" s="37">
        <v>422</v>
      </c>
      <c r="C129" s="154">
        <v>357</v>
      </c>
      <c r="D129" s="3">
        <v>65</v>
      </c>
      <c r="E129" s="4">
        <f t="shared" si="15"/>
        <v>0.18207282913165265</v>
      </c>
      <c r="F129" s="5">
        <f t="shared" si="16"/>
        <v>292</v>
      </c>
      <c r="G129" s="38">
        <v>83</v>
      </c>
      <c r="H129" s="2">
        <v>75</v>
      </c>
      <c r="I129" s="2">
        <v>18</v>
      </c>
      <c r="J129" s="154">
        <v>5</v>
      </c>
      <c r="K129" s="39">
        <v>4</v>
      </c>
      <c r="L129" s="154">
        <v>31</v>
      </c>
      <c r="M129" s="154">
        <v>26</v>
      </c>
      <c r="N129" s="51">
        <v>42</v>
      </c>
      <c r="O129" s="58"/>
      <c r="P129" s="52">
        <f t="shared" si="14"/>
        <v>-31</v>
      </c>
      <c r="Q129" s="52">
        <f t="shared" si="14"/>
        <v>-26</v>
      </c>
      <c r="R129" s="52">
        <f t="shared" si="17"/>
        <v>0</v>
      </c>
      <c r="S129" s="53">
        <v>34</v>
      </c>
      <c r="T129" s="56">
        <f t="shared" si="12"/>
        <v>-5</v>
      </c>
      <c r="U129" s="56">
        <f t="shared" si="18"/>
        <v>5</v>
      </c>
      <c r="V129" s="39"/>
      <c r="W129" s="60"/>
      <c r="X129" s="9"/>
      <c r="Y129" s="61"/>
      <c r="Z129" s="60"/>
      <c r="AA129" s="60"/>
    </row>
    <row r="130" spans="1:27" s="54" customFormat="1" x14ac:dyDescent="0.25">
      <c r="A130" s="55">
        <v>43371</v>
      </c>
      <c r="B130" s="37">
        <v>436</v>
      </c>
      <c r="C130" s="154">
        <v>349</v>
      </c>
      <c r="D130" s="3">
        <v>61</v>
      </c>
      <c r="E130" s="4">
        <f t="shared" si="15"/>
        <v>0.17478510028653296</v>
      </c>
      <c r="F130" s="5">
        <f t="shared" si="16"/>
        <v>288</v>
      </c>
      <c r="G130" s="38">
        <v>83</v>
      </c>
      <c r="H130" s="2">
        <v>61</v>
      </c>
      <c r="I130" s="2">
        <v>13</v>
      </c>
      <c r="J130" s="154">
        <v>4</v>
      </c>
      <c r="K130" s="39">
        <v>6</v>
      </c>
      <c r="L130" s="154">
        <v>21</v>
      </c>
      <c r="M130" s="154">
        <v>34</v>
      </c>
      <c r="N130" s="51">
        <v>31</v>
      </c>
      <c r="O130" s="58"/>
      <c r="P130" s="52">
        <f t="shared" si="14"/>
        <v>-21</v>
      </c>
      <c r="Q130" s="52">
        <f t="shared" si="14"/>
        <v>-34</v>
      </c>
      <c r="R130" s="52">
        <f t="shared" si="17"/>
        <v>0</v>
      </c>
      <c r="S130" s="53">
        <v>33</v>
      </c>
      <c r="T130" s="56">
        <f t="shared" si="12"/>
        <v>13</v>
      </c>
      <c r="U130" s="56">
        <f t="shared" si="18"/>
        <v>-13</v>
      </c>
      <c r="V130" s="39"/>
      <c r="W130" s="60"/>
      <c r="X130" s="9"/>
      <c r="Y130" s="61"/>
      <c r="Z130" s="60"/>
      <c r="AA130" s="60"/>
    </row>
    <row r="131" spans="1:27" s="54" customFormat="1" x14ac:dyDescent="0.25">
      <c r="A131" s="55">
        <v>43364</v>
      </c>
      <c r="B131" s="37">
        <v>469</v>
      </c>
      <c r="C131" s="154">
        <v>374</v>
      </c>
      <c r="D131" s="3">
        <v>62</v>
      </c>
      <c r="E131" s="4">
        <f t="shared" si="15"/>
        <v>0.16577540106951871</v>
      </c>
      <c r="F131" s="5">
        <f t="shared" si="16"/>
        <v>312</v>
      </c>
      <c r="G131" s="38">
        <v>89</v>
      </c>
      <c r="H131" s="2">
        <v>61</v>
      </c>
      <c r="I131" s="2">
        <v>5</v>
      </c>
      <c r="J131" s="154">
        <v>5</v>
      </c>
      <c r="K131" s="39">
        <v>5</v>
      </c>
      <c r="L131" s="154">
        <v>19</v>
      </c>
      <c r="M131" s="154">
        <v>21</v>
      </c>
      <c r="N131" s="51">
        <v>23</v>
      </c>
      <c r="O131" s="58"/>
      <c r="P131" s="52">
        <f t="shared" si="14"/>
        <v>-19</v>
      </c>
      <c r="Q131" s="52">
        <f t="shared" si="14"/>
        <v>-21</v>
      </c>
      <c r="R131" s="52">
        <f t="shared" si="17"/>
        <v>0</v>
      </c>
      <c r="S131" s="53">
        <v>32</v>
      </c>
      <c r="T131" s="56">
        <f t="shared" ref="T131:T194" si="19">M131-L131</f>
        <v>2</v>
      </c>
      <c r="U131" s="56">
        <f t="shared" si="18"/>
        <v>-2</v>
      </c>
      <c r="V131" s="39"/>
      <c r="W131" s="60"/>
      <c r="X131" s="9"/>
      <c r="Y131" s="61"/>
      <c r="Z131" s="60"/>
      <c r="AA131" s="60"/>
    </row>
    <row r="132" spans="1:27" s="54" customFormat="1" x14ac:dyDescent="0.25">
      <c r="A132" s="55">
        <v>43357</v>
      </c>
      <c r="B132" s="37">
        <v>470</v>
      </c>
      <c r="C132" s="154">
        <v>369</v>
      </c>
      <c r="D132" s="3">
        <v>62</v>
      </c>
      <c r="E132" s="4">
        <f t="shared" si="15"/>
        <v>0.16802168021680217</v>
      </c>
      <c r="F132" s="5">
        <f t="shared" si="16"/>
        <v>307</v>
      </c>
      <c r="G132" s="38">
        <v>91</v>
      </c>
      <c r="H132" s="2">
        <v>57</v>
      </c>
      <c r="I132" s="2">
        <v>9</v>
      </c>
      <c r="J132" s="154">
        <v>3.5</v>
      </c>
      <c r="K132" s="39">
        <v>2</v>
      </c>
      <c r="L132" s="154">
        <v>20</v>
      </c>
      <c r="M132" s="154">
        <v>12</v>
      </c>
      <c r="N132" s="51">
        <v>32</v>
      </c>
      <c r="O132" s="58"/>
      <c r="P132" s="52">
        <f t="shared" si="14"/>
        <v>-20</v>
      </c>
      <c r="Q132" s="52">
        <f t="shared" si="14"/>
        <v>-12</v>
      </c>
      <c r="R132" s="52">
        <f t="shared" si="17"/>
        <v>0</v>
      </c>
      <c r="S132" s="53">
        <v>31</v>
      </c>
      <c r="T132" s="56">
        <f t="shared" si="19"/>
        <v>-8</v>
      </c>
      <c r="U132" s="56">
        <f t="shared" si="18"/>
        <v>8</v>
      </c>
      <c r="V132" s="39"/>
      <c r="W132" s="60"/>
      <c r="X132" s="9"/>
      <c r="Y132" s="61"/>
      <c r="Z132" s="60"/>
      <c r="AA132" s="60"/>
    </row>
    <row r="133" spans="1:27" s="54" customFormat="1" x14ac:dyDescent="0.25">
      <c r="A133" s="55">
        <v>43350</v>
      </c>
      <c r="B133" s="37">
        <v>458</v>
      </c>
      <c r="C133" s="154">
        <v>370</v>
      </c>
      <c r="D133" s="3">
        <v>68</v>
      </c>
      <c r="E133" s="4">
        <f t="shared" si="15"/>
        <v>0.18378378378378379</v>
      </c>
      <c r="F133" s="5">
        <f t="shared" si="16"/>
        <v>302</v>
      </c>
      <c r="G133" s="38">
        <v>88</v>
      </c>
      <c r="H133" s="2">
        <v>53</v>
      </c>
      <c r="I133" s="2">
        <v>5</v>
      </c>
      <c r="J133" s="154">
        <v>6.5</v>
      </c>
      <c r="K133" s="39">
        <v>3</v>
      </c>
      <c r="L133" s="154">
        <v>30</v>
      </c>
      <c r="M133" s="154">
        <v>18</v>
      </c>
      <c r="N133" s="51">
        <v>27</v>
      </c>
      <c r="O133" s="58"/>
      <c r="P133" s="52">
        <f t="shared" si="14"/>
        <v>-30</v>
      </c>
      <c r="Q133" s="52">
        <f t="shared" si="14"/>
        <v>-18</v>
      </c>
      <c r="R133" s="52">
        <f t="shared" si="17"/>
        <v>0</v>
      </c>
      <c r="S133" s="53">
        <v>31</v>
      </c>
      <c r="T133" s="56">
        <f t="shared" si="19"/>
        <v>-12</v>
      </c>
      <c r="U133" s="56">
        <f t="shared" si="18"/>
        <v>12</v>
      </c>
      <c r="V133" s="39"/>
      <c r="W133" s="60"/>
      <c r="X133" s="9"/>
      <c r="Y133" s="61"/>
      <c r="Z133" s="60"/>
      <c r="AA133" s="60"/>
    </row>
    <row r="134" spans="1:27" s="54" customFormat="1" x14ac:dyDescent="0.25">
      <c r="A134" s="55">
        <v>43343</v>
      </c>
      <c r="B134" s="37">
        <v>452</v>
      </c>
      <c r="C134" s="154">
        <v>349</v>
      </c>
      <c r="D134" s="3">
        <v>64</v>
      </c>
      <c r="E134" s="4">
        <f t="shared" si="15"/>
        <v>0.18338108882521489</v>
      </c>
      <c r="F134" s="5">
        <f t="shared" si="16"/>
        <v>285</v>
      </c>
      <c r="G134" s="38">
        <v>86</v>
      </c>
      <c r="H134" s="2">
        <v>70</v>
      </c>
      <c r="I134" s="2">
        <v>10</v>
      </c>
      <c r="J134" s="154">
        <v>6.5</v>
      </c>
      <c r="K134" s="39">
        <v>3</v>
      </c>
      <c r="L134" s="154">
        <v>15</v>
      </c>
      <c r="M134" s="154">
        <v>13</v>
      </c>
      <c r="N134" s="51">
        <v>16</v>
      </c>
      <c r="O134" s="58"/>
      <c r="P134" s="52">
        <f t="shared" si="14"/>
        <v>-15</v>
      </c>
      <c r="Q134" s="52">
        <f t="shared" si="14"/>
        <v>-13</v>
      </c>
      <c r="R134" s="52">
        <f t="shared" si="17"/>
        <v>0</v>
      </c>
      <c r="S134" s="53">
        <v>32</v>
      </c>
      <c r="T134" s="56">
        <f t="shared" si="19"/>
        <v>-2</v>
      </c>
      <c r="U134" s="56">
        <f t="shared" si="18"/>
        <v>2</v>
      </c>
      <c r="V134" s="39"/>
      <c r="W134" s="60"/>
      <c r="X134" s="9"/>
      <c r="Y134" s="61"/>
      <c r="Z134" s="60"/>
      <c r="AA134" s="60"/>
    </row>
    <row r="135" spans="1:27" s="54" customFormat="1" x14ac:dyDescent="0.25">
      <c r="A135" s="55">
        <v>43336</v>
      </c>
      <c r="B135" s="37">
        <v>454</v>
      </c>
      <c r="C135" s="154">
        <v>349</v>
      </c>
      <c r="D135" s="3">
        <v>64</v>
      </c>
      <c r="E135" s="4">
        <f t="shared" si="15"/>
        <v>0.18338108882521489</v>
      </c>
      <c r="F135" s="5">
        <f t="shared" si="16"/>
        <v>285</v>
      </c>
      <c r="G135" s="38">
        <v>78</v>
      </c>
      <c r="H135" s="2">
        <v>62</v>
      </c>
      <c r="I135" s="2">
        <v>13</v>
      </c>
      <c r="J135" s="154">
        <v>5</v>
      </c>
      <c r="K135" s="39">
        <v>6</v>
      </c>
      <c r="L135" s="154">
        <v>20</v>
      </c>
      <c r="M135" s="154">
        <v>31</v>
      </c>
      <c r="N135" s="51">
        <v>32</v>
      </c>
      <c r="O135" s="58"/>
      <c r="P135" s="52">
        <f t="shared" si="14"/>
        <v>-20</v>
      </c>
      <c r="Q135" s="52">
        <f t="shared" si="14"/>
        <v>-31</v>
      </c>
      <c r="R135" s="52">
        <f t="shared" si="17"/>
        <v>0</v>
      </c>
      <c r="S135" s="53">
        <v>31</v>
      </c>
      <c r="T135" s="56">
        <f t="shared" si="19"/>
        <v>11</v>
      </c>
      <c r="U135" s="56">
        <f t="shared" si="18"/>
        <v>-11</v>
      </c>
      <c r="V135" s="39"/>
      <c r="W135" s="60"/>
      <c r="X135" s="9"/>
      <c r="Y135" s="61"/>
      <c r="Z135" s="60"/>
      <c r="AA135" s="60"/>
    </row>
    <row r="136" spans="1:27" s="54" customFormat="1" x14ac:dyDescent="0.25">
      <c r="A136" s="55">
        <v>43329</v>
      </c>
      <c r="B136" s="37">
        <v>487</v>
      </c>
      <c r="C136" s="154">
        <v>407</v>
      </c>
      <c r="D136" s="3">
        <v>64</v>
      </c>
      <c r="E136" s="4">
        <f t="shared" si="15"/>
        <v>0.15724815724815724</v>
      </c>
      <c r="F136" s="5">
        <f t="shared" si="16"/>
        <v>343</v>
      </c>
      <c r="G136" s="38">
        <v>78</v>
      </c>
      <c r="H136" s="2">
        <v>51</v>
      </c>
      <c r="I136" s="2">
        <v>8</v>
      </c>
      <c r="J136" s="154">
        <v>5.5</v>
      </c>
      <c r="K136" s="39">
        <v>5</v>
      </c>
      <c r="L136" s="154">
        <v>18</v>
      </c>
      <c r="M136" s="154">
        <v>15</v>
      </c>
      <c r="N136" s="51">
        <v>21</v>
      </c>
      <c r="O136" s="58"/>
      <c r="P136" s="52">
        <f t="shared" si="14"/>
        <v>-18</v>
      </c>
      <c r="Q136" s="52">
        <f t="shared" si="14"/>
        <v>-15</v>
      </c>
      <c r="R136" s="52">
        <f t="shared" si="17"/>
        <v>0</v>
      </c>
      <c r="S136" s="53">
        <v>29</v>
      </c>
      <c r="T136" s="56">
        <f t="shared" si="19"/>
        <v>-3</v>
      </c>
      <c r="U136" s="56">
        <f t="shared" si="18"/>
        <v>3</v>
      </c>
      <c r="V136" s="39"/>
      <c r="W136" s="60"/>
      <c r="X136" s="9"/>
      <c r="Y136" s="61"/>
      <c r="Z136" s="60"/>
      <c r="AA136" s="60"/>
    </row>
    <row r="137" spans="1:27" s="54" customFormat="1" x14ac:dyDescent="0.25">
      <c r="A137" s="55">
        <v>43322</v>
      </c>
      <c r="B137" s="37">
        <v>495</v>
      </c>
      <c r="C137" s="154">
        <v>416</v>
      </c>
      <c r="D137" s="3">
        <v>59</v>
      </c>
      <c r="E137" s="4">
        <f t="shared" si="15"/>
        <v>0.14182692307692307</v>
      </c>
      <c r="F137" s="5">
        <f t="shared" si="16"/>
        <v>357</v>
      </c>
      <c r="G137" s="38">
        <v>75</v>
      </c>
      <c r="H137" s="2">
        <v>54</v>
      </c>
      <c r="I137" s="2">
        <v>8</v>
      </c>
      <c r="J137" s="154">
        <v>6</v>
      </c>
      <c r="K137" s="39">
        <v>8</v>
      </c>
      <c r="L137" s="154">
        <v>39</v>
      </c>
      <c r="M137" s="154">
        <v>40</v>
      </c>
      <c r="N137" s="51">
        <v>55</v>
      </c>
      <c r="O137" s="58"/>
      <c r="P137" s="52">
        <f t="shared" si="14"/>
        <v>-39</v>
      </c>
      <c r="Q137" s="52">
        <f t="shared" si="14"/>
        <v>-40</v>
      </c>
      <c r="R137" s="52">
        <f t="shared" si="17"/>
        <v>0</v>
      </c>
      <c r="S137" s="53">
        <v>28</v>
      </c>
      <c r="T137" s="56">
        <f t="shared" si="19"/>
        <v>1</v>
      </c>
      <c r="U137" s="56">
        <f t="shared" si="18"/>
        <v>-1</v>
      </c>
      <c r="V137" s="39"/>
      <c r="W137" s="60"/>
      <c r="X137" s="9"/>
      <c r="Y137" s="61"/>
      <c r="Z137" s="60"/>
      <c r="AA137" s="62"/>
    </row>
    <row r="138" spans="1:27" s="54" customFormat="1" x14ac:dyDescent="0.25">
      <c r="A138" s="55">
        <v>43315</v>
      </c>
      <c r="B138" s="37">
        <v>492</v>
      </c>
      <c r="C138" s="154">
        <v>386</v>
      </c>
      <c r="D138" s="3">
        <v>54</v>
      </c>
      <c r="E138" s="4">
        <f t="shared" si="15"/>
        <v>0.13989637305699482</v>
      </c>
      <c r="F138" s="5">
        <f t="shared" si="16"/>
        <v>332</v>
      </c>
      <c r="G138" s="38">
        <v>78</v>
      </c>
      <c r="H138" s="2">
        <v>56</v>
      </c>
      <c r="I138" s="2">
        <v>4</v>
      </c>
      <c r="J138" s="154">
        <v>3.5</v>
      </c>
      <c r="K138" s="39">
        <v>4</v>
      </c>
      <c r="L138" s="154">
        <v>30</v>
      </c>
      <c r="M138" s="154">
        <v>17</v>
      </c>
      <c r="N138" s="70">
        <v>33</v>
      </c>
      <c r="O138" s="58"/>
      <c r="P138" s="52">
        <f t="shared" si="14"/>
        <v>-30</v>
      </c>
      <c r="Q138" s="52">
        <f t="shared" si="14"/>
        <v>-17</v>
      </c>
      <c r="R138" s="52">
        <f t="shared" si="17"/>
        <v>0</v>
      </c>
      <c r="S138" s="53">
        <v>28</v>
      </c>
      <c r="T138" s="56">
        <f t="shared" si="19"/>
        <v>-13</v>
      </c>
      <c r="U138" s="56">
        <f t="shared" si="18"/>
        <v>13</v>
      </c>
      <c r="V138" s="39"/>
      <c r="W138" s="60"/>
      <c r="X138" s="9"/>
      <c r="Y138" s="61"/>
      <c r="Z138" s="60"/>
      <c r="AA138" s="62"/>
    </row>
    <row r="139" spans="1:27" s="54" customFormat="1" x14ac:dyDescent="0.25">
      <c r="A139" s="55">
        <v>43308</v>
      </c>
      <c r="B139" s="37">
        <v>488</v>
      </c>
      <c r="C139" s="154">
        <v>398</v>
      </c>
      <c r="D139" s="3">
        <v>60</v>
      </c>
      <c r="E139" s="4">
        <f t="shared" si="15"/>
        <v>0.15075376884422109</v>
      </c>
      <c r="F139" s="5">
        <f t="shared" si="16"/>
        <v>338</v>
      </c>
      <c r="G139" s="38">
        <v>83</v>
      </c>
      <c r="H139" s="2">
        <v>32</v>
      </c>
      <c r="I139" s="2">
        <v>7</v>
      </c>
      <c r="J139" s="154">
        <v>4</v>
      </c>
      <c r="K139" s="39">
        <v>9</v>
      </c>
      <c r="L139" s="154">
        <v>30</v>
      </c>
      <c r="M139" s="154">
        <v>8</v>
      </c>
      <c r="N139" s="51">
        <v>34</v>
      </c>
      <c r="O139" s="58"/>
      <c r="P139" s="52">
        <f t="shared" ref="P139:Q202" si="20">L139*-1</f>
        <v>-30</v>
      </c>
      <c r="Q139" s="52">
        <f t="shared" si="20"/>
        <v>-8</v>
      </c>
      <c r="R139" s="52">
        <f t="shared" si="17"/>
        <v>0</v>
      </c>
      <c r="S139" s="53">
        <v>28</v>
      </c>
      <c r="T139" s="56">
        <f t="shared" si="19"/>
        <v>-22</v>
      </c>
      <c r="U139" s="56">
        <f t="shared" si="18"/>
        <v>22</v>
      </c>
      <c r="V139" s="39"/>
      <c r="W139" s="60"/>
      <c r="X139" s="9"/>
      <c r="Y139" s="61"/>
      <c r="Z139" s="60"/>
      <c r="AA139" s="62"/>
    </row>
    <row r="140" spans="1:27" s="54" customFormat="1" x14ac:dyDescent="0.25">
      <c r="A140" s="55">
        <v>43301</v>
      </c>
      <c r="B140" s="37">
        <v>472</v>
      </c>
      <c r="C140" s="154">
        <v>404</v>
      </c>
      <c r="D140" s="3">
        <v>67</v>
      </c>
      <c r="E140" s="4">
        <f t="shared" si="15"/>
        <v>0.16584158415841585</v>
      </c>
      <c r="F140" s="5">
        <f t="shared" si="16"/>
        <v>337</v>
      </c>
      <c r="G140" s="38">
        <v>83</v>
      </c>
      <c r="H140" s="2">
        <v>77</v>
      </c>
      <c r="I140" s="2">
        <v>13</v>
      </c>
      <c r="J140" s="154">
        <v>6</v>
      </c>
      <c r="K140" s="39">
        <v>7</v>
      </c>
      <c r="L140" s="154">
        <v>33</v>
      </c>
      <c r="M140" s="154">
        <v>13</v>
      </c>
      <c r="N140" s="51">
        <v>35</v>
      </c>
      <c r="O140" s="58"/>
      <c r="P140" s="52">
        <f t="shared" si="20"/>
        <v>-33</v>
      </c>
      <c r="Q140" s="52">
        <f t="shared" si="20"/>
        <v>-13</v>
      </c>
      <c r="R140" s="52">
        <f t="shared" si="17"/>
        <v>0</v>
      </c>
      <c r="S140" s="53">
        <v>27</v>
      </c>
      <c r="T140" s="56">
        <f t="shared" si="19"/>
        <v>-20</v>
      </c>
      <c r="U140" s="56">
        <f t="shared" si="18"/>
        <v>20</v>
      </c>
      <c r="V140" s="39"/>
      <c r="W140" s="60"/>
      <c r="X140" s="9"/>
      <c r="Y140" s="61"/>
      <c r="Z140" s="60"/>
      <c r="AA140" s="62"/>
    </row>
    <row r="141" spans="1:27" s="54" customFormat="1" x14ac:dyDescent="0.25">
      <c r="A141" s="55">
        <v>43294</v>
      </c>
      <c r="B141" s="37">
        <v>458</v>
      </c>
      <c r="C141" s="154">
        <v>385</v>
      </c>
      <c r="D141" s="3">
        <v>63</v>
      </c>
      <c r="E141" s="4">
        <f t="shared" si="15"/>
        <v>0.16363636363636364</v>
      </c>
      <c r="F141" s="5">
        <f t="shared" si="16"/>
        <v>322</v>
      </c>
      <c r="G141" s="38">
        <v>81</v>
      </c>
      <c r="H141" s="2">
        <v>62</v>
      </c>
      <c r="I141" s="2">
        <v>15</v>
      </c>
      <c r="J141" s="154">
        <v>6.5</v>
      </c>
      <c r="K141" s="39">
        <v>3</v>
      </c>
      <c r="L141" s="154">
        <v>17</v>
      </c>
      <c r="M141" s="154">
        <v>6</v>
      </c>
      <c r="N141" s="51">
        <v>25</v>
      </c>
      <c r="O141" s="58"/>
      <c r="P141" s="52">
        <f t="shared" si="20"/>
        <v>-17</v>
      </c>
      <c r="Q141" s="52">
        <f t="shared" si="20"/>
        <v>-6</v>
      </c>
      <c r="R141" s="52">
        <f t="shared" si="17"/>
        <v>0</v>
      </c>
      <c r="S141" s="53">
        <v>27</v>
      </c>
      <c r="T141" s="56">
        <f t="shared" si="19"/>
        <v>-11</v>
      </c>
      <c r="U141" s="56">
        <f t="shared" si="18"/>
        <v>11</v>
      </c>
      <c r="V141" s="39"/>
      <c r="W141" s="60"/>
      <c r="X141" s="9"/>
      <c r="Y141" s="61"/>
      <c r="Z141" s="60"/>
      <c r="AA141" s="62"/>
    </row>
    <row r="142" spans="1:27" s="54" customFormat="1" x14ac:dyDescent="0.25">
      <c r="A142" s="55">
        <v>43287</v>
      </c>
      <c r="B142" s="37">
        <v>450</v>
      </c>
      <c r="C142" s="154">
        <v>377</v>
      </c>
      <c r="D142" s="3">
        <v>67</v>
      </c>
      <c r="E142" s="4">
        <f t="shared" si="15"/>
        <v>0.17771883289124668</v>
      </c>
      <c r="F142" s="5">
        <f t="shared" si="16"/>
        <v>310</v>
      </c>
      <c r="G142" s="38">
        <v>81</v>
      </c>
      <c r="H142" s="2">
        <v>58</v>
      </c>
      <c r="I142" s="2">
        <v>8</v>
      </c>
      <c r="J142" s="154">
        <v>3.5</v>
      </c>
      <c r="K142" s="39">
        <v>4</v>
      </c>
      <c r="L142" s="154">
        <v>50</v>
      </c>
      <c r="M142" s="154">
        <v>12</v>
      </c>
      <c r="N142" s="51">
        <v>48</v>
      </c>
      <c r="O142" s="58"/>
      <c r="P142" s="52">
        <f t="shared" si="20"/>
        <v>-50</v>
      </c>
      <c r="Q142" s="52">
        <f t="shared" si="20"/>
        <v>-12</v>
      </c>
      <c r="R142" s="52">
        <f t="shared" si="17"/>
        <v>0</v>
      </c>
      <c r="S142" s="53">
        <v>27</v>
      </c>
      <c r="T142" s="56">
        <f t="shared" si="19"/>
        <v>-38</v>
      </c>
      <c r="U142" s="56">
        <f t="shared" si="18"/>
        <v>38</v>
      </c>
      <c r="V142" s="39"/>
      <c r="W142" s="60"/>
      <c r="X142" s="9"/>
      <c r="Y142" s="61"/>
      <c r="Z142" s="60"/>
      <c r="AA142" s="62"/>
    </row>
    <row r="143" spans="1:27" s="54" customFormat="1" x14ac:dyDescent="0.25">
      <c r="A143" s="55">
        <v>43280</v>
      </c>
      <c r="B143" s="37">
        <v>411</v>
      </c>
      <c r="C143" s="154">
        <v>353</v>
      </c>
      <c r="D143" s="3">
        <v>70</v>
      </c>
      <c r="E143" s="4">
        <f t="shared" si="15"/>
        <v>0.19830028328611898</v>
      </c>
      <c r="F143" s="5">
        <f t="shared" si="16"/>
        <v>283</v>
      </c>
      <c r="G143" s="38">
        <v>80</v>
      </c>
      <c r="H143" s="2">
        <v>47</v>
      </c>
      <c r="I143" s="2">
        <v>13</v>
      </c>
      <c r="J143" s="154">
        <v>4</v>
      </c>
      <c r="K143" s="39">
        <v>4</v>
      </c>
      <c r="L143" s="154">
        <v>31</v>
      </c>
      <c r="M143" s="154">
        <v>15</v>
      </c>
      <c r="N143" s="51">
        <v>40</v>
      </c>
      <c r="O143" s="58"/>
      <c r="P143" s="52">
        <f t="shared" si="20"/>
        <v>-31</v>
      </c>
      <c r="Q143" s="52">
        <f t="shared" si="20"/>
        <v>-15</v>
      </c>
      <c r="R143" s="52">
        <f t="shared" si="17"/>
        <v>0</v>
      </c>
      <c r="S143" s="53">
        <v>28</v>
      </c>
      <c r="T143" s="56">
        <f t="shared" si="19"/>
        <v>-16</v>
      </c>
      <c r="U143" s="56">
        <f t="shared" si="18"/>
        <v>16</v>
      </c>
      <c r="V143" s="39"/>
      <c r="W143" s="60"/>
      <c r="X143" s="9"/>
      <c r="Y143" s="61"/>
      <c r="Z143" s="60"/>
      <c r="AA143" s="62"/>
    </row>
    <row r="144" spans="1:27" s="54" customFormat="1" x14ac:dyDescent="0.25">
      <c r="A144" s="55">
        <v>43273</v>
      </c>
      <c r="B144" s="37">
        <v>412</v>
      </c>
      <c r="C144" s="154">
        <v>341</v>
      </c>
      <c r="D144" s="3">
        <v>68</v>
      </c>
      <c r="E144" s="4">
        <f t="shared" si="15"/>
        <v>0.19941348973607037</v>
      </c>
      <c r="F144" s="5">
        <f t="shared" si="16"/>
        <v>273</v>
      </c>
      <c r="G144" s="38">
        <v>81</v>
      </c>
      <c r="H144" s="2">
        <v>55</v>
      </c>
      <c r="I144" s="2">
        <v>7</v>
      </c>
      <c r="J144" s="154">
        <v>3.5</v>
      </c>
      <c r="K144" s="39">
        <v>7</v>
      </c>
      <c r="L144" s="154">
        <v>10</v>
      </c>
      <c r="M144" s="154">
        <v>54</v>
      </c>
      <c r="N144" s="51">
        <v>14</v>
      </c>
      <c r="O144" s="58"/>
      <c r="P144" s="52">
        <f t="shared" si="20"/>
        <v>-10</v>
      </c>
      <c r="Q144" s="52">
        <f t="shared" si="20"/>
        <v>-54</v>
      </c>
      <c r="R144" s="52">
        <f t="shared" si="17"/>
        <v>0</v>
      </c>
      <c r="S144" s="53">
        <v>29</v>
      </c>
      <c r="T144" s="56">
        <f t="shared" si="19"/>
        <v>44</v>
      </c>
      <c r="U144" s="56">
        <f t="shared" si="18"/>
        <v>-44</v>
      </c>
      <c r="V144" s="39"/>
      <c r="W144" s="60"/>
      <c r="X144" s="9"/>
      <c r="Y144" s="61"/>
      <c r="Z144" s="60"/>
      <c r="AA144" s="62"/>
    </row>
    <row r="145" spans="1:27" s="54" customFormat="1" x14ac:dyDescent="0.25">
      <c r="A145" s="55">
        <v>43266</v>
      </c>
      <c r="B145" s="37">
        <v>302</v>
      </c>
      <c r="C145" s="154">
        <v>260</v>
      </c>
      <c r="D145" s="3">
        <v>65</v>
      </c>
      <c r="E145" s="4">
        <f t="shared" si="15"/>
        <v>0.25</v>
      </c>
      <c r="F145" s="5">
        <f t="shared" si="16"/>
        <v>195</v>
      </c>
      <c r="G145" s="38">
        <v>78</v>
      </c>
      <c r="H145" s="2">
        <v>65</v>
      </c>
      <c r="I145" s="2">
        <v>9</v>
      </c>
      <c r="J145" s="154">
        <v>5.5</v>
      </c>
      <c r="K145" s="39">
        <v>3</v>
      </c>
      <c r="L145" s="154">
        <v>17</v>
      </c>
      <c r="M145" s="154">
        <v>16</v>
      </c>
      <c r="N145" s="51">
        <v>20</v>
      </c>
      <c r="O145" s="58"/>
      <c r="P145" s="52">
        <f t="shared" si="20"/>
        <v>-17</v>
      </c>
      <c r="Q145" s="52">
        <f t="shared" si="20"/>
        <v>-16</v>
      </c>
      <c r="R145" s="52">
        <f t="shared" si="17"/>
        <v>0</v>
      </c>
      <c r="S145" s="53">
        <v>25</v>
      </c>
      <c r="T145" s="56">
        <f t="shared" si="19"/>
        <v>-1</v>
      </c>
      <c r="U145" s="56">
        <f t="shared" si="18"/>
        <v>1</v>
      </c>
      <c r="V145" s="39"/>
      <c r="W145" s="60"/>
      <c r="X145" s="9"/>
      <c r="Y145" s="61"/>
      <c r="Z145" s="60"/>
      <c r="AA145" s="62"/>
    </row>
    <row r="146" spans="1:27" s="54" customFormat="1" x14ac:dyDescent="0.25">
      <c r="A146" s="55">
        <v>43259</v>
      </c>
      <c r="B146" s="37">
        <v>292</v>
      </c>
      <c r="C146" s="154">
        <v>245</v>
      </c>
      <c r="D146" s="3">
        <v>63</v>
      </c>
      <c r="E146" s="4">
        <f t="shared" si="15"/>
        <v>0.25714285714285712</v>
      </c>
      <c r="F146" s="5">
        <f t="shared" si="16"/>
        <v>182</v>
      </c>
      <c r="G146" s="38">
        <v>78</v>
      </c>
      <c r="H146" s="2">
        <v>81</v>
      </c>
      <c r="I146" s="2">
        <v>7</v>
      </c>
      <c r="J146" s="154">
        <v>8</v>
      </c>
      <c r="K146" s="39">
        <v>3</v>
      </c>
      <c r="L146" s="154">
        <v>27</v>
      </c>
      <c r="M146" s="154">
        <v>20</v>
      </c>
      <c r="N146" s="51">
        <v>20</v>
      </c>
      <c r="O146" s="58"/>
      <c r="P146" s="52">
        <f t="shared" si="20"/>
        <v>-27</v>
      </c>
      <c r="Q146" s="52">
        <f t="shared" si="20"/>
        <v>-20</v>
      </c>
      <c r="R146" s="52">
        <f t="shared" si="17"/>
        <v>0</v>
      </c>
      <c r="S146" s="53">
        <v>23</v>
      </c>
      <c r="T146" s="56">
        <f t="shared" si="19"/>
        <v>-7</v>
      </c>
      <c r="U146" s="56">
        <f t="shared" si="18"/>
        <v>7</v>
      </c>
      <c r="V146" s="39"/>
      <c r="W146" s="60"/>
      <c r="X146" s="9"/>
      <c r="Y146" s="61"/>
      <c r="Z146" s="60"/>
      <c r="AA146" s="62"/>
    </row>
    <row r="147" spans="1:27" s="54" customFormat="1" x14ac:dyDescent="0.25">
      <c r="A147" s="55">
        <v>43252</v>
      </c>
      <c r="B147" s="37">
        <v>289</v>
      </c>
      <c r="C147" s="154">
        <v>229</v>
      </c>
      <c r="D147" s="3">
        <v>56</v>
      </c>
      <c r="E147" s="4">
        <f t="shared" ref="E147:E210" si="21">D147/C147</f>
        <v>0.24454148471615719</v>
      </c>
      <c r="F147" s="5">
        <f t="shared" ref="F147:F210" si="22">C147-D147</f>
        <v>173</v>
      </c>
      <c r="G147" s="38">
        <v>72</v>
      </c>
      <c r="H147" s="2">
        <v>68</v>
      </c>
      <c r="I147" s="2">
        <v>20</v>
      </c>
      <c r="J147" s="154">
        <v>5.5</v>
      </c>
      <c r="K147" s="39">
        <v>4</v>
      </c>
      <c r="L147" s="154">
        <v>10</v>
      </c>
      <c r="M147" s="154">
        <v>32</v>
      </c>
      <c r="N147" s="51">
        <v>21</v>
      </c>
      <c r="O147" s="58"/>
      <c r="P147" s="52">
        <f t="shared" si="20"/>
        <v>-10</v>
      </c>
      <c r="Q147" s="52">
        <f t="shared" si="20"/>
        <v>-32</v>
      </c>
      <c r="R147" s="52">
        <f t="shared" ref="R147:R210" si="23">O147*-1</f>
        <v>0</v>
      </c>
      <c r="S147" s="53">
        <v>23</v>
      </c>
      <c r="T147" s="56">
        <f t="shared" si="19"/>
        <v>22</v>
      </c>
      <c r="U147" s="56">
        <f t="shared" ref="U147:U210" si="24">L147-(O147+M147)</f>
        <v>-22</v>
      </c>
      <c r="V147" s="39"/>
      <c r="W147" s="60"/>
      <c r="X147" s="9"/>
      <c r="Y147" s="61"/>
      <c r="Z147" s="60"/>
      <c r="AA147" s="62"/>
    </row>
    <row r="148" spans="1:27" s="54" customFormat="1" x14ac:dyDescent="0.25">
      <c r="A148" s="55">
        <v>43245</v>
      </c>
      <c r="B148" s="37">
        <v>319</v>
      </c>
      <c r="C148" s="154">
        <v>253</v>
      </c>
      <c r="D148" s="3">
        <v>60</v>
      </c>
      <c r="E148" s="4">
        <f t="shared" si="21"/>
        <v>0.23715415019762845</v>
      </c>
      <c r="F148" s="5">
        <f t="shared" si="22"/>
        <v>193</v>
      </c>
      <c r="G148" s="38">
        <v>73</v>
      </c>
      <c r="H148" s="2">
        <v>43</v>
      </c>
      <c r="I148" s="2">
        <v>15</v>
      </c>
      <c r="J148" s="154">
        <v>4</v>
      </c>
      <c r="K148" s="39">
        <v>2</v>
      </c>
      <c r="L148" s="154">
        <v>22</v>
      </c>
      <c r="M148" s="154">
        <v>52</v>
      </c>
      <c r="N148" s="51">
        <v>23</v>
      </c>
      <c r="O148" s="58"/>
      <c r="P148" s="52">
        <f t="shared" si="20"/>
        <v>-22</v>
      </c>
      <c r="Q148" s="52">
        <f t="shared" si="20"/>
        <v>-52</v>
      </c>
      <c r="R148" s="52">
        <f t="shared" si="23"/>
        <v>0</v>
      </c>
      <c r="S148" s="53">
        <v>24</v>
      </c>
      <c r="T148" s="56">
        <f t="shared" si="19"/>
        <v>30</v>
      </c>
      <c r="U148" s="56">
        <f t="shared" si="24"/>
        <v>-30</v>
      </c>
      <c r="V148" s="39"/>
      <c r="W148" s="60"/>
      <c r="X148" s="9"/>
      <c r="Y148" s="61"/>
      <c r="Z148" s="60"/>
      <c r="AA148" s="62"/>
    </row>
    <row r="149" spans="1:27" s="54" customFormat="1" x14ac:dyDescent="0.25">
      <c r="A149" s="55">
        <v>43238</v>
      </c>
      <c r="B149" s="37">
        <v>351</v>
      </c>
      <c r="C149" s="154">
        <v>306</v>
      </c>
      <c r="D149" s="3">
        <v>54</v>
      </c>
      <c r="E149" s="4">
        <f t="shared" si="21"/>
        <v>0.17647058823529413</v>
      </c>
      <c r="F149" s="5">
        <f t="shared" si="22"/>
        <v>252</v>
      </c>
      <c r="G149" s="38">
        <v>76</v>
      </c>
      <c r="H149" s="2">
        <v>62</v>
      </c>
      <c r="I149" s="2">
        <v>14</v>
      </c>
      <c r="J149" s="154">
        <v>8</v>
      </c>
      <c r="K149" s="39">
        <v>7</v>
      </c>
      <c r="L149" s="154">
        <v>25</v>
      </c>
      <c r="M149" s="154">
        <v>10</v>
      </c>
      <c r="N149" s="51">
        <v>37</v>
      </c>
      <c r="O149" s="58"/>
      <c r="P149" s="52">
        <f t="shared" si="20"/>
        <v>-25</v>
      </c>
      <c r="Q149" s="52">
        <f t="shared" si="20"/>
        <v>-10</v>
      </c>
      <c r="R149" s="52">
        <f t="shared" si="23"/>
        <v>0</v>
      </c>
      <c r="S149" s="53">
        <v>30</v>
      </c>
      <c r="T149" s="56">
        <f t="shared" si="19"/>
        <v>-15</v>
      </c>
      <c r="U149" s="56">
        <f t="shared" si="24"/>
        <v>15</v>
      </c>
      <c r="V149" s="39"/>
      <c r="W149" s="60"/>
      <c r="X149" s="9"/>
      <c r="Y149" s="61"/>
      <c r="Z149" s="60"/>
      <c r="AA149" s="62"/>
    </row>
    <row r="150" spans="1:27" s="54" customFormat="1" x14ac:dyDescent="0.25">
      <c r="A150" s="55">
        <v>43231</v>
      </c>
      <c r="B150" s="37">
        <v>346</v>
      </c>
      <c r="C150" s="154">
        <v>318</v>
      </c>
      <c r="D150" s="3">
        <v>56</v>
      </c>
      <c r="E150" s="4">
        <f t="shared" si="21"/>
        <v>0.1761006289308176</v>
      </c>
      <c r="F150" s="5">
        <f t="shared" si="22"/>
        <v>262</v>
      </c>
      <c r="G150" s="38">
        <v>74</v>
      </c>
      <c r="H150" s="2">
        <v>51</v>
      </c>
      <c r="I150" s="2">
        <v>6</v>
      </c>
      <c r="J150" s="154">
        <v>7</v>
      </c>
      <c r="K150" s="39">
        <v>1</v>
      </c>
      <c r="L150" s="154">
        <v>15</v>
      </c>
      <c r="M150" s="154">
        <v>9</v>
      </c>
      <c r="N150" s="51">
        <v>10</v>
      </c>
      <c r="O150" s="58"/>
      <c r="P150" s="52">
        <f t="shared" si="20"/>
        <v>-15</v>
      </c>
      <c r="Q150" s="52">
        <f t="shared" si="20"/>
        <v>-9</v>
      </c>
      <c r="R150" s="52">
        <f t="shared" si="23"/>
        <v>0</v>
      </c>
      <c r="S150" s="53">
        <v>28.6</v>
      </c>
      <c r="T150" s="56">
        <f t="shared" si="19"/>
        <v>-6</v>
      </c>
      <c r="U150" s="56">
        <f t="shared" si="24"/>
        <v>6</v>
      </c>
      <c r="V150" s="39"/>
      <c r="W150" s="60"/>
      <c r="X150" s="9"/>
      <c r="Y150" s="61"/>
      <c r="Z150" s="60"/>
      <c r="AA150" s="62"/>
    </row>
    <row r="151" spans="1:27" s="54" customFormat="1" x14ac:dyDescent="0.25">
      <c r="A151" s="55">
        <v>43224</v>
      </c>
      <c r="B151" s="37">
        <v>336</v>
      </c>
      <c r="C151" s="154">
        <v>304</v>
      </c>
      <c r="D151" s="3">
        <v>58</v>
      </c>
      <c r="E151" s="4">
        <f t="shared" si="21"/>
        <v>0.19078947368421054</v>
      </c>
      <c r="F151" s="5">
        <f t="shared" si="22"/>
        <v>246</v>
      </c>
      <c r="G151" s="38">
        <v>73</v>
      </c>
      <c r="H151" s="2">
        <v>68</v>
      </c>
      <c r="I151" s="2">
        <v>10</v>
      </c>
      <c r="J151" s="154">
        <v>6</v>
      </c>
      <c r="K151" s="39">
        <v>1</v>
      </c>
      <c r="L151" s="154">
        <v>31</v>
      </c>
      <c r="M151" s="154">
        <v>12</v>
      </c>
      <c r="N151" s="51">
        <v>30</v>
      </c>
      <c r="O151" s="58"/>
      <c r="P151" s="52">
        <f t="shared" si="20"/>
        <v>-31</v>
      </c>
      <c r="Q151" s="52">
        <f t="shared" si="20"/>
        <v>-12</v>
      </c>
      <c r="R151" s="52">
        <f t="shared" si="23"/>
        <v>0</v>
      </c>
      <c r="S151" s="53">
        <v>27.7</v>
      </c>
      <c r="T151" s="56">
        <f t="shared" si="19"/>
        <v>-19</v>
      </c>
      <c r="U151" s="56">
        <f t="shared" si="24"/>
        <v>19</v>
      </c>
      <c r="V151" s="39"/>
      <c r="W151" s="60"/>
      <c r="X151" s="9"/>
      <c r="Y151" s="61"/>
      <c r="Z151" s="60"/>
      <c r="AA151" s="62"/>
    </row>
    <row r="152" spans="1:27" s="54" customFormat="1" x14ac:dyDescent="0.25">
      <c r="A152" s="55">
        <v>43217</v>
      </c>
      <c r="B152" s="37">
        <v>323</v>
      </c>
      <c r="C152" s="154">
        <v>290</v>
      </c>
      <c r="D152" s="3">
        <v>57</v>
      </c>
      <c r="E152" s="4">
        <f t="shared" si="21"/>
        <v>0.19655172413793104</v>
      </c>
      <c r="F152" s="5">
        <f t="shared" si="22"/>
        <v>233</v>
      </c>
      <c r="G152" s="38">
        <v>72</v>
      </c>
      <c r="H152" s="2">
        <v>60</v>
      </c>
      <c r="I152" s="2">
        <v>13</v>
      </c>
      <c r="J152" s="154">
        <v>5.5</v>
      </c>
      <c r="K152" s="39">
        <v>12</v>
      </c>
      <c r="L152" s="154">
        <v>20</v>
      </c>
      <c r="M152" s="154">
        <v>24</v>
      </c>
      <c r="N152" s="51">
        <v>24</v>
      </c>
      <c r="O152" s="58"/>
      <c r="P152" s="52">
        <f t="shared" si="20"/>
        <v>-20</v>
      </c>
      <c r="Q152" s="52">
        <f t="shared" si="20"/>
        <v>-24</v>
      </c>
      <c r="R152" s="52">
        <f t="shared" si="23"/>
        <v>0</v>
      </c>
      <c r="S152" s="53">
        <v>26.7</v>
      </c>
      <c r="T152" s="56">
        <f t="shared" si="19"/>
        <v>4</v>
      </c>
      <c r="U152" s="56">
        <f t="shared" si="24"/>
        <v>-4</v>
      </c>
      <c r="V152" s="39"/>
      <c r="W152" s="60"/>
      <c r="X152" s="9"/>
      <c r="Y152" s="61"/>
      <c r="Z152" s="60"/>
      <c r="AA152" s="62"/>
    </row>
    <row r="153" spans="1:27" s="54" customFormat="1" x14ac:dyDescent="0.25">
      <c r="A153" s="55">
        <v>43210</v>
      </c>
      <c r="B153" s="37">
        <v>324</v>
      </c>
      <c r="C153" s="154">
        <v>300</v>
      </c>
      <c r="D153" s="3">
        <v>59</v>
      </c>
      <c r="E153" s="4">
        <f t="shared" si="21"/>
        <v>0.19666666666666666</v>
      </c>
      <c r="F153" s="5">
        <f t="shared" si="22"/>
        <v>241</v>
      </c>
      <c r="G153" s="38">
        <v>68</v>
      </c>
      <c r="H153" s="2">
        <v>36</v>
      </c>
      <c r="I153" s="2">
        <v>12</v>
      </c>
      <c r="J153" s="154">
        <v>6.5</v>
      </c>
      <c r="K153" s="39">
        <v>4</v>
      </c>
      <c r="L153" s="154">
        <v>26</v>
      </c>
      <c r="M153" s="154">
        <v>23</v>
      </c>
      <c r="N153" s="51">
        <v>30</v>
      </c>
      <c r="O153" s="58"/>
      <c r="P153" s="52">
        <f t="shared" si="20"/>
        <v>-26</v>
      </c>
      <c r="Q153" s="52">
        <f t="shared" si="20"/>
        <v>-23</v>
      </c>
      <c r="R153" s="52">
        <f t="shared" si="23"/>
        <v>0</v>
      </c>
      <c r="S153" s="53">
        <v>24.5</v>
      </c>
      <c r="T153" s="56">
        <f t="shared" si="19"/>
        <v>-3</v>
      </c>
      <c r="U153" s="56">
        <f t="shared" si="24"/>
        <v>3</v>
      </c>
      <c r="V153" s="39"/>
      <c r="W153" s="60"/>
      <c r="X153" s="9"/>
      <c r="Y153" s="61"/>
      <c r="Z153" s="60"/>
      <c r="AA153" s="62"/>
    </row>
    <row r="154" spans="1:27" s="54" customFormat="1" x14ac:dyDescent="0.25">
      <c r="A154" s="55">
        <v>43203</v>
      </c>
      <c r="B154" s="37">
        <v>328</v>
      </c>
      <c r="C154" s="154">
        <v>289</v>
      </c>
      <c r="D154" s="3">
        <v>56</v>
      </c>
      <c r="E154" s="4">
        <f t="shared" si="21"/>
        <v>0.19377162629757785</v>
      </c>
      <c r="F154" s="5">
        <f t="shared" si="22"/>
        <v>233</v>
      </c>
      <c r="G154" s="38">
        <v>63</v>
      </c>
      <c r="H154" s="2">
        <v>39</v>
      </c>
      <c r="I154" s="2">
        <v>6</v>
      </c>
      <c r="J154" s="71">
        <v>5.0999999999999996</v>
      </c>
      <c r="K154" s="39">
        <v>1</v>
      </c>
      <c r="L154" s="154">
        <v>31</v>
      </c>
      <c r="M154" s="154">
        <v>24</v>
      </c>
      <c r="N154" s="51">
        <v>28</v>
      </c>
      <c r="O154" s="58"/>
      <c r="P154" s="52">
        <f t="shared" si="20"/>
        <v>-31</v>
      </c>
      <c r="Q154" s="52">
        <f t="shared" si="20"/>
        <v>-24</v>
      </c>
      <c r="R154" s="52">
        <f t="shared" si="23"/>
        <v>0</v>
      </c>
      <c r="S154" s="53">
        <v>25.1</v>
      </c>
      <c r="T154" s="56">
        <f t="shared" si="19"/>
        <v>-7</v>
      </c>
      <c r="U154" s="56">
        <f t="shared" si="24"/>
        <v>7</v>
      </c>
      <c r="V154" s="39"/>
      <c r="W154" s="60"/>
      <c r="X154" s="9"/>
      <c r="Y154" s="61"/>
      <c r="Z154" s="60"/>
      <c r="AA154" s="62"/>
    </row>
    <row r="155" spans="1:27" s="54" customFormat="1" x14ac:dyDescent="0.25">
      <c r="A155" s="55">
        <v>43196</v>
      </c>
      <c r="B155" s="37">
        <v>331</v>
      </c>
      <c r="C155" s="154">
        <v>294</v>
      </c>
      <c r="D155" s="3">
        <v>58</v>
      </c>
      <c r="E155" s="4">
        <f t="shared" si="21"/>
        <v>0.19727891156462585</v>
      </c>
      <c r="F155" s="5">
        <f t="shared" si="22"/>
        <v>236</v>
      </c>
      <c r="G155" s="38">
        <v>67</v>
      </c>
      <c r="H155" s="2">
        <v>75</v>
      </c>
      <c r="I155" s="2">
        <v>11</v>
      </c>
      <c r="J155" s="154">
        <v>13</v>
      </c>
      <c r="K155" s="39">
        <v>3</v>
      </c>
      <c r="L155" s="154">
        <v>11</v>
      </c>
      <c r="M155" s="72">
        <v>10</v>
      </c>
      <c r="N155" s="51">
        <v>14</v>
      </c>
      <c r="O155" s="58"/>
      <c r="P155" s="52">
        <f t="shared" si="20"/>
        <v>-11</v>
      </c>
      <c r="Q155" s="52">
        <f t="shared" si="20"/>
        <v>-10</v>
      </c>
      <c r="R155" s="52">
        <f t="shared" si="23"/>
        <v>0</v>
      </c>
      <c r="S155" s="53">
        <v>26</v>
      </c>
      <c r="T155" s="56">
        <f t="shared" si="19"/>
        <v>-1</v>
      </c>
      <c r="U155" s="56">
        <f t="shared" si="24"/>
        <v>1</v>
      </c>
      <c r="V155" s="39"/>
      <c r="W155" s="60"/>
      <c r="X155" s="9"/>
      <c r="Y155" s="61"/>
      <c r="Z155" s="60"/>
      <c r="AA155" s="62"/>
    </row>
    <row r="156" spans="1:27" s="54" customFormat="1" x14ac:dyDescent="0.25">
      <c r="A156" s="55">
        <v>43189</v>
      </c>
      <c r="B156" s="37">
        <v>323</v>
      </c>
      <c r="C156" s="154">
        <v>298</v>
      </c>
      <c r="D156" s="3">
        <v>59</v>
      </c>
      <c r="E156" s="4">
        <f t="shared" si="21"/>
        <v>0.19798657718120805</v>
      </c>
      <c r="F156" s="5">
        <f t="shared" si="22"/>
        <v>239</v>
      </c>
      <c r="G156" s="38">
        <v>67</v>
      </c>
      <c r="H156" s="2">
        <v>86</v>
      </c>
      <c r="I156" s="2">
        <v>13</v>
      </c>
      <c r="J156" s="154">
        <v>12</v>
      </c>
      <c r="K156" s="39">
        <v>6</v>
      </c>
      <c r="L156" s="72">
        <v>40</v>
      </c>
      <c r="M156" s="72">
        <v>18</v>
      </c>
      <c r="N156" s="51">
        <v>45</v>
      </c>
      <c r="O156" s="58"/>
      <c r="P156" s="52">
        <f t="shared" si="20"/>
        <v>-40</v>
      </c>
      <c r="Q156" s="52">
        <f t="shared" si="20"/>
        <v>-18</v>
      </c>
      <c r="R156" s="52">
        <f t="shared" si="23"/>
        <v>0</v>
      </c>
      <c r="S156" s="53">
        <v>25.3</v>
      </c>
      <c r="T156" s="56">
        <f t="shared" si="19"/>
        <v>-22</v>
      </c>
      <c r="U156" s="56">
        <f t="shared" si="24"/>
        <v>22</v>
      </c>
      <c r="V156" s="39"/>
      <c r="W156" s="60"/>
      <c r="X156" s="9"/>
      <c r="Y156" s="61"/>
      <c r="Z156" s="60"/>
      <c r="AA156" s="62"/>
    </row>
    <row r="157" spans="1:27" s="54" customFormat="1" x14ac:dyDescent="0.25">
      <c r="A157" s="55">
        <v>43182</v>
      </c>
      <c r="B157" s="37">
        <v>298</v>
      </c>
      <c r="C157" s="154">
        <v>261</v>
      </c>
      <c r="D157" s="3">
        <v>56</v>
      </c>
      <c r="E157" s="4">
        <f t="shared" si="21"/>
        <v>0.21455938697318008</v>
      </c>
      <c r="F157" s="5">
        <f t="shared" si="22"/>
        <v>205</v>
      </c>
      <c r="G157" s="38">
        <v>69</v>
      </c>
      <c r="H157" s="2">
        <v>89</v>
      </c>
      <c r="I157" s="2">
        <v>19</v>
      </c>
      <c r="J157" s="154">
        <v>13</v>
      </c>
      <c r="K157" s="39">
        <v>7</v>
      </c>
      <c r="L157" s="72">
        <v>29</v>
      </c>
      <c r="M157" s="72">
        <v>32</v>
      </c>
      <c r="N157" s="40">
        <v>36</v>
      </c>
      <c r="O157" s="58"/>
      <c r="P157" s="52">
        <f t="shared" si="20"/>
        <v>-29</v>
      </c>
      <c r="Q157" s="52">
        <f t="shared" si="20"/>
        <v>-32</v>
      </c>
      <c r="R157" s="52">
        <f t="shared" si="23"/>
        <v>0</v>
      </c>
      <c r="S157" s="53">
        <v>27</v>
      </c>
      <c r="T157" s="56">
        <f t="shared" si="19"/>
        <v>3</v>
      </c>
      <c r="U157" s="56">
        <f t="shared" si="24"/>
        <v>-3</v>
      </c>
      <c r="V157" s="39"/>
      <c r="W157" s="60"/>
      <c r="X157" s="9"/>
      <c r="Y157" s="61"/>
      <c r="Z157" s="60"/>
      <c r="AA157" s="62"/>
    </row>
    <row r="158" spans="1:27" s="54" customFormat="1" x14ac:dyDescent="0.25">
      <c r="A158" s="55">
        <v>43175</v>
      </c>
      <c r="B158" s="37">
        <v>313</v>
      </c>
      <c r="C158" s="154">
        <v>280</v>
      </c>
      <c r="D158" s="3">
        <v>59</v>
      </c>
      <c r="E158" s="4">
        <f t="shared" si="21"/>
        <v>0.21071428571428572</v>
      </c>
      <c r="F158" s="5">
        <f t="shared" si="22"/>
        <v>221</v>
      </c>
      <c r="G158" s="38">
        <v>70</v>
      </c>
      <c r="H158" s="2">
        <v>91</v>
      </c>
      <c r="I158" s="2">
        <v>17</v>
      </c>
      <c r="J158" s="154">
        <v>19</v>
      </c>
      <c r="K158" s="39">
        <v>8</v>
      </c>
      <c r="L158" s="72">
        <v>44</v>
      </c>
      <c r="M158" s="72">
        <v>15</v>
      </c>
      <c r="N158" s="40">
        <v>57</v>
      </c>
      <c r="O158" s="58"/>
      <c r="P158" s="52">
        <f t="shared" si="20"/>
        <v>-44</v>
      </c>
      <c r="Q158" s="52">
        <f t="shared" si="20"/>
        <v>-15</v>
      </c>
      <c r="R158" s="52">
        <f t="shared" si="23"/>
        <v>0</v>
      </c>
      <c r="S158" s="73">
        <v>29</v>
      </c>
      <c r="T158" s="56">
        <f t="shared" si="19"/>
        <v>-29</v>
      </c>
      <c r="U158" s="56">
        <f t="shared" si="24"/>
        <v>29</v>
      </c>
      <c r="V158" s="39"/>
      <c r="W158" s="60"/>
      <c r="X158" s="9"/>
      <c r="Y158" s="61"/>
      <c r="Z158" s="60"/>
      <c r="AA158" s="62"/>
    </row>
    <row r="159" spans="1:27" s="54" customFormat="1" x14ac:dyDescent="0.25">
      <c r="A159" s="55">
        <v>43168</v>
      </c>
      <c r="B159" s="37">
        <v>286</v>
      </c>
      <c r="C159" s="154">
        <v>247</v>
      </c>
      <c r="D159" s="3">
        <v>60</v>
      </c>
      <c r="E159" s="4">
        <f t="shared" si="21"/>
        <v>0.24291497975708501</v>
      </c>
      <c r="F159" s="5">
        <f t="shared" si="22"/>
        <v>187</v>
      </c>
      <c r="G159" s="38">
        <v>72</v>
      </c>
      <c r="H159" s="2"/>
      <c r="I159" s="2">
        <v>19</v>
      </c>
      <c r="J159" s="154"/>
      <c r="K159" s="39">
        <v>13</v>
      </c>
      <c r="L159" s="154">
        <v>40</v>
      </c>
      <c r="M159" s="154">
        <v>23</v>
      </c>
      <c r="N159" s="40">
        <v>43</v>
      </c>
      <c r="O159" s="58"/>
      <c r="P159" s="52">
        <f t="shared" si="20"/>
        <v>-40</v>
      </c>
      <c r="Q159" s="52">
        <f t="shared" si="20"/>
        <v>-23</v>
      </c>
      <c r="R159" s="52">
        <f t="shared" si="23"/>
        <v>0</v>
      </c>
      <c r="S159" s="53" t="e">
        <f>((#REF!*#REF!)-(#REF!*#REF!))/B159</f>
        <v>#REF!</v>
      </c>
      <c r="T159" s="56">
        <f t="shared" si="19"/>
        <v>-17</v>
      </c>
      <c r="U159" s="56">
        <f t="shared" si="24"/>
        <v>17</v>
      </c>
      <c r="V159" s="39"/>
      <c r="W159" s="60"/>
      <c r="X159" s="9"/>
      <c r="Y159" s="61"/>
      <c r="Z159" s="60"/>
      <c r="AA159" s="62"/>
    </row>
    <row r="160" spans="1:27" s="54" customFormat="1" x14ac:dyDescent="0.25">
      <c r="A160" s="55">
        <v>43161</v>
      </c>
      <c r="B160" s="37">
        <v>289</v>
      </c>
      <c r="C160" s="154">
        <v>235</v>
      </c>
      <c r="D160" s="3">
        <v>60</v>
      </c>
      <c r="E160" s="4">
        <f t="shared" si="21"/>
        <v>0.25531914893617019</v>
      </c>
      <c r="F160" s="5">
        <f t="shared" si="22"/>
        <v>175</v>
      </c>
      <c r="G160" s="38">
        <v>70</v>
      </c>
      <c r="H160" s="2"/>
      <c r="I160" s="2">
        <v>21</v>
      </c>
      <c r="J160" s="154"/>
      <c r="K160" s="39">
        <v>17</v>
      </c>
      <c r="L160" s="154">
        <v>38</v>
      </c>
      <c r="M160" s="154">
        <v>9</v>
      </c>
      <c r="N160" s="40">
        <v>37</v>
      </c>
      <c r="O160" s="58"/>
      <c r="P160" s="52">
        <f t="shared" si="20"/>
        <v>-38</v>
      </c>
      <c r="Q160" s="52">
        <f t="shared" si="20"/>
        <v>-9</v>
      </c>
      <c r="R160" s="52">
        <f t="shared" si="23"/>
        <v>0</v>
      </c>
      <c r="S160" s="53" t="e">
        <f>((#REF!*#REF!)-(#REF!*#REF!))/B160</f>
        <v>#REF!</v>
      </c>
      <c r="T160" s="56">
        <f t="shared" si="19"/>
        <v>-29</v>
      </c>
      <c r="U160" s="56">
        <f t="shared" si="24"/>
        <v>29</v>
      </c>
      <c r="V160" s="39"/>
      <c r="W160" s="60"/>
      <c r="X160" s="9"/>
      <c r="Y160" s="61"/>
      <c r="Z160" s="60"/>
      <c r="AA160" s="62"/>
    </row>
    <row r="161" spans="1:27" s="54" customFormat="1" x14ac:dyDescent="0.25">
      <c r="A161" s="55">
        <v>43154</v>
      </c>
      <c r="B161" s="37">
        <v>256</v>
      </c>
      <c r="C161" s="154">
        <v>240</v>
      </c>
      <c r="D161" s="3">
        <v>59</v>
      </c>
      <c r="E161" s="4">
        <f t="shared" si="21"/>
        <v>0.24583333333333332</v>
      </c>
      <c r="F161" s="5">
        <f t="shared" si="22"/>
        <v>181</v>
      </c>
      <c r="G161" s="38">
        <v>68</v>
      </c>
      <c r="H161" s="2"/>
      <c r="I161" s="2">
        <v>23</v>
      </c>
      <c r="J161" s="154"/>
      <c r="K161" s="39">
        <v>7</v>
      </c>
      <c r="L161" s="154">
        <v>31</v>
      </c>
      <c r="M161" s="154">
        <v>8</v>
      </c>
      <c r="N161" s="40">
        <v>32</v>
      </c>
      <c r="O161" s="58"/>
      <c r="P161" s="52">
        <f t="shared" si="20"/>
        <v>-31</v>
      </c>
      <c r="Q161" s="52">
        <f t="shared" si="20"/>
        <v>-8</v>
      </c>
      <c r="R161" s="52">
        <f t="shared" si="23"/>
        <v>0</v>
      </c>
      <c r="S161" s="53" t="e">
        <f>((#REF!*#REF!)-(#REF!*#REF!))/B161</f>
        <v>#REF!</v>
      </c>
      <c r="T161" s="56">
        <f t="shared" si="19"/>
        <v>-23</v>
      </c>
      <c r="U161" s="56">
        <f t="shared" si="24"/>
        <v>23</v>
      </c>
      <c r="V161" s="39"/>
      <c r="W161" s="60"/>
      <c r="X161" s="9"/>
      <c r="Y161" s="61"/>
      <c r="Z161" s="60"/>
      <c r="AA161" s="62"/>
    </row>
    <row r="162" spans="1:27" s="54" customFormat="1" x14ac:dyDescent="0.25">
      <c r="A162" s="55">
        <v>43147</v>
      </c>
      <c r="B162" s="37">
        <v>233</v>
      </c>
      <c r="C162" s="154">
        <v>217</v>
      </c>
      <c r="D162" s="3">
        <v>54</v>
      </c>
      <c r="E162" s="4">
        <f t="shared" si="21"/>
        <v>0.24884792626728111</v>
      </c>
      <c r="F162" s="5">
        <f t="shared" si="22"/>
        <v>163</v>
      </c>
      <c r="G162" s="38">
        <v>64</v>
      </c>
      <c r="H162" s="2"/>
      <c r="I162" s="2">
        <v>24</v>
      </c>
      <c r="J162" s="154"/>
      <c r="K162" s="39">
        <v>4</v>
      </c>
      <c r="L162" s="154">
        <v>29</v>
      </c>
      <c r="M162" s="154">
        <v>7</v>
      </c>
      <c r="N162" s="40">
        <v>30</v>
      </c>
      <c r="O162" s="58"/>
      <c r="P162" s="52">
        <f t="shared" si="20"/>
        <v>-29</v>
      </c>
      <c r="Q162" s="52">
        <f t="shared" si="20"/>
        <v>-7</v>
      </c>
      <c r="R162" s="52">
        <f t="shared" si="23"/>
        <v>0</v>
      </c>
      <c r="S162" s="53" t="e">
        <f>((#REF!*#REF!)-(#REF!*#REF!))/B162</f>
        <v>#REF!</v>
      </c>
      <c r="T162" s="56">
        <f t="shared" si="19"/>
        <v>-22</v>
      </c>
      <c r="U162" s="56">
        <f t="shared" si="24"/>
        <v>22</v>
      </c>
      <c r="V162" s="39"/>
      <c r="W162" s="60"/>
      <c r="X162" s="9"/>
      <c r="Y162" s="61"/>
      <c r="Z162" s="60"/>
      <c r="AA162" s="62"/>
    </row>
    <row r="163" spans="1:27" s="54" customFormat="1" x14ac:dyDescent="0.25">
      <c r="A163" s="55">
        <v>43140</v>
      </c>
      <c r="B163" s="37">
        <v>211</v>
      </c>
      <c r="C163" s="154">
        <v>192</v>
      </c>
      <c r="D163" s="3">
        <v>52</v>
      </c>
      <c r="E163" s="4">
        <f t="shared" si="21"/>
        <v>0.27083333333333331</v>
      </c>
      <c r="F163" s="5">
        <f t="shared" si="22"/>
        <v>140</v>
      </c>
      <c r="G163" s="38">
        <v>63</v>
      </c>
      <c r="H163" s="2"/>
      <c r="I163" s="2">
        <v>28</v>
      </c>
      <c r="J163" s="154"/>
      <c r="K163" s="39">
        <v>9</v>
      </c>
      <c r="L163" s="154">
        <v>21</v>
      </c>
      <c r="M163" s="154">
        <v>10</v>
      </c>
      <c r="N163" s="40">
        <v>36</v>
      </c>
      <c r="O163" s="58"/>
      <c r="P163" s="52">
        <f t="shared" si="20"/>
        <v>-21</v>
      </c>
      <c r="Q163" s="52">
        <f t="shared" si="20"/>
        <v>-10</v>
      </c>
      <c r="R163" s="52">
        <f t="shared" si="23"/>
        <v>0</v>
      </c>
      <c r="S163" s="53" t="e">
        <f>((#REF!*#REF!)-(#REF!*#REF!))/B163</f>
        <v>#REF!</v>
      </c>
      <c r="T163" s="56">
        <f t="shared" si="19"/>
        <v>-11</v>
      </c>
      <c r="U163" s="56">
        <f t="shared" si="24"/>
        <v>11</v>
      </c>
      <c r="V163" s="39"/>
      <c r="W163" s="60"/>
      <c r="X163" s="9"/>
      <c r="Y163" s="61"/>
      <c r="Z163" s="60"/>
      <c r="AA163" s="62"/>
    </row>
    <row r="164" spans="1:27" s="54" customFormat="1" x14ac:dyDescent="0.25">
      <c r="A164" s="55">
        <v>43133</v>
      </c>
      <c r="B164" s="37">
        <v>200</v>
      </c>
      <c r="C164" s="154">
        <v>185</v>
      </c>
      <c r="D164" s="3">
        <v>53</v>
      </c>
      <c r="E164" s="4">
        <f t="shared" si="21"/>
        <v>0.2864864864864865</v>
      </c>
      <c r="F164" s="5">
        <f t="shared" si="22"/>
        <v>132</v>
      </c>
      <c r="G164" s="38">
        <v>61</v>
      </c>
      <c r="H164" s="2"/>
      <c r="I164" s="2">
        <v>26</v>
      </c>
      <c r="J164" s="154"/>
      <c r="K164" s="39">
        <v>7</v>
      </c>
      <c r="L164" s="154">
        <v>23</v>
      </c>
      <c r="M164" s="154">
        <v>14</v>
      </c>
      <c r="N164" s="40">
        <v>30</v>
      </c>
      <c r="O164" s="58"/>
      <c r="P164" s="52">
        <f t="shared" si="20"/>
        <v>-23</v>
      </c>
      <c r="Q164" s="52">
        <f t="shared" si="20"/>
        <v>-14</v>
      </c>
      <c r="R164" s="52">
        <f t="shared" si="23"/>
        <v>0</v>
      </c>
      <c r="S164" s="53" t="e">
        <f>((#REF!*#REF!)-(#REF!*#REF!))/B164</f>
        <v>#REF!</v>
      </c>
      <c r="T164" s="56">
        <f t="shared" si="19"/>
        <v>-9</v>
      </c>
      <c r="U164" s="56">
        <f t="shared" si="24"/>
        <v>9</v>
      </c>
      <c r="V164" s="39"/>
      <c r="W164" s="60"/>
      <c r="X164" s="9"/>
      <c r="Y164" s="61"/>
      <c r="Z164" s="60"/>
      <c r="AA164" s="62"/>
    </row>
    <row r="165" spans="1:27" s="54" customFormat="1" x14ac:dyDescent="0.25">
      <c r="A165" s="55">
        <v>43126</v>
      </c>
      <c r="B165" s="37">
        <v>191</v>
      </c>
      <c r="C165" s="154">
        <v>172</v>
      </c>
      <c r="D165" s="3">
        <v>55</v>
      </c>
      <c r="E165" s="4">
        <f t="shared" si="21"/>
        <v>0.31976744186046513</v>
      </c>
      <c r="F165" s="5">
        <f t="shared" si="22"/>
        <v>117</v>
      </c>
      <c r="G165" s="38">
        <v>65</v>
      </c>
      <c r="H165" s="2"/>
      <c r="I165" s="2">
        <v>17</v>
      </c>
      <c r="J165" s="154"/>
      <c r="K165" s="39">
        <v>8</v>
      </c>
      <c r="L165" s="154">
        <v>14</v>
      </c>
      <c r="M165" s="154">
        <v>9</v>
      </c>
      <c r="N165" s="40">
        <v>24</v>
      </c>
      <c r="O165" s="58"/>
      <c r="P165" s="52">
        <f t="shared" si="20"/>
        <v>-14</v>
      </c>
      <c r="Q165" s="52">
        <f t="shared" si="20"/>
        <v>-9</v>
      </c>
      <c r="R165" s="52">
        <f t="shared" si="23"/>
        <v>0</v>
      </c>
      <c r="S165" s="53" t="e">
        <f>((#REF!*#REF!)-(#REF!*#REF!))/B165</f>
        <v>#REF!</v>
      </c>
      <c r="T165" s="56">
        <f t="shared" si="19"/>
        <v>-5</v>
      </c>
      <c r="U165" s="56">
        <f t="shared" si="24"/>
        <v>5</v>
      </c>
      <c r="V165" s="39"/>
      <c r="W165" s="60"/>
      <c r="X165" s="9"/>
      <c r="Y165" s="61"/>
      <c r="Z165" s="60"/>
      <c r="AA165" s="62"/>
    </row>
    <row r="166" spans="1:27" s="54" customFormat="1" x14ac:dyDescent="0.25">
      <c r="A166" s="55">
        <v>43119</v>
      </c>
      <c r="B166" s="37">
        <v>186</v>
      </c>
      <c r="C166" s="154">
        <v>169</v>
      </c>
      <c r="D166" s="3">
        <v>51</v>
      </c>
      <c r="E166" s="4">
        <f t="shared" si="21"/>
        <v>0.30177514792899407</v>
      </c>
      <c r="F166" s="5">
        <f t="shared" si="22"/>
        <v>118</v>
      </c>
      <c r="G166" s="38">
        <v>61</v>
      </c>
      <c r="H166" s="2"/>
      <c r="I166" s="2"/>
      <c r="J166" s="154"/>
      <c r="K166" s="39">
        <v>9</v>
      </c>
      <c r="L166" s="154">
        <v>24</v>
      </c>
      <c r="M166" s="154">
        <v>10</v>
      </c>
      <c r="N166" s="40">
        <v>28</v>
      </c>
      <c r="O166" s="58"/>
      <c r="P166" s="52">
        <f t="shared" si="20"/>
        <v>-24</v>
      </c>
      <c r="Q166" s="52">
        <f t="shared" si="20"/>
        <v>-10</v>
      </c>
      <c r="R166" s="52">
        <f t="shared" si="23"/>
        <v>0</v>
      </c>
      <c r="S166" s="53" t="e">
        <f>((#REF!*#REF!)-(#REF!*#REF!))/B166</f>
        <v>#REF!</v>
      </c>
      <c r="T166" s="56">
        <f t="shared" si="19"/>
        <v>-14</v>
      </c>
      <c r="U166" s="56">
        <f t="shared" si="24"/>
        <v>14</v>
      </c>
      <c r="V166" s="39"/>
      <c r="W166" s="60"/>
      <c r="X166" s="9"/>
      <c r="Y166" s="61"/>
      <c r="Z166" s="60"/>
      <c r="AA166" s="62"/>
    </row>
    <row r="167" spans="1:27" s="54" customFormat="1" x14ac:dyDescent="0.25">
      <c r="A167" s="55">
        <v>43112</v>
      </c>
      <c r="B167" s="37">
        <v>182</v>
      </c>
      <c r="C167" s="154">
        <v>175</v>
      </c>
      <c r="D167" s="3">
        <v>53</v>
      </c>
      <c r="E167" s="4">
        <f t="shared" si="21"/>
        <v>0.30285714285714288</v>
      </c>
      <c r="F167" s="5">
        <f t="shared" si="22"/>
        <v>122</v>
      </c>
      <c r="G167" s="38">
        <v>64</v>
      </c>
      <c r="H167" s="2"/>
      <c r="I167" s="2"/>
      <c r="J167" s="154"/>
      <c r="K167" s="39">
        <v>3</v>
      </c>
      <c r="L167" s="154">
        <v>25</v>
      </c>
      <c r="M167" s="154">
        <v>8</v>
      </c>
      <c r="N167" s="40">
        <v>30</v>
      </c>
      <c r="O167" s="58"/>
      <c r="P167" s="52">
        <f t="shared" si="20"/>
        <v>-25</v>
      </c>
      <c r="Q167" s="52">
        <f t="shared" si="20"/>
        <v>-8</v>
      </c>
      <c r="R167" s="52">
        <f t="shared" si="23"/>
        <v>0</v>
      </c>
      <c r="S167" s="53">
        <v>35.200000000000003</v>
      </c>
      <c r="T167" s="56">
        <f t="shared" si="19"/>
        <v>-17</v>
      </c>
      <c r="U167" s="56">
        <f t="shared" si="24"/>
        <v>17</v>
      </c>
      <c r="V167" s="39"/>
      <c r="W167" s="60"/>
      <c r="X167" s="9"/>
      <c r="Y167" s="61"/>
      <c r="Z167" s="60"/>
      <c r="AA167" s="62"/>
    </row>
    <row r="168" spans="1:27" s="54" customFormat="1" x14ac:dyDescent="0.25">
      <c r="A168" s="55">
        <v>43105</v>
      </c>
      <c r="B168" s="37">
        <v>182</v>
      </c>
      <c r="C168" s="154">
        <v>164</v>
      </c>
      <c r="D168" s="3">
        <v>53</v>
      </c>
      <c r="E168" s="4">
        <f t="shared" si="21"/>
        <v>0.32317073170731708</v>
      </c>
      <c r="F168" s="5">
        <f t="shared" si="22"/>
        <v>111</v>
      </c>
      <c r="G168" s="38">
        <v>60</v>
      </c>
      <c r="H168" s="2"/>
      <c r="I168" s="2">
        <v>22</v>
      </c>
      <c r="J168" s="154"/>
      <c r="K168" s="39">
        <v>0</v>
      </c>
      <c r="L168" s="154">
        <v>2</v>
      </c>
      <c r="M168" s="154">
        <v>8</v>
      </c>
      <c r="N168" s="40">
        <v>18</v>
      </c>
      <c r="O168" s="58"/>
      <c r="P168" s="52">
        <f t="shared" si="20"/>
        <v>-2</v>
      </c>
      <c r="Q168" s="52">
        <f t="shared" si="20"/>
        <v>-8</v>
      </c>
      <c r="R168" s="52">
        <f t="shared" si="23"/>
        <v>0</v>
      </c>
      <c r="S168" s="53">
        <v>36.200000000000003</v>
      </c>
      <c r="T168" s="56">
        <f t="shared" si="19"/>
        <v>6</v>
      </c>
      <c r="U168" s="56">
        <f t="shared" si="24"/>
        <v>-6</v>
      </c>
      <c r="V168" s="39"/>
      <c r="W168" s="60"/>
      <c r="X168" s="9"/>
      <c r="Y168" s="61"/>
      <c r="Z168" s="60"/>
      <c r="AA168" s="62"/>
    </row>
    <row r="169" spans="1:27" s="54" customFormat="1" x14ac:dyDescent="0.25">
      <c r="A169" s="55">
        <v>43098</v>
      </c>
      <c r="B169" s="37">
        <v>192</v>
      </c>
      <c r="C169" s="154">
        <v>169</v>
      </c>
      <c r="D169" s="3">
        <v>53</v>
      </c>
      <c r="E169" s="4">
        <f t="shared" si="21"/>
        <v>0.31360946745562129</v>
      </c>
      <c r="F169" s="5">
        <f t="shared" si="22"/>
        <v>116</v>
      </c>
      <c r="G169" s="38">
        <v>62</v>
      </c>
      <c r="H169" s="2"/>
      <c r="I169" s="2">
        <v>12</v>
      </c>
      <c r="J169" s="154"/>
      <c r="K169" s="39">
        <v>1</v>
      </c>
      <c r="L169" s="154">
        <v>2</v>
      </c>
      <c r="M169" s="154">
        <v>0</v>
      </c>
      <c r="N169" s="40">
        <v>0</v>
      </c>
      <c r="O169" s="58"/>
      <c r="P169" s="52">
        <f t="shared" si="20"/>
        <v>-2</v>
      </c>
      <c r="Q169" s="52">
        <f t="shared" si="20"/>
        <v>0</v>
      </c>
      <c r="R169" s="52">
        <f t="shared" si="23"/>
        <v>0</v>
      </c>
      <c r="S169" s="53">
        <v>36.299999999999997</v>
      </c>
      <c r="T169" s="56">
        <f t="shared" si="19"/>
        <v>-2</v>
      </c>
      <c r="U169" s="56">
        <f t="shared" si="24"/>
        <v>2</v>
      </c>
      <c r="V169" s="39"/>
      <c r="W169" s="60"/>
      <c r="X169" s="9"/>
      <c r="Y169" s="61"/>
      <c r="Z169" s="60"/>
      <c r="AA169" s="62"/>
    </row>
    <row r="170" spans="1:27" s="54" customFormat="1" x14ac:dyDescent="0.25">
      <c r="A170" s="55">
        <v>43091</v>
      </c>
      <c r="B170" s="37">
        <v>191</v>
      </c>
      <c r="C170" s="154">
        <v>169</v>
      </c>
      <c r="D170" s="3">
        <v>53</v>
      </c>
      <c r="E170" s="4">
        <f t="shared" si="21"/>
        <v>0.31360946745562129</v>
      </c>
      <c r="F170" s="5">
        <f t="shared" si="22"/>
        <v>116</v>
      </c>
      <c r="G170" s="38">
        <v>61</v>
      </c>
      <c r="H170" s="2"/>
      <c r="I170" s="2">
        <v>6</v>
      </c>
      <c r="J170" s="154"/>
      <c r="K170" s="39">
        <v>5</v>
      </c>
      <c r="L170" s="154">
        <v>9</v>
      </c>
      <c r="M170" s="154">
        <v>8</v>
      </c>
      <c r="N170" s="40">
        <v>10</v>
      </c>
      <c r="O170" s="58"/>
      <c r="P170" s="52">
        <f t="shared" si="20"/>
        <v>-9</v>
      </c>
      <c r="Q170" s="52">
        <f t="shared" si="20"/>
        <v>-8</v>
      </c>
      <c r="R170" s="52">
        <f t="shared" si="23"/>
        <v>0</v>
      </c>
      <c r="S170" s="53">
        <v>34.700000000000003</v>
      </c>
      <c r="T170" s="56">
        <f t="shared" si="19"/>
        <v>-1</v>
      </c>
      <c r="U170" s="56">
        <f t="shared" si="24"/>
        <v>1</v>
      </c>
      <c r="V170" s="39"/>
      <c r="W170" s="60"/>
      <c r="X170" s="9"/>
      <c r="Y170" s="61"/>
      <c r="Z170" s="60"/>
      <c r="AA170" s="62"/>
    </row>
    <row r="171" spans="1:27" s="54" customFormat="1" x14ac:dyDescent="0.25">
      <c r="A171" s="55">
        <v>43084</v>
      </c>
      <c r="B171" s="37">
        <v>195</v>
      </c>
      <c r="C171" s="154">
        <v>182</v>
      </c>
      <c r="D171" s="3">
        <v>61</v>
      </c>
      <c r="E171" s="4">
        <f t="shared" si="21"/>
        <v>0.33516483516483514</v>
      </c>
      <c r="F171" s="5">
        <f t="shared" si="22"/>
        <v>121</v>
      </c>
      <c r="G171" s="38">
        <v>67</v>
      </c>
      <c r="H171" s="2"/>
      <c r="I171" s="2">
        <v>12</v>
      </c>
      <c r="J171" s="154"/>
      <c r="K171" s="39">
        <v>1</v>
      </c>
      <c r="L171" s="154">
        <v>13</v>
      </c>
      <c r="M171" s="154">
        <v>13</v>
      </c>
      <c r="N171" s="40">
        <v>15</v>
      </c>
      <c r="O171" s="58"/>
      <c r="P171" s="52">
        <f t="shared" si="20"/>
        <v>-13</v>
      </c>
      <c r="Q171" s="52">
        <f t="shared" si="20"/>
        <v>-13</v>
      </c>
      <c r="R171" s="52">
        <f t="shared" si="23"/>
        <v>0</v>
      </c>
      <c r="S171" s="53">
        <v>35</v>
      </c>
      <c r="T171" s="56">
        <f t="shared" si="19"/>
        <v>0</v>
      </c>
      <c r="U171" s="56">
        <f t="shared" si="24"/>
        <v>0</v>
      </c>
      <c r="V171" s="39"/>
      <c r="W171" s="60"/>
      <c r="X171" s="9"/>
      <c r="Y171" s="61"/>
      <c r="Z171" s="60"/>
      <c r="AA171" s="62"/>
    </row>
    <row r="172" spans="1:27" s="54" customFormat="1" x14ac:dyDescent="0.25">
      <c r="A172" s="55">
        <v>43077</v>
      </c>
      <c r="B172" s="37">
        <v>197</v>
      </c>
      <c r="C172" s="154">
        <v>180</v>
      </c>
      <c r="D172" s="3">
        <v>58</v>
      </c>
      <c r="E172" s="4">
        <f t="shared" si="21"/>
        <v>0.32222222222222224</v>
      </c>
      <c r="F172" s="5">
        <f t="shared" si="22"/>
        <v>122</v>
      </c>
      <c r="G172" s="38">
        <v>63</v>
      </c>
      <c r="H172" s="2"/>
      <c r="I172" s="2">
        <v>11</v>
      </c>
      <c r="J172" s="154"/>
      <c r="K172" s="39">
        <v>3</v>
      </c>
      <c r="L172" s="154">
        <v>15</v>
      </c>
      <c r="M172" s="154">
        <v>9</v>
      </c>
      <c r="N172" s="40">
        <v>18</v>
      </c>
      <c r="O172" s="58"/>
      <c r="P172" s="52">
        <f t="shared" si="20"/>
        <v>-15</v>
      </c>
      <c r="Q172" s="52">
        <f t="shared" si="20"/>
        <v>-9</v>
      </c>
      <c r="R172" s="52">
        <f t="shared" si="23"/>
        <v>0</v>
      </c>
      <c r="S172" s="53">
        <v>34.5</v>
      </c>
      <c r="T172" s="56">
        <f t="shared" si="19"/>
        <v>-6</v>
      </c>
      <c r="U172" s="56">
        <f t="shared" si="24"/>
        <v>6</v>
      </c>
      <c r="V172" s="39"/>
      <c r="W172" s="60"/>
      <c r="X172" s="9"/>
      <c r="Y172" s="61"/>
      <c r="Z172" s="60"/>
      <c r="AA172" s="62"/>
    </row>
    <row r="173" spans="1:27" s="54" customFormat="1" x14ac:dyDescent="0.25">
      <c r="A173" s="55">
        <v>43070</v>
      </c>
      <c r="B173" s="37">
        <v>195</v>
      </c>
      <c r="C173" s="154">
        <v>175</v>
      </c>
      <c r="D173" s="3">
        <v>57</v>
      </c>
      <c r="E173" s="4">
        <f t="shared" si="21"/>
        <v>0.32571428571428573</v>
      </c>
      <c r="F173" s="5">
        <f t="shared" si="22"/>
        <v>118</v>
      </c>
      <c r="G173" s="38">
        <v>63</v>
      </c>
      <c r="H173" s="2"/>
      <c r="I173" s="2">
        <v>10</v>
      </c>
      <c r="J173" s="154"/>
      <c r="K173" s="39">
        <v>5</v>
      </c>
      <c r="L173" s="154">
        <v>23</v>
      </c>
      <c r="M173" s="154">
        <v>10</v>
      </c>
      <c r="N173" s="40">
        <v>26</v>
      </c>
      <c r="O173" s="58"/>
      <c r="P173" s="52">
        <f t="shared" si="20"/>
        <v>-23</v>
      </c>
      <c r="Q173" s="52">
        <f t="shared" si="20"/>
        <v>-10</v>
      </c>
      <c r="R173" s="52">
        <f t="shared" si="23"/>
        <v>0</v>
      </c>
      <c r="S173" s="53">
        <v>33.799999999999997</v>
      </c>
      <c r="T173" s="56">
        <f t="shared" si="19"/>
        <v>-13</v>
      </c>
      <c r="U173" s="56">
        <f t="shared" si="24"/>
        <v>13</v>
      </c>
      <c r="V173" s="39"/>
      <c r="W173" s="60"/>
      <c r="X173" s="9"/>
      <c r="Y173" s="61"/>
      <c r="Z173" s="60"/>
      <c r="AA173" s="62"/>
    </row>
    <row r="174" spans="1:27" s="54" customFormat="1" x14ac:dyDescent="0.25">
      <c r="A174" s="55">
        <v>43063</v>
      </c>
      <c r="B174" s="37">
        <v>193</v>
      </c>
      <c r="C174" s="154">
        <v>163</v>
      </c>
      <c r="D174" s="3">
        <v>52</v>
      </c>
      <c r="E174" s="4">
        <f t="shared" si="21"/>
        <v>0.31901840490797545</v>
      </c>
      <c r="F174" s="5">
        <f t="shared" si="22"/>
        <v>111</v>
      </c>
      <c r="G174" s="38">
        <v>60</v>
      </c>
      <c r="H174" s="2"/>
      <c r="I174" s="2">
        <v>9</v>
      </c>
      <c r="J174" s="154"/>
      <c r="K174" s="39">
        <v>2</v>
      </c>
      <c r="L174" s="154">
        <v>9</v>
      </c>
      <c r="M174" s="154">
        <v>21</v>
      </c>
      <c r="N174" s="40">
        <v>18</v>
      </c>
      <c r="O174" s="58"/>
      <c r="P174" s="52">
        <f t="shared" si="20"/>
        <v>-9</v>
      </c>
      <c r="Q174" s="52">
        <f t="shared" si="20"/>
        <v>-21</v>
      </c>
      <c r="R174" s="52">
        <f t="shared" si="23"/>
        <v>0</v>
      </c>
      <c r="S174" s="53">
        <v>34.299999999999997</v>
      </c>
      <c r="T174" s="56">
        <f t="shared" si="19"/>
        <v>12</v>
      </c>
      <c r="U174" s="56">
        <f t="shared" si="24"/>
        <v>-12</v>
      </c>
      <c r="V174" s="39"/>
      <c r="W174" s="60"/>
      <c r="X174" s="9"/>
      <c r="Y174" s="61"/>
      <c r="Z174" s="60"/>
      <c r="AA174" s="62"/>
    </row>
    <row r="175" spans="1:27" s="54" customFormat="1" x14ac:dyDescent="0.25">
      <c r="A175" s="55">
        <v>43056</v>
      </c>
      <c r="B175" s="37">
        <v>204</v>
      </c>
      <c r="C175" s="154">
        <v>174</v>
      </c>
      <c r="D175" s="3">
        <v>56</v>
      </c>
      <c r="E175" s="4">
        <f t="shared" si="21"/>
        <v>0.32183908045977011</v>
      </c>
      <c r="F175" s="5">
        <f t="shared" si="22"/>
        <v>118</v>
      </c>
      <c r="G175" s="38">
        <v>64</v>
      </c>
      <c r="H175" s="2"/>
      <c r="I175" s="2">
        <v>6</v>
      </c>
      <c r="J175" s="154"/>
      <c r="K175" s="39">
        <v>4</v>
      </c>
      <c r="L175" s="154">
        <v>10</v>
      </c>
      <c r="M175" s="154">
        <v>8</v>
      </c>
      <c r="N175" s="40">
        <v>10</v>
      </c>
      <c r="O175" s="58"/>
      <c r="P175" s="52">
        <f t="shared" si="20"/>
        <v>-10</v>
      </c>
      <c r="Q175" s="52">
        <f t="shared" si="20"/>
        <v>-8</v>
      </c>
      <c r="R175" s="52">
        <f t="shared" si="23"/>
        <v>0</v>
      </c>
      <c r="S175" s="53">
        <v>33</v>
      </c>
      <c r="T175" s="56">
        <f t="shared" si="19"/>
        <v>-2</v>
      </c>
      <c r="U175" s="56">
        <f t="shared" si="24"/>
        <v>2</v>
      </c>
      <c r="V175" s="39"/>
      <c r="W175" s="60"/>
      <c r="X175" s="9"/>
      <c r="Y175" s="61"/>
      <c r="Z175" s="60"/>
      <c r="AA175" s="62"/>
    </row>
    <row r="176" spans="1:27" s="54" customFormat="1" x14ac:dyDescent="0.25">
      <c r="A176" s="55">
        <v>43049</v>
      </c>
      <c r="B176" s="37">
        <v>210</v>
      </c>
      <c r="C176" s="154">
        <v>178</v>
      </c>
      <c r="D176" s="3">
        <v>54</v>
      </c>
      <c r="E176" s="4">
        <f t="shared" si="21"/>
        <v>0.30337078651685395</v>
      </c>
      <c r="F176" s="5">
        <f t="shared" si="22"/>
        <v>124</v>
      </c>
      <c r="G176" s="38">
        <v>66</v>
      </c>
      <c r="H176" s="2"/>
      <c r="I176" s="2">
        <v>11</v>
      </c>
      <c r="J176" s="154"/>
      <c r="K176" s="39">
        <v>16</v>
      </c>
      <c r="L176" s="154">
        <v>17</v>
      </c>
      <c r="M176" s="154">
        <v>9</v>
      </c>
      <c r="N176" s="40">
        <v>20</v>
      </c>
      <c r="O176" s="58"/>
      <c r="P176" s="52">
        <f t="shared" si="20"/>
        <v>-17</v>
      </c>
      <c r="Q176" s="52">
        <f t="shared" si="20"/>
        <v>-9</v>
      </c>
      <c r="R176" s="52">
        <f t="shared" si="23"/>
        <v>0</v>
      </c>
      <c r="S176" s="53">
        <v>33.700000000000003</v>
      </c>
      <c r="T176" s="56">
        <f t="shared" si="19"/>
        <v>-8</v>
      </c>
      <c r="U176" s="56">
        <f t="shared" si="24"/>
        <v>8</v>
      </c>
      <c r="V176" s="39"/>
      <c r="W176" s="60"/>
      <c r="X176" s="9"/>
      <c r="Y176" s="61"/>
      <c r="Z176" s="60"/>
      <c r="AA176" s="62"/>
    </row>
    <row r="177" spans="1:27" s="54" customFormat="1" x14ac:dyDescent="0.25">
      <c r="A177" s="55">
        <v>43042</v>
      </c>
      <c r="B177" s="37">
        <v>204</v>
      </c>
      <c r="C177" s="154">
        <v>186</v>
      </c>
      <c r="D177" s="3">
        <v>56</v>
      </c>
      <c r="E177" s="4">
        <f t="shared" si="21"/>
        <v>0.30107526881720431</v>
      </c>
      <c r="F177" s="5">
        <f t="shared" si="22"/>
        <v>130</v>
      </c>
      <c r="G177" s="38">
        <v>62</v>
      </c>
      <c r="H177" s="2"/>
      <c r="I177" s="2"/>
      <c r="J177" s="154"/>
      <c r="K177" s="39">
        <v>4</v>
      </c>
      <c r="L177" s="154">
        <v>21</v>
      </c>
      <c r="M177" s="154">
        <v>8</v>
      </c>
      <c r="N177" s="40">
        <v>22</v>
      </c>
      <c r="O177" s="58"/>
      <c r="P177" s="52">
        <f t="shared" si="20"/>
        <v>-21</v>
      </c>
      <c r="Q177" s="52">
        <f t="shared" si="20"/>
        <v>-8</v>
      </c>
      <c r="R177" s="52">
        <f t="shared" si="23"/>
        <v>0</v>
      </c>
      <c r="S177" s="53">
        <v>33.1</v>
      </c>
      <c r="T177" s="56">
        <f t="shared" si="19"/>
        <v>-13</v>
      </c>
      <c r="U177" s="56">
        <f t="shared" si="24"/>
        <v>13</v>
      </c>
      <c r="V177" s="39"/>
      <c r="W177" s="60"/>
      <c r="X177" s="9"/>
      <c r="Y177" s="61"/>
      <c r="Z177" s="60"/>
      <c r="AA177" s="62"/>
    </row>
    <row r="178" spans="1:27" s="54" customFormat="1" x14ac:dyDescent="0.25">
      <c r="A178" s="55">
        <v>43035</v>
      </c>
      <c r="B178" s="37">
        <v>192</v>
      </c>
      <c r="C178" s="154">
        <v>170</v>
      </c>
      <c r="D178" s="3">
        <v>52</v>
      </c>
      <c r="E178" s="4">
        <f t="shared" si="21"/>
        <v>0.30588235294117649</v>
      </c>
      <c r="F178" s="5">
        <f t="shared" si="22"/>
        <v>118</v>
      </c>
      <c r="G178" s="38">
        <v>59</v>
      </c>
      <c r="H178" s="2"/>
      <c r="I178" s="2"/>
      <c r="J178" s="154"/>
      <c r="K178" s="39">
        <v>4</v>
      </c>
      <c r="L178" s="154">
        <v>6</v>
      </c>
      <c r="M178" s="154">
        <v>16</v>
      </c>
      <c r="N178" s="40">
        <v>14</v>
      </c>
      <c r="O178" s="58"/>
      <c r="P178" s="52">
        <f t="shared" si="20"/>
        <v>-6</v>
      </c>
      <c r="Q178" s="52">
        <f t="shared" si="20"/>
        <v>-16</v>
      </c>
      <c r="R178" s="52">
        <f t="shared" si="23"/>
        <v>0</v>
      </c>
      <c r="S178" s="53">
        <v>33.299999999999997</v>
      </c>
      <c r="T178" s="56">
        <f t="shared" si="19"/>
        <v>10</v>
      </c>
      <c r="U178" s="56">
        <f t="shared" si="24"/>
        <v>-10</v>
      </c>
      <c r="V178" s="39"/>
      <c r="W178" s="60"/>
      <c r="X178" s="9"/>
      <c r="Y178" s="61"/>
      <c r="Z178" s="60"/>
      <c r="AA178" s="62"/>
    </row>
    <row r="179" spans="1:27" s="54" customFormat="1" x14ac:dyDescent="0.25">
      <c r="A179" s="55">
        <v>43028</v>
      </c>
      <c r="B179" s="37">
        <v>204</v>
      </c>
      <c r="C179" s="154">
        <v>183</v>
      </c>
      <c r="D179" s="3">
        <v>53</v>
      </c>
      <c r="E179" s="4">
        <f t="shared" si="21"/>
        <v>0.2896174863387978</v>
      </c>
      <c r="F179" s="5">
        <f t="shared" si="22"/>
        <v>130</v>
      </c>
      <c r="G179" s="38">
        <v>64</v>
      </c>
      <c r="H179" s="2"/>
      <c r="I179" s="2"/>
      <c r="J179" s="154"/>
      <c r="K179" s="39">
        <v>5</v>
      </c>
      <c r="L179" s="154">
        <v>13</v>
      </c>
      <c r="M179" s="154">
        <v>19</v>
      </c>
      <c r="N179" s="40">
        <v>19</v>
      </c>
      <c r="O179" s="58"/>
      <c r="P179" s="52">
        <f t="shared" si="20"/>
        <v>-13</v>
      </c>
      <c r="Q179" s="52">
        <f t="shared" si="20"/>
        <v>-19</v>
      </c>
      <c r="R179" s="52">
        <f t="shared" si="23"/>
        <v>0</v>
      </c>
      <c r="S179" s="53">
        <v>33.6</v>
      </c>
      <c r="T179" s="56">
        <f t="shared" si="19"/>
        <v>6</v>
      </c>
      <c r="U179" s="56">
        <f t="shared" si="24"/>
        <v>-6</v>
      </c>
      <c r="V179" s="39"/>
      <c r="W179" s="60"/>
      <c r="X179" s="9"/>
      <c r="Y179" s="61"/>
      <c r="Z179" s="60"/>
      <c r="AA179" s="62"/>
    </row>
    <row r="180" spans="1:27" s="54" customFormat="1" x14ac:dyDescent="0.25">
      <c r="A180" s="55">
        <v>43021</v>
      </c>
      <c r="B180" s="37">
        <v>210</v>
      </c>
      <c r="C180" s="154">
        <v>181</v>
      </c>
      <c r="D180" s="3">
        <v>54</v>
      </c>
      <c r="E180" s="4">
        <f t="shared" si="21"/>
        <v>0.2983425414364641</v>
      </c>
      <c r="F180" s="5">
        <f t="shared" si="22"/>
        <v>127</v>
      </c>
      <c r="G180" s="38">
        <v>67</v>
      </c>
      <c r="H180" s="2"/>
      <c r="I180" s="2"/>
      <c r="J180" s="154"/>
      <c r="K180" s="39">
        <v>7</v>
      </c>
      <c r="L180" s="154">
        <v>20</v>
      </c>
      <c r="M180" s="154">
        <v>11</v>
      </c>
      <c r="N180" s="40">
        <v>14</v>
      </c>
      <c r="O180" s="58"/>
      <c r="P180" s="52">
        <f t="shared" si="20"/>
        <v>-20</v>
      </c>
      <c r="Q180" s="52">
        <f t="shared" si="20"/>
        <v>-11</v>
      </c>
      <c r="R180" s="52">
        <f t="shared" si="23"/>
        <v>0</v>
      </c>
      <c r="S180" s="53">
        <v>32.799999999999997</v>
      </c>
      <c r="T180" s="56">
        <f t="shared" si="19"/>
        <v>-9</v>
      </c>
      <c r="U180" s="56">
        <f t="shared" si="24"/>
        <v>9</v>
      </c>
      <c r="V180" s="39"/>
      <c r="W180" s="60"/>
      <c r="X180" s="9"/>
      <c r="Y180" s="61"/>
      <c r="Z180" s="60"/>
      <c r="AA180" s="62"/>
    </row>
    <row r="181" spans="1:27" s="54" customFormat="1" x14ac:dyDescent="0.25">
      <c r="A181" s="55">
        <v>43014</v>
      </c>
      <c r="B181" s="37">
        <v>206</v>
      </c>
      <c r="C181" s="154">
        <v>168</v>
      </c>
      <c r="D181" s="3">
        <v>55</v>
      </c>
      <c r="E181" s="4">
        <f t="shared" si="21"/>
        <v>0.32738095238095238</v>
      </c>
      <c r="F181" s="5">
        <f t="shared" si="22"/>
        <v>113</v>
      </c>
      <c r="G181" s="38">
        <v>72</v>
      </c>
      <c r="H181" s="2"/>
      <c r="I181" s="2"/>
      <c r="J181" s="154"/>
      <c r="K181" s="39">
        <v>5</v>
      </c>
      <c r="L181" s="154">
        <v>7</v>
      </c>
      <c r="M181" s="154">
        <v>11</v>
      </c>
      <c r="N181" s="40">
        <v>17</v>
      </c>
      <c r="O181" s="58"/>
      <c r="P181" s="52">
        <f t="shared" si="20"/>
        <v>-7</v>
      </c>
      <c r="Q181" s="52">
        <f t="shared" si="20"/>
        <v>-11</v>
      </c>
      <c r="R181" s="52">
        <f t="shared" si="23"/>
        <v>0</v>
      </c>
      <c r="S181" s="7">
        <v>36</v>
      </c>
      <c r="T181" s="56">
        <f t="shared" si="19"/>
        <v>4</v>
      </c>
      <c r="U181" s="56">
        <f t="shared" si="24"/>
        <v>-4</v>
      </c>
      <c r="V181" s="39"/>
      <c r="W181" s="60"/>
      <c r="X181" s="9"/>
      <c r="Y181" s="61"/>
      <c r="Z181" s="60"/>
      <c r="AA181" s="62"/>
    </row>
    <row r="182" spans="1:27" s="54" customFormat="1" x14ac:dyDescent="0.25">
      <c r="A182" s="55">
        <v>43007</v>
      </c>
      <c r="B182" s="37">
        <v>209</v>
      </c>
      <c r="C182" s="154">
        <v>177</v>
      </c>
      <c r="D182" s="3">
        <v>56</v>
      </c>
      <c r="E182" s="4">
        <f t="shared" si="21"/>
        <v>0.31638418079096048</v>
      </c>
      <c r="F182" s="5">
        <f t="shared" si="22"/>
        <v>121</v>
      </c>
      <c r="G182" s="38">
        <v>68</v>
      </c>
      <c r="H182" s="2"/>
      <c r="I182" s="2"/>
      <c r="J182" s="154"/>
      <c r="K182" s="39">
        <v>6</v>
      </c>
      <c r="L182" s="154">
        <v>17</v>
      </c>
      <c r="M182" s="154">
        <v>6</v>
      </c>
      <c r="N182" s="40">
        <v>11</v>
      </c>
      <c r="O182" s="58"/>
      <c r="P182" s="52">
        <f t="shared" si="20"/>
        <v>-17</v>
      </c>
      <c r="Q182" s="52">
        <f t="shared" si="20"/>
        <v>-6</v>
      </c>
      <c r="R182" s="52">
        <f t="shared" si="23"/>
        <v>0</v>
      </c>
      <c r="S182" s="53">
        <v>35.700000000000003</v>
      </c>
      <c r="T182" s="56">
        <f t="shared" si="19"/>
        <v>-11</v>
      </c>
      <c r="U182" s="56">
        <f t="shared" si="24"/>
        <v>11</v>
      </c>
      <c r="V182" s="39"/>
      <c r="W182" s="60"/>
      <c r="X182" s="9"/>
      <c r="Y182" s="61"/>
      <c r="Z182" s="60"/>
      <c r="AA182" s="62"/>
    </row>
    <row r="183" spans="1:27" s="54" customFormat="1" x14ac:dyDescent="0.25">
      <c r="A183" s="55">
        <v>43000</v>
      </c>
      <c r="B183" s="37">
        <v>201</v>
      </c>
      <c r="C183" s="154">
        <v>174</v>
      </c>
      <c r="D183" s="3">
        <v>57</v>
      </c>
      <c r="E183" s="4">
        <f t="shared" si="21"/>
        <v>0.32758620689655171</v>
      </c>
      <c r="F183" s="5">
        <f t="shared" si="22"/>
        <v>117</v>
      </c>
      <c r="G183" s="38">
        <v>65</v>
      </c>
      <c r="H183" s="2"/>
      <c r="I183" s="2"/>
      <c r="J183" s="154"/>
      <c r="K183" s="39">
        <v>5</v>
      </c>
      <c r="L183" s="154">
        <v>15</v>
      </c>
      <c r="M183" s="154">
        <v>8</v>
      </c>
      <c r="N183" s="40">
        <v>24</v>
      </c>
      <c r="O183" s="58"/>
      <c r="P183" s="52">
        <f t="shared" si="20"/>
        <v>-15</v>
      </c>
      <c r="Q183" s="52">
        <f t="shared" si="20"/>
        <v>-8</v>
      </c>
      <c r="R183" s="52">
        <f t="shared" si="23"/>
        <v>0</v>
      </c>
      <c r="S183" s="53">
        <v>37</v>
      </c>
      <c r="T183" s="56">
        <f t="shared" si="19"/>
        <v>-7</v>
      </c>
      <c r="U183" s="56">
        <f t="shared" si="24"/>
        <v>7</v>
      </c>
      <c r="V183" s="39"/>
      <c r="W183" s="60"/>
      <c r="X183" s="9"/>
      <c r="Y183" s="61"/>
      <c r="Z183" s="60"/>
      <c r="AA183" s="62"/>
    </row>
    <row r="184" spans="1:27" s="54" customFormat="1" x14ac:dyDescent="0.25">
      <c r="A184" s="55">
        <v>42993</v>
      </c>
      <c r="B184" s="37">
        <v>209</v>
      </c>
      <c r="C184" s="154">
        <v>187</v>
      </c>
      <c r="D184" s="3">
        <v>52</v>
      </c>
      <c r="E184" s="4">
        <f t="shared" si="21"/>
        <v>0.27807486631016043</v>
      </c>
      <c r="F184" s="5">
        <f t="shared" si="22"/>
        <v>135</v>
      </c>
      <c r="G184" s="38">
        <v>58</v>
      </c>
      <c r="H184" s="2"/>
      <c r="I184" s="2"/>
      <c r="J184" s="154"/>
      <c r="K184" s="39">
        <v>3</v>
      </c>
      <c r="L184" s="154">
        <v>8</v>
      </c>
      <c r="M184" s="154">
        <v>5</v>
      </c>
      <c r="N184" s="40">
        <v>11</v>
      </c>
      <c r="O184" s="58"/>
      <c r="P184" s="52">
        <f t="shared" si="20"/>
        <v>-8</v>
      </c>
      <c r="Q184" s="52">
        <f t="shared" si="20"/>
        <v>-5</v>
      </c>
      <c r="R184" s="52">
        <f t="shared" si="23"/>
        <v>0</v>
      </c>
      <c r="S184" s="53">
        <v>37.5</v>
      </c>
      <c r="T184" s="56">
        <f t="shared" si="19"/>
        <v>-3</v>
      </c>
      <c r="U184" s="56">
        <f t="shared" si="24"/>
        <v>3</v>
      </c>
      <c r="V184" s="39"/>
      <c r="W184" s="60"/>
      <c r="X184" s="9"/>
      <c r="Y184" s="61"/>
      <c r="Z184" s="60"/>
      <c r="AA184" s="62"/>
    </row>
    <row r="185" spans="1:27" s="54" customFormat="1" x14ac:dyDescent="0.25">
      <c r="A185" s="55">
        <v>42986</v>
      </c>
      <c r="B185" s="37">
        <v>214</v>
      </c>
      <c r="C185" s="154">
        <v>194</v>
      </c>
      <c r="D185" s="3">
        <v>49</v>
      </c>
      <c r="E185" s="4">
        <f t="shared" si="21"/>
        <v>0.25257731958762886</v>
      </c>
      <c r="F185" s="5">
        <f t="shared" si="22"/>
        <v>145</v>
      </c>
      <c r="G185" s="38">
        <v>57</v>
      </c>
      <c r="H185" s="2"/>
      <c r="I185" s="2"/>
      <c r="J185" s="154"/>
      <c r="K185" s="39">
        <v>3</v>
      </c>
      <c r="L185" s="154">
        <v>6</v>
      </c>
      <c r="M185" s="154">
        <v>10</v>
      </c>
      <c r="N185" s="40">
        <v>16</v>
      </c>
      <c r="O185" s="58"/>
      <c r="P185" s="52">
        <f t="shared" si="20"/>
        <v>-6</v>
      </c>
      <c r="Q185" s="52">
        <f t="shared" si="20"/>
        <v>-10</v>
      </c>
      <c r="R185" s="52">
        <f t="shared" si="23"/>
        <v>0</v>
      </c>
      <c r="S185" s="53">
        <v>36.1</v>
      </c>
      <c r="T185" s="56">
        <f t="shared" si="19"/>
        <v>4</v>
      </c>
      <c r="U185" s="56">
        <f t="shared" si="24"/>
        <v>-4</v>
      </c>
      <c r="V185" s="39"/>
      <c r="W185" s="60"/>
      <c r="X185" s="9"/>
      <c r="Y185" s="61"/>
      <c r="Z185" s="60"/>
      <c r="AA185" s="62"/>
    </row>
    <row r="186" spans="1:27" s="54" customFormat="1" x14ac:dyDescent="0.25">
      <c r="A186" s="55">
        <v>42979</v>
      </c>
      <c r="B186" s="37">
        <v>220</v>
      </c>
      <c r="C186" s="154">
        <v>197</v>
      </c>
      <c r="D186" s="3">
        <v>46</v>
      </c>
      <c r="E186" s="4">
        <f t="shared" si="21"/>
        <v>0.233502538071066</v>
      </c>
      <c r="F186" s="5">
        <f t="shared" si="22"/>
        <v>151</v>
      </c>
      <c r="G186" s="38">
        <v>54</v>
      </c>
      <c r="H186" s="2"/>
      <c r="I186" s="2"/>
      <c r="J186" s="154"/>
      <c r="K186" s="39">
        <v>1</v>
      </c>
      <c r="L186" s="154">
        <v>11</v>
      </c>
      <c r="M186" s="154">
        <v>2</v>
      </c>
      <c r="N186" s="40">
        <v>12</v>
      </c>
      <c r="O186" s="58"/>
      <c r="P186" s="52">
        <f t="shared" si="20"/>
        <v>-11</v>
      </c>
      <c r="Q186" s="52">
        <f t="shared" si="20"/>
        <v>-2</v>
      </c>
      <c r="R186" s="52">
        <f t="shared" si="23"/>
        <v>0</v>
      </c>
      <c r="S186" s="53">
        <v>35.1</v>
      </c>
      <c r="T186" s="56">
        <f t="shared" si="19"/>
        <v>-9</v>
      </c>
      <c r="U186" s="56">
        <f t="shared" si="24"/>
        <v>9</v>
      </c>
      <c r="V186" s="39"/>
      <c r="W186" s="60"/>
      <c r="X186" s="9"/>
      <c r="Y186" s="61"/>
      <c r="Z186" s="60"/>
      <c r="AA186" s="62"/>
    </row>
    <row r="187" spans="1:27" s="54" customFormat="1" x14ac:dyDescent="0.25">
      <c r="A187" s="55">
        <v>42972</v>
      </c>
      <c r="B187" s="37">
        <v>210</v>
      </c>
      <c r="C187" s="154">
        <v>187</v>
      </c>
      <c r="D187" s="3">
        <v>42</v>
      </c>
      <c r="E187" s="4">
        <f t="shared" si="21"/>
        <v>0.22459893048128343</v>
      </c>
      <c r="F187" s="5">
        <f t="shared" si="22"/>
        <v>145</v>
      </c>
      <c r="G187" s="38">
        <v>51</v>
      </c>
      <c r="H187" s="2"/>
      <c r="I187" s="2"/>
      <c r="J187" s="154"/>
      <c r="K187" s="74">
        <v>3</v>
      </c>
      <c r="L187" s="154">
        <v>16</v>
      </c>
      <c r="M187" s="154">
        <v>9</v>
      </c>
      <c r="N187" s="75">
        <v>17</v>
      </c>
      <c r="O187" s="58"/>
      <c r="P187" s="52">
        <f t="shared" si="20"/>
        <v>-16</v>
      </c>
      <c r="Q187" s="52">
        <f t="shared" si="20"/>
        <v>-9</v>
      </c>
      <c r="R187" s="52">
        <f t="shared" si="23"/>
        <v>0</v>
      </c>
      <c r="S187" s="53">
        <v>34.200000000000003</v>
      </c>
      <c r="T187" s="56">
        <f t="shared" si="19"/>
        <v>-7</v>
      </c>
      <c r="U187" s="56">
        <f t="shared" si="24"/>
        <v>7</v>
      </c>
      <c r="V187" s="39"/>
      <c r="W187" s="60"/>
      <c r="X187" s="9"/>
      <c r="Y187" s="61"/>
      <c r="Z187" s="60"/>
      <c r="AA187" s="62"/>
    </row>
    <row r="188" spans="1:27" s="54" customFormat="1" x14ac:dyDescent="0.25">
      <c r="A188" s="55">
        <v>42965</v>
      </c>
      <c r="B188" s="37">
        <v>204</v>
      </c>
      <c r="C188" s="154">
        <v>175</v>
      </c>
      <c r="D188" s="3">
        <v>41</v>
      </c>
      <c r="E188" s="4">
        <f t="shared" si="21"/>
        <v>0.23428571428571429</v>
      </c>
      <c r="F188" s="5">
        <f t="shared" si="22"/>
        <v>134</v>
      </c>
      <c r="G188" s="38">
        <v>53</v>
      </c>
      <c r="H188" s="2"/>
      <c r="I188" s="2"/>
      <c r="J188" s="154"/>
      <c r="K188" s="39">
        <v>5</v>
      </c>
      <c r="L188" s="154">
        <v>23</v>
      </c>
      <c r="M188" s="154">
        <v>20</v>
      </c>
      <c r="N188" s="40">
        <v>29</v>
      </c>
      <c r="O188" s="58"/>
      <c r="P188" s="52">
        <f t="shared" si="20"/>
        <v>-23</v>
      </c>
      <c r="Q188" s="52">
        <f t="shared" si="20"/>
        <v>-20</v>
      </c>
      <c r="R188" s="52">
        <f t="shared" si="23"/>
        <v>0</v>
      </c>
      <c r="S188" s="53">
        <v>34.1</v>
      </c>
      <c r="T188" s="56">
        <f t="shared" si="19"/>
        <v>-3</v>
      </c>
      <c r="U188" s="56">
        <f t="shared" si="24"/>
        <v>3</v>
      </c>
      <c r="V188" s="39"/>
      <c r="W188" s="60"/>
      <c r="X188" s="9"/>
      <c r="Y188" s="61"/>
      <c r="Z188" s="60"/>
      <c r="AA188" s="62"/>
    </row>
    <row r="189" spans="1:27" s="54" customFormat="1" x14ac:dyDescent="0.25">
      <c r="A189" s="55">
        <v>42958</v>
      </c>
      <c r="B189" s="37">
        <v>204</v>
      </c>
      <c r="C189" s="154">
        <v>170</v>
      </c>
      <c r="D189" s="3">
        <v>46</v>
      </c>
      <c r="E189" s="4">
        <f t="shared" si="21"/>
        <v>0.27058823529411763</v>
      </c>
      <c r="F189" s="5">
        <f t="shared" si="22"/>
        <v>124</v>
      </c>
      <c r="G189" s="38">
        <v>58</v>
      </c>
      <c r="H189" s="2"/>
      <c r="I189" s="2"/>
      <c r="J189" s="154"/>
      <c r="K189" s="39">
        <v>16</v>
      </c>
      <c r="L189" s="154">
        <v>28</v>
      </c>
      <c r="M189" s="154">
        <v>23</v>
      </c>
      <c r="N189" s="40">
        <v>15</v>
      </c>
      <c r="O189" s="58"/>
      <c r="P189" s="52">
        <f t="shared" si="20"/>
        <v>-28</v>
      </c>
      <c r="Q189" s="52">
        <f t="shared" si="20"/>
        <v>-23</v>
      </c>
      <c r="R189" s="52">
        <f t="shared" si="23"/>
        <v>0</v>
      </c>
      <c r="S189" s="53">
        <v>35.700000000000003</v>
      </c>
      <c r="T189" s="155">
        <f t="shared" si="19"/>
        <v>-5</v>
      </c>
      <c r="U189" s="56">
        <f t="shared" si="24"/>
        <v>5</v>
      </c>
      <c r="V189" s="39"/>
      <c r="W189" s="60"/>
      <c r="X189" s="9"/>
      <c r="Y189" s="61"/>
      <c r="Z189" s="60"/>
      <c r="AA189" s="62"/>
    </row>
    <row r="190" spans="1:27" s="54" customFormat="1" x14ac:dyDescent="0.25">
      <c r="A190" s="55">
        <v>42951</v>
      </c>
      <c r="B190" s="37">
        <v>212</v>
      </c>
      <c r="C190" s="154">
        <v>174</v>
      </c>
      <c r="D190" s="3">
        <v>51</v>
      </c>
      <c r="E190" s="4">
        <f t="shared" si="21"/>
        <v>0.29310344827586204</v>
      </c>
      <c r="F190" s="5">
        <f t="shared" si="22"/>
        <v>123</v>
      </c>
      <c r="G190" s="38">
        <v>61</v>
      </c>
      <c r="H190" s="2"/>
      <c r="I190" s="2"/>
      <c r="J190" s="154"/>
      <c r="K190" s="39">
        <v>7</v>
      </c>
      <c r="L190" s="154">
        <v>9</v>
      </c>
      <c r="M190" s="154">
        <v>19</v>
      </c>
      <c r="N190" s="40">
        <v>16</v>
      </c>
      <c r="O190" s="58"/>
      <c r="P190" s="52">
        <f t="shared" si="20"/>
        <v>-9</v>
      </c>
      <c r="Q190" s="52">
        <f t="shared" si="20"/>
        <v>-19</v>
      </c>
      <c r="R190" s="52">
        <f t="shared" si="23"/>
        <v>0</v>
      </c>
      <c r="S190" s="53">
        <v>35.799999999999997</v>
      </c>
      <c r="T190" s="155">
        <f t="shared" si="19"/>
        <v>10</v>
      </c>
      <c r="U190" s="56">
        <f t="shared" si="24"/>
        <v>-10</v>
      </c>
      <c r="V190" s="39"/>
      <c r="W190" s="60"/>
      <c r="X190" s="76"/>
      <c r="Y190" s="61"/>
      <c r="Z190" s="60"/>
      <c r="AA190" s="62"/>
    </row>
    <row r="191" spans="1:27" s="54" customFormat="1" x14ac:dyDescent="0.25">
      <c r="A191" s="55">
        <v>42944</v>
      </c>
      <c r="B191" s="37">
        <v>223</v>
      </c>
      <c r="C191" s="154">
        <v>206</v>
      </c>
      <c r="D191" s="3">
        <v>55</v>
      </c>
      <c r="E191" s="4">
        <f t="shared" si="21"/>
        <v>0.26699029126213591</v>
      </c>
      <c r="F191" s="5">
        <f t="shared" si="22"/>
        <v>151</v>
      </c>
      <c r="G191" s="38">
        <v>61</v>
      </c>
      <c r="H191" s="2"/>
      <c r="I191" s="2"/>
      <c r="J191" s="154"/>
      <c r="K191" s="39">
        <v>1</v>
      </c>
      <c r="L191" s="154">
        <v>7</v>
      </c>
      <c r="M191" s="154">
        <v>34</v>
      </c>
      <c r="N191" s="40">
        <v>16</v>
      </c>
      <c r="O191" s="58"/>
      <c r="P191" s="52">
        <f t="shared" si="20"/>
        <v>-7</v>
      </c>
      <c r="Q191" s="52">
        <f t="shared" si="20"/>
        <v>-34</v>
      </c>
      <c r="R191" s="52">
        <f t="shared" si="23"/>
        <v>0</v>
      </c>
      <c r="S191" s="53">
        <v>35.4</v>
      </c>
      <c r="T191" s="155">
        <f t="shared" si="19"/>
        <v>27</v>
      </c>
      <c r="U191" s="56">
        <f t="shared" si="24"/>
        <v>-27</v>
      </c>
      <c r="V191" s="39"/>
      <c r="W191" s="60"/>
      <c r="X191" s="76"/>
      <c r="Y191" s="61"/>
      <c r="Z191" s="60"/>
      <c r="AA191" s="62"/>
    </row>
    <row r="192" spans="1:27" s="54" customFormat="1" x14ac:dyDescent="0.25">
      <c r="A192" s="55">
        <v>42937</v>
      </c>
      <c r="B192" s="37">
        <v>255</v>
      </c>
      <c r="C192" s="154">
        <v>210</v>
      </c>
      <c r="D192" s="3">
        <v>55</v>
      </c>
      <c r="E192" s="4">
        <f t="shared" si="21"/>
        <v>0.26190476190476192</v>
      </c>
      <c r="F192" s="5">
        <f t="shared" si="22"/>
        <v>155</v>
      </c>
      <c r="G192" s="38">
        <v>65</v>
      </c>
      <c r="H192" s="2"/>
      <c r="I192" s="2"/>
      <c r="J192" s="154"/>
      <c r="K192" s="39">
        <v>4</v>
      </c>
      <c r="L192" s="154">
        <v>13</v>
      </c>
      <c r="M192" s="154">
        <v>12</v>
      </c>
      <c r="N192" s="40">
        <v>16</v>
      </c>
      <c r="O192" s="58"/>
      <c r="P192" s="52">
        <f t="shared" si="20"/>
        <v>-13</v>
      </c>
      <c r="Q192" s="52">
        <f t="shared" si="20"/>
        <v>-12</v>
      </c>
      <c r="R192" s="52">
        <f t="shared" si="23"/>
        <v>0</v>
      </c>
      <c r="S192" s="53">
        <v>34.43</v>
      </c>
      <c r="T192" s="155">
        <f t="shared" si="19"/>
        <v>-1</v>
      </c>
      <c r="U192" s="56">
        <f t="shared" si="24"/>
        <v>1</v>
      </c>
      <c r="V192" s="39"/>
      <c r="W192" s="60"/>
      <c r="X192" s="76"/>
      <c r="Y192" s="61"/>
      <c r="Z192" s="60"/>
      <c r="AA192" s="62"/>
    </row>
    <row r="193" spans="1:27" s="54" customFormat="1" x14ac:dyDescent="0.25">
      <c r="A193" s="55">
        <v>42930</v>
      </c>
      <c r="B193" s="37">
        <v>256</v>
      </c>
      <c r="C193" s="154">
        <v>217</v>
      </c>
      <c r="D193" s="3">
        <v>52</v>
      </c>
      <c r="E193" s="4">
        <f t="shared" si="21"/>
        <v>0.23963133640552994</v>
      </c>
      <c r="F193" s="5">
        <f t="shared" si="22"/>
        <v>165</v>
      </c>
      <c r="G193" s="38">
        <v>58</v>
      </c>
      <c r="H193" s="2"/>
      <c r="I193" s="2"/>
      <c r="J193" s="154"/>
      <c r="K193" s="39">
        <v>9</v>
      </c>
      <c r="L193" s="154">
        <v>21</v>
      </c>
      <c r="M193" s="154">
        <v>15</v>
      </c>
      <c r="N193" s="40">
        <v>25</v>
      </c>
      <c r="O193" s="58"/>
      <c r="P193" s="52">
        <f t="shared" si="20"/>
        <v>-21</v>
      </c>
      <c r="Q193" s="52">
        <f t="shared" si="20"/>
        <v>-15</v>
      </c>
      <c r="R193" s="52">
        <f t="shared" si="23"/>
        <v>0</v>
      </c>
      <c r="S193" s="53">
        <v>33.299999999999997</v>
      </c>
      <c r="T193" s="155">
        <f t="shared" si="19"/>
        <v>-6</v>
      </c>
      <c r="U193" s="56">
        <f t="shared" si="24"/>
        <v>6</v>
      </c>
      <c r="V193" s="39"/>
      <c r="W193" s="60"/>
      <c r="X193" s="76"/>
      <c r="Y193" s="61"/>
      <c r="Z193" s="60"/>
      <c r="AA193" s="62"/>
    </row>
    <row r="194" spans="1:27" s="54" customFormat="1" x14ac:dyDescent="0.25">
      <c r="A194" s="55">
        <v>42923</v>
      </c>
      <c r="B194" s="37">
        <v>257</v>
      </c>
      <c r="C194" s="154">
        <v>216</v>
      </c>
      <c r="D194" s="3">
        <v>52</v>
      </c>
      <c r="E194" s="4">
        <f t="shared" si="21"/>
        <v>0.24074074074074073</v>
      </c>
      <c r="F194" s="5">
        <f t="shared" si="22"/>
        <v>164</v>
      </c>
      <c r="G194" s="38">
        <v>59</v>
      </c>
      <c r="H194" s="2"/>
      <c r="I194" s="2"/>
      <c r="J194" s="154"/>
      <c r="K194" s="39">
        <v>4</v>
      </c>
      <c r="L194" s="154">
        <v>19</v>
      </c>
      <c r="M194" s="154">
        <v>21</v>
      </c>
      <c r="N194" s="40">
        <v>22</v>
      </c>
      <c r="O194" s="58"/>
      <c r="P194" s="52">
        <f t="shared" si="20"/>
        <v>-19</v>
      </c>
      <c r="Q194" s="52">
        <f t="shared" si="20"/>
        <v>-21</v>
      </c>
      <c r="R194" s="52">
        <f t="shared" si="23"/>
        <v>0</v>
      </c>
      <c r="S194" s="53">
        <v>32.9</v>
      </c>
      <c r="T194" s="155">
        <f t="shared" si="19"/>
        <v>2</v>
      </c>
      <c r="U194" s="56">
        <f t="shared" si="24"/>
        <v>-2</v>
      </c>
      <c r="V194" s="39"/>
      <c r="W194" s="60"/>
      <c r="X194" s="76"/>
      <c r="Y194" s="61"/>
      <c r="Z194" s="60"/>
      <c r="AA194" s="62"/>
    </row>
    <row r="195" spans="1:27" s="54" customFormat="1" x14ac:dyDescent="0.25">
      <c r="A195" s="55">
        <v>42916</v>
      </c>
      <c r="B195" s="37">
        <v>257</v>
      </c>
      <c r="C195" s="154">
        <v>210</v>
      </c>
      <c r="D195" s="3">
        <v>50</v>
      </c>
      <c r="E195" s="4">
        <f t="shared" si="21"/>
        <v>0.23809523809523808</v>
      </c>
      <c r="F195" s="5">
        <f t="shared" si="22"/>
        <v>160</v>
      </c>
      <c r="G195" s="38">
        <v>56</v>
      </c>
      <c r="H195" s="2"/>
      <c r="I195" s="2"/>
      <c r="J195" s="154"/>
      <c r="K195" s="39">
        <v>15</v>
      </c>
      <c r="L195" s="154">
        <v>18</v>
      </c>
      <c r="M195" s="154">
        <v>10</v>
      </c>
      <c r="N195" s="40">
        <v>14</v>
      </c>
      <c r="O195" s="58"/>
      <c r="P195" s="52">
        <f t="shared" si="20"/>
        <v>-18</v>
      </c>
      <c r="Q195" s="52">
        <f t="shared" si="20"/>
        <v>-10</v>
      </c>
      <c r="R195" s="52">
        <f t="shared" si="23"/>
        <v>0</v>
      </c>
      <c r="S195" s="53">
        <v>33</v>
      </c>
      <c r="T195" s="155">
        <f t="shared" ref="T195:T243" si="25">M195-L195</f>
        <v>-8</v>
      </c>
      <c r="U195" s="56">
        <f t="shared" si="24"/>
        <v>8</v>
      </c>
      <c r="V195" s="39"/>
      <c r="W195" s="60"/>
      <c r="X195" s="76"/>
      <c r="Y195" s="61"/>
      <c r="Z195" s="60"/>
      <c r="AA195" s="62"/>
    </row>
    <row r="196" spans="1:27" s="54" customFormat="1" x14ac:dyDescent="0.25">
      <c r="A196" s="55">
        <v>42909</v>
      </c>
      <c r="B196" s="37">
        <v>254</v>
      </c>
      <c r="C196" s="154">
        <v>221</v>
      </c>
      <c r="D196" s="3">
        <v>45</v>
      </c>
      <c r="E196" s="4">
        <f t="shared" si="21"/>
        <v>0.20361990950226244</v>
      </c>
      <c r="F196" s="5">
        <f t="shared" si="22"/>
        <v>176</v>
      </c>
      <c r="G196" s="38">
        <v>50</v>
      </c>
      <c r="H196" s="2"/>
      <c r="I196" s="2"/>
      <c r="J196" s="154"/>
      <c r="K196" s="39">
        <v>6</v>
      </c>
      <c r="L196" s="154">
        <v>15</v>
      </c>
      <c r="M196" s="154">
        <v>23</v>
      </c>
      <c r="N196" s="40">
        <v>16</v>
      </c>
      <c r="O196" s="58"/>
      <c r="P196" s="52">
        <f t="shared" si="20"/>
        <v>-15</v>
      </c>
      <c r="Q196" s="52">
        <f t="shared" si="20"/>
        <v>-23</v>
      </c>
      <c r="R196" s="52">
        <f t="shared" si="23"/>
        <v>0</v>
      </c>
      <c r="S196" s="53">
        <v>32.1</v>
      </c>
      <c r="T196" s="155">
        <f t="shared" si="25"/>
        <v>8</v>
      </c>
      <c r="U196" s="56">
        <f t="shared" si="24"/>
        <v>-8</v>
      </c>
      <c r="V196" s="39"/>
      <c r="W196" s="60"/>
      <c r="X196" s="76"/>
      <c r="Y196" s="61"/>
      <c r="Z196" s="60"/>
      <c r="AA196" s="62"/>
    </row>
    <row r="197" spans="1:27" s="54" customFormat="1" x14ac:dyDescent="0.25">
      <c r="A197" s="55">
        <v>42902</v>
      </c>
      <c r="B197" s="37">
        <v>263</v>
      </c>
      <c r="C197" s="154">
        <v>218</v>
      </c>
      <c r="D197" s="3">
        <v>42</v>
      </c>
      <c r="E197" s="4">
        <f t="shared" si="21"/>
        <v>0.19266055045871561</v>
      </c>
      <c r="F197" s="5">
        <f t="shared" si="22"/>
        <v>176</v>
      </c>
      <c r="G197" s="38">
        <v>51</v>
      </c>
      <c r="H197" s="2"/>
      <c r="I197" s="2"/>
      <c r="J197" s="154"/>
      <c r="K197" s="39">
        <v>7</v>
      </c>
      <c r="L197" s="154">
        <v>23</v>
      </c>
      <c r="M197" s="154">
        <v>9</v>
      </c>
      <c r="N197" s="40">
        <v>36</v>
      </c>
      <c r="O197" s="58"/>
      <c r="P197" s="52">
        <f t="shared" si="20"/>
        <v>-23</v>
      </c>
      <c r="Q197" s="52">
        <f t="shared" si="20"/>
        <v>-9</v>
      </c>
      <c r="R197" s="52">
        <f t="shared" si="23"/>
        <v>0</v>
      </c>
      <c r="S197" s="53">
        <v>31.5</v>
      </c>
      <c r="T197" s="155">
        <f t="shared" si="25"/>
        <v>-14</v>
      </c>
      <c r="U197" s="56">
        <f t="shared" si="24"/>
        <v>14</v>
      </c>
      <c r="V197" s="39"/>
      <c r="W197" s="60"/>
      <c r="X197" s="76"/>
      <c r="Y197" s="61"/>
      <c r="Z197" s="60"/>
      <c r="AA197" s="62"/>
    </row>
    <row r="198" spans="1:27" s="54" customFormat="1" x14ac:dyDescent="0.25">
      <c r="A198" s="55">
        <v>42895</v>
      </c>
      <c r="B198" s="37">
        <v>256</v>
      </c>
      <c r="C198" s="154">
        <v>225</v>
      </c>
      <c r="D198" s="3">
        <v>37</v>
      </c>
      <c r="E198" s="4">
        <f t="shared" si="21"/>
        <v>0.16444444444444445</v>
      </c>
      <c r="F198" s="5">
        <f t="shared" si="22"/>
        <v>188</v>
      </c>
      <c r="G198" s="38">
        <v>46</v>
      </c>
      <c r="H198" s="2"/>
      <c r="I198" s="2"/>
      <c r="J198" s="154"/>
      <c r="K198" s="39">
        <v>4</v>
      </c>
      <c r="L198" s="154">
        <v>20</v>
      </c>
      <c r="M198" s="154">
        <v>16</v>
      </c>
      <c r="N198" s="40">
        <v>24</v>
      </c>
      <c r="O198" s="58"/>
      <c r="P198" s="52">
        <f t="shared" si="20"/>
        <v>-20</v>
      </c>
      <c r="Q198" s="52">
        <f t="shared" si="20"/>
        <v>-16</v>
      </c>
      <c r="R198" s="52">
        <f t="shared" si="23"/>
        <v>0</v>
      </c>
      <c r="S198" s="53">
        <v>30.9</v>
      </c>
      <c r="T198" s="155">
        <f t="shared" si="25"/>
        <v>-4</v>
      </c>
      <c r="U198" s="56">
        <f t="shared" si="24"/>
        <v>4</v>
      </c>
      <c r="V198" s="39"/>
      <c r="W198" s="60"/>
      <c r="X198" s="76"/>
      <c r="Y198" s="61"/>
      <c r="Z198" s="60"/>
      <c r="AA198" s="62"/>
    </row>
    <row r="199" spans="1:27" s="54" customFormat="1" x14ac:dyDescent="0.25">
      <c r="A199" s="55">
        <v>42888</v>
      </c>
      <c r="B199" s="37">
        <v>251</v>
      </c>
      <c r="C199" s="154">
        <v>211</v>
      </c>
      <c r="D199" s="3">
        <v>39</v>
      </c>
      <c r="E199" s="4">
        <f t="shared" si="21"/>
        <v>0.18483412322274881</v>
      </c>
      <c r="F199" s="5">
        <f t="shared" si="22"/>
        <v>172</v>
      </c>
      <c r="G199" s="38">
        <v>46</v>
      </c>
      <c r="H199" s="2"/>
      <c r="I199" s="2"/>
      <c r="J199" s="154"/>
      <c r="K199" s="39">
        <v>5</v>
      </c>
      <c r="L199" s="154">
        <v>18</v>
      </c>
      <c r="M199" s="154">
        <v>12</v>
      </c>
      <c r="N199" s="40">
        <v>24</v>
      </c>
      <c r="O199" s="58"/>
      <c r="P199" s="52">
        <f t="shared" si="20"/>
        <v>-18</v>
      </c>
      <c r="Q199" s="52">
        <f t="shared" si="20"/>
        <v>-12</v>
      </c>
      <c r="R199" s="52">
        <f t="shared" si="23"/>
        <v>0</v>
      </c>
      <c r="S199" s="53">
        <v>31</v>
      </c>
      <c r="T199" s="155">
        <f t="shared" si="25"/>
        <v>-6</v>
      </c>
      <c r="U199" s="56">
        <f t="shared" si="24"/>
        <v>6</v>
      </c>
      <c r="V199" s="39"/>
      <c r="W199" s="60"/>
      <c r="X199" s="76"/>
      <c r="Y199" s="61"/>
      <c r="Z199" s="60"/>
      <c r="AA199" s="62"/>
    </row>
    <row r="200" spans="1:27" s="54" customFormat="1" x14ac:dyDescent="0.25">
      <c r="A200" s="55">
        <v>42881</v>
      </c>
      <c r="B200" s="37">
        <v>245</v>
      </c>
      <c r="C200" s="154">
        <v>206</v>
      </c>
      <c r="D200" s="3">
        <v>38</v>
      </c>
      <c r="E200" s="4">
        <f t="shared" si="21"/>
        <v>0.18446601941747573</v>
      </c>
      <c r="F200" s="5">
        <f t="shared" si="22"/>
        <v>168</v>
      </c>
      <c r="G200" s="38">
        <v>44</v>
      </c>
      <c r="H200" s="2"/>
      <c r="I200" s="2"/>
      <c r="J200" s="154"/>
      <c r="K200" s="39">
        <v>12</v>
      </c>
      <c r="L200" s="154">
        <v>18</v>
      </c>
      <c r="M200" s="154">
        <v>25</v>
      </c>
      <c r="N200" s="40">
        <v>22</v>
      </c>
      <c r="O200" s="58"/>
      <c r="P200" s="52">
        <f t="shared" si="20"/>
        <v>-18</v>
      </c>
      <c r="Q200" s="52">
        <f t="shared" si="20"/>
        <v>-25</v>
      </c>
      <c r="R200" s="52">
        <f t="shared" si="23"/>
        <v>0</v>
      </c>
      <c r="S200" s="53">
        <v>31.17</v>
      </c>
      <c r="T200" s="155">
        <f t="shared" si="25"/>
        <v>7</v>
      </c>
      <c r="U200" s="56">
        <f t="shared" si="24"/>
        <v>-7</v>
      </c>
      <c r="V200" s="39"/>
      <c r="W200" s="60"/>
      <c r="X200" s="76"/>
      <c r="Y200" s="61"/>
      <c r="Z200" s="60"/>
      <c r="AA200" s="62"/>
    </row>
    <row r="201" spans="1:27" s="54" customFormat="1" x14ac:dyDescent="0.25">
      <c r="A201" s="55">
        <v>42874</v>
      </c>
      <c r="B201" s="37">
        <v>260</v>
      </c>
      <c r="C201" s="154">
        <v>215</v>
      </c>
      <c r="D201" s="3">
        <v>43</v>
      </c>
      <c r="E201" s="4">
        <f t="shared" si="21"/>
        <v>0.2</v>
      </c>
      <c r="F201" s="5">
        <f t="shared" si="22"/>
        <v>172</v>
      </c>
      <c r="G201" s="38">
        <v>49</v>
      </c>
      <c r="H201" s="2"/>
      <c r="I201" s="2"/>
      <c r="J201" s="154"/>
      <c r="K201" s="39">
        <v>4</v>
      </c>
      <c r="L201" s="154">
        <v>12</v>
      </c>
      <c r="M201" s="154">
        <v>11</v>
      </c>
      <c r="N201" s="40">
        <v>19</v>
      </c>
      <c r="O201" s="58"/>
      <c r="P201" s="52">
        <f t="shared" si="20"/>
        <v>-12</v>
      </c>
      <c r="Q201" s="52">
        <f t="shared" si="20"/>
        <v>-11</v>
      </c>
      <c r="R201" s="52">
        <f t="shared" si="23"/>
        <v>0</v>
      </c>
      <c r="S201" s="53">
        <v>31.57</v>
      </c>
      <c r="T201" s="155">
        <f t="shared" si="25"/>
        <v>-1</v>
      </c>
      <c r="U201" s="56">
        <f t="shared" si="24"/>
        <v>1</v>
      </c>
      <c r="V201" s="39"/>
      <c r="W201" s="60"/>
      <c r="X201" s="76"/>
      <c r="Y201" s="61"/>
      <c r="Z201" s="60"/>
      <c r="AA201" s="62"/>
    </row>
    <row r="202" spans="1:27" s="54" customFormat="1" x14ac:dyDescent="0.25">
      <c r="A202" s="55">
        <v>42867</v>
      </c>
      <c r="B202" s="37">
        <v>265</v>
      </c>
      <c r="C202" s="154">
        <f>B202-36</f>
        <v>229</v>
      </c>
      <c r="D202" s="3">
        <v>39</v>
      </c>
      <c r="E202" s="4">
        <f t="shared" si="21"/>
        <v>0.1703056768558952</v>
      </c>
      <c r="F202" s="5">
        <f t="shared" si="22"/>
        <v>190</v>
      </c>
      <c r="G202" s="38">
        <v>47</v>
      </c>
      <c r="H202" s="2"/>
      <c r="I202" s="2"/>
      <c r="J202" s="154"/>
      <c r="K202" s="39">
        <v>7</v>
      </c>
      <c r="L202" s="154">
        <v>13</v>
      </c>
      <c r="M202" s="154">
        <v>11</v>
      </c>
      <c r="N202" s="40">
        <v>24</v>
      </c>
      <c r="O202" s="58"/>
      <c r="P202" s="52">
        <f t="shared" si="20"/>
        <v>-13</v>
      </c>
      <c r="Q202" s="52">
        <f t="shared" si="20"/>
        <v>-11</v>
      </c>
      <c r="R202" s="52">
        <f t="shared" si="23"/>
        <v>0</v>
      </c>
      <c r="S202" s="53">
        <v>30.5</v>
      </c>
      <c r="T202" s="155">
        <f t="shared" si="25"/>
        <v>-2</v>
      </c>
      <c r="U202" s="56">
        <f t="shared" si="24"/>
        <v>2</v>
      </c>
      <c r="V202" s="39"/>
      <c r="W202" s="60"/>
      <c r="X202" s="76"/>
      <c r="Y202" s="61"/>
      <c r="Z202" s="60"/>
      <c r="AA202" s="62"/>
    </row>
    <row r="203" spans="1:27" s="54" customFormat="1" x14ac:dyDescent="0.25">
      <c r="A203" s="55">
        <v>42860</v>
      </c>
      <c r="B203" s="37">
        <v>272</v>
      </c>
      <c r="C203" s="154">
        <f>B203-40</f>
        <v>232</v>
      </c>
      <c r="D203" s="3">
        <v>39</v>
      </c>
      <c r="E203" s="4">
        <f t="shared" si="21"/>
        <v>0.16810344827586207</v>
      </c>
      <c r="F203" s="5">
        <f t="shared" si="22"/>
        <v>193</v>
      </c>
      <c r="G203" s="38">
        <v>48</v>
      </c>
      <c r="H203" s="2"/>
      <c r="I203" s="2"/>
      <c r="J203" s="154"/>
      <c r="K203" s="39">
        <v>7</v>
      </c>
      <c r="L203" s="154">
        <v>22</v>
      </c>
      <c r="M203" s="154">
        <v>21</v>
      </c>
      <c r="N203" s="40">
        <v>17</v>
      </c>
      <c r="O203" s="58"/>
      <c r="P203" s="52">
        <f t="shared" ref="P203:Q243" si="26">L203*-1</f>
        <v>-22</v>
      </c>
      <c r="Q203" s="52">
        <f t="shared" si="26"/>
        <v>-21</v>
      </c>
      <c r="R203" s="52">
        <f t="shared" si="23"/>
        <v>0</v>
      </c>
      <c r="S203" s="53">
        <v>29.36</v>
      </c>
      <c r="T203" s="155">
        <f t="shared" si="25"/>
        <v>-1</v>
      </c>
      <c r="U203" s="56">
        <f t="shared" si="24"/>
        <v>1</v>
      </c>
      <c r="V203" s="39"/>
      <c r="W203" s="60"/>
      <c r="X203" s="76"/>
      <c r="Y203" s="61"/>
      <c r="Z203" s="60"/>
      <c r="AA203" s="62"/>
    </row>
    <row r="204" spans="1:27" s="54" customFormat="1" x14ac:dyDescent="0.25">
      <c r="A204" s="55">
        <v>42853</v>
      </c>
      <c r="B204" s="37">
        <f t="shared" ref="B204:B239" si="27">B203+M204-L204</f>
        <v>283</v>
      </c>
      <c r="C204" s="154">
        <f>B204-38</f>
        <v>245</v>
      </c>
      <c r="D204" s="3">
        <v>39</v>
      </c>
      <c r="E204" s="4">
        <f t="shared" si="21"/>
        <v>0.15918367346938775</v>
      </c>
      <c r="F204" s="5">
        <f t="shared" si="22"/>
        <v>206</v>
      </c>
      <c r="G204" s="38">
        <v>48</v>
      </c>
      <c r="H204" s="2"/>
      <c r="I204" s="2"/>
      <c r="J204" s="154"/>
      <c r="K204" s="39">
        <v>9</v>
      </c>
      <c r="L204" s="154">
        <v>13</v>
      </c>
      <c r="M204" s="154">
        <v>24</v>
      </c>
      <c r="N204" s="40">
        <v>33</v>
      </c>
      <c r="O204" s="58"/>
      <c r="P204" s="52">
        <f t="shared" si="26"/>
        <v>-13</v>
      </c>
      <c r="Q204" s="52">
        <f t="shared" si="26"/>
        <v>-24</v>
      </c>
      <c r="R204" s="52">
        <f t="shared" si="23"/>
        <v>0</v>
      </c>
      <c r="S204" s="53">
        <v>29.9</v>
      </c>
      <c r="T204" s="155">
        <f t="shared" si="25"/>
        <v>11</v>
      </c>
      <c r="U204" s="56">
        <f t="shared" si="24"/>
        <v>-11</v>
      </c>
      <c r="V204" s="39"/>
      <c r="W204" s="60"/>
      <c r="X204" s="76"/>
      <c r="Y204" s="61"/>
      <c r="Z204" s="60"/>
      <c r="AA204" s="62"/>
    </row>
    <row r="205" spans="1:27" s="54" customFormat="1" x14ac:dyDescent="0.25">
      <c r="A205" s="55">
        <v>42846</v>
      </c>
      <c r="B205" s="37">
        <f t="shared" si="27"/>
        <v>286</v>
      </c>
      <c r="C205" s="154">
        <f>B205-40</f>
        <v>246</v>
      </c>
      <c r="D205" s="3">
        <v>43</v>
      </c>
      <c r="E205" s="4">
        <f t="shared" si="21"/>
        <v>0.17479674796747968</v>
      </c>
      <c r="F205" s="5">
        <f t="shared" si="22"/>
        <v>203</v>
      </c>
      <c r="G205" s="38">
        <v>52</v>
      </c>
      <c r="H205" s="2"/>
      <c r="I205" s="2"/>
      <c r="J205" s="154"/>
      <c r="K205" s="39">
        <v>1</v>
      </c>
      <c r="L205" s="154">
        <v>13</v>
      </c>
      <c r="M205" s="154">
        <v>16</v>
      </c>
      <c r="N205" s="40">
        <v>12</v>
      </c>
      <c r="O205" s="58"/>
      <c r="P205" s="52">
        <f t="shared" si="26"/>
        <v>-13</v>
      </c>
      <c r="Q205" s="52">
        <f t="shared" si="26"/>
        <v>-16</v>
      </c>
      <c r="R205" s="52">
        <f t="shared" si="23"/>
        <v>0</v>
      </c>
      <c r="S205" s="53">
        <v>29.33</v>
      </c>
      <c r="T205" s="155">
        <f t="shared" si="25"/>
        <v>3</v>
      </c>
      <c r="U205" s="56">
        <f t="shared" si="24"/>
        <v>-3</v>
      </c>
      <c r="V205" s="39"/>
      <c r="W205" s="60"/>
      <c r="X205" s="76"/>
      <c r="Y205" s="61"/>
      <c r="Z205" s="60"/>
      <c r="AA205" s="62"/>
    </row>
    <row r="206" spans="1:27" s="54" customFormat="1" x14ac:dyDescent="0.25">
      <c r="A206" s="55">
        <v>42839</v>
      </c>
      <c r="B206" s="37">
        <f t="shared" si="27"/>
        <v>280</v>
      </c>
      <c r="C206" s="154"/>
      <c r="D206" s="3"/>
      <c r="E206" s="4" t="e">
        <f t="shared" si="21"/>
        <v>#DIV/0!</v>
      </c>
      <c r="F206" s="5">
        <f t="shared" si="22"/>
        <v>0</v>
      </c>
      <c r="G206" s="38">
        <v>56</v>
      </c>
      <c r="H206" s="2"/>
      <c r="I206" s="2"/>
      <c r="J206" s="154"/>
      <c r="K206" s="39">
        <v>5</v>
      </c>
      <c r="L206" s="154">
        <v>21</v>
      </c>
      <c r="M206" s="154">
        <v>15</v>
      </c>
      <c r="N206" s="40">
        <v>24</v>
      </c>
      <c r="O206" s="58"/>
      <c r="P206" s="52">
        <f t="shared" si="26"/>
        <v>-21</v>
      </c>
      <c r="Q206" s="52">
        <f t="shared" si="26"/>
        <v>-15</v>
      </c>
      <c r="R206" s="52">
        <f t="shared" si="23"/>
        <v>0</v>
      </c>
      <c r="S206" s="53">
        <v>29</v>
      </c>
      <c r="T206" s="155">
        <f t="shared" si="25"/>
        <v>-6</v>
      </c>
      <c r="U206" s="56">
        <f t="shared" si="24"/>
        <v>6</v>
      </c>
      <c r="V206" s="39"/>
      <c r="W206" s="60"/>
      <c r="X206" s="76"/>
      <c r="Y206" s="61"/>
      <c r="Z206" s="60"/>
      <c r="AA206" s="62"/>
    </row>
    <row r="207" spans="1:27" s="54" customFormat="1" x14ac:dyDescent="0.25">
      <c r="A207" s="55">
        <v>42832</v>
      </c>
      <c r="B207" s="37">
        <f t="shared" si="27"/>
        <v>268</v>
      </c>
      <c r="C207" s="154"/>
      <c r="D207" s="3"/>
      <c r="E207" s="4" t="e">
        <f t="shared" si="21"/>
        <v>#DIV/0!</v>
      </c>
      <c r="F207" s="5">
        <f t="shared" si="22"/>
        <v>0</v>
      </c>
      <c r="G207" s="38">
        <v>53</v>
      </c>
      <c r="H207" s="2"/>
      <c r="I207" s="2"/>
      <c r="J207" s="154"/>
      <c r="K207" s="39">
        <v>4</v>
      </c>
      <c r="L207" s="154">
        <v>18</v>
      </c>
      <c r="M207" s="154">
        <v>6</v>
      </c>
      <c r="N207" s="40">
        <v>23</v>
      </c>
      <c r="O207" s="58"/>
      <c r="P207" s="52">
        <f t="shared" si="26"/>
        <v>-18</v>
      </c>
      <c r="Q207" s="52">
        <f t="shared" si="26"/>
        <v>-6</v>
      </c>
      <c r="R207" s="52">
        <f t="shared" si="23"/>
        <v>0</v>
      </c>
      <c r="S207" s="7">
        <v>29</v>
      </c>
      <c r="T207" s="155">
        <f t="shared" si="25"/>
        <v>-12</v>
      </c>
      <c r="U207" s="56">
        <f t="shared" si="24"/>
        <v>12</v>
      </c>
      <c r="V207" s="39"/>
      <c r="W207" s="60"/>
      <c r="X207" s="76"/>
      <c r="Y207" s="61"/>
      <c r="Z207" s="60"/>
      <c r="AA207" s="62"/>
    </row>
    <row r="208" spans="1:27" s="54" customFormat="1" x14ac:dyDescent="0.25">
      <c r="A208" s="55">
        <v>42825</v>
      </c>
      <c r="B208" s="37">
        <f t="shared" si="27"/>
        <v>246</v>
      </c>
      <c r="C208" s="154"/>
      <c r="D208" s="3"/>
      <c r="E208" s="4" t="e">
        <f t="shared" si="21"/>
        <v>#DIV/0!</v>
      </c>
      <c r="F208" s="5">
        <f t="shared" si="22"/>
        <v>0</v>
      </c>
      <c r="G208" s="38">
        <v>50</v>
      </c>
      <c r="H208" s="2"/>
      <c r="I208" s="2"/>
      <c r="J208" s="154"/>
      <c r="K208" s="39">
        <v>11</v>
      </c>
      <c r="L208" s="154">
        <v>36</v>
      </c>
      <c r="M208" s="154">
        <v>14</v>
      </c>
      <c r="N208" s="40">
        <v>25</v>
      </c>
      <c r="O208" s="58"/>
      <c r="P208" s="52">
        <f t="shared" si="26"/>
        <v>-36</v>
      </c>
      <c r="Q208" s="52">
        <f t="shared" si="26"/>
        <v>-14</v>
      </c>
      <c r="R208" s="52">
        <f t="shared" si="23"/>
        <v>0</v>
      </c>
      <c r="S208" s="7">
        <v>29</v>
      </c>
      <c r="T208" s="155">
        <f t="shared" si="25"/>
        <v>-22</v>
      </c>
      <c r="U208" s="56">
        <f t="shared" si="24"/>
        <v>22</v>
      </c>
      <c r="V208" s="39"/>
      <c r="W208" s="60"/>
      <c r="X208" s="76"/>
      <c r="Y208" s="61"/>
      <c r="Z208" s="60"/>
      <c r="AA208" s="62"/>
    </row>
    <row r="209" spans="1:31" s="54" customFormat="1" x14ac:dyDescent="0.25">
      <c r="A209" s="55">
        <v>42818</v>
      </c>
      <c r="B209" s="37">
        <f t="shared" si="27"/>
        <v>244</v>
      </c>
      <c r="C209" s="154"/>
      <c r="D209" s="3"/>
      <c r="E209" s="4" t="e">
        <f t="shared" si="21"/>
        <v>#DIV/0!</v>
      </c>
      <c r="F209" s="5">
        <f t="shared" si="22"/>
        <v>0</v>
      </c>
      <c r="G209" s="38">
        <v>46</v>
      </c>
      <c r="H209" s="2"/>
      <c r="I209" s="2"/>
      <c r="J209" s="154"/>
      <c r="K209" s="39">
        <v>9</v>
      </c>
      <c r="L209" s="154">
        <v>21</v>
      </c>
      <c r="M209" s="154">
        <v>19</v>
      </c>
      <c r="N209" s="40">
        <v>30</v>
      </c>
      <c r="O209" s="58"/>
      <c r="P209" s="52">
        <f t="shared" si="26"/>
        <v>-21</v>
      </c>
      <c r="Q209" s="52">
        <f t="shared" si="26"/>
        <v>-19</v>
      </c>
      <c r="R209" s="52">
        <f t="shared" si="23"/>
        <v>0</v>
      </c>
      <c r="S209" s="53">
        <v>28.64</v>
      </c>
      <c r="T209" s="155">
        <f t="shared" si="25"/>
        <v>-2</v>
      </c>
      <c r="U209" s="56">
        <f t="shared" si="24"/>
        <v>2</v>
      </c>
      <c r="V209" s="39"/>
      <c r="W209" s="60"/>
      <c r="X209" s="76"/>
      <c r="Y209" s="61"/>
      <c r="Z209" s="60"/>
      <c r="AA209" s="62"/>
    </row>
    <row r="210" spans="1:31" s="54" customFormat="1" x14ac:dyDescent="0.25">
      <c r="A210" s="55">
        <v>42811</v>
      </c>
      <c r="B210" s="37">
        <f t="shared" si="27"/>
        <v>245</v>
      </c>
      <c r="C210" s="154"/>
      <c r="D210" s="3"/>
      <c r="E210" s="4" t="e">
        <f t="shared" si="21"/>
        <v>#DIV/0!</v>
      </c>
      <c r="F210" s="5">
        <f t="shared" si="22"/>
        <v>0</v>
      </c>
      <c r="G210" s="38">
        <v>44</v>
      </c>
      <c r="H210" s="2"/>
      <c r="I210" s="2"/>
      <c r="J210" s="154"/>
      <c r="K210" s="39">
        <v>8</v>
      </c>
      <c r="L210" s="154">
        <v>12</v>
      </c>
      <c r="M210" s="154">
        <v>13</v>
      </c>
      <c r="N210" s="40">
        <v>28</v>
      </c>
      <c r="O210" s="58"/>
      <c r="P210" s="52">
        <f t="shared" si="26"/>
        <v>-12</v>
      </c>
      <c r="Q210" s="52">
        <f t="shared" si="26"/>
        <v>-13</v>
      </c>
      <c r="R210" s="52">
        <f t="shared" si="23"/>
        <v>0</v>
      </c>
      <c r="S210" s="53">
        <v>29.64</v>
      </c>
      <c r="T210" s="155">
        <f t="shared" si="25"/>
        <v>1</v>
      </c>
      <c r="U210" s="56">
        <f t="shared" si="24"/>
        <v>-1</v>
      </c>
      <c r="V210" s="39"/>
      <c r="W210" s="60"/>
      <c r="X210" s="76"/>
      <c r="Y210" s="61"/>
      <c r="Z210" s="60"/>
      <c r="AA210" s="62"/>
    </row>
    <row r="211" spans="1:31" s="54" customFormat="1" x14ac:dyDescent="0.25">
      <c r="A211" s="55">
        <v>42804</v>
      </c>
      <c r="B211" s="37">
        <f t="shared" si="27"/>
        <v>235</v>
      </c>
      <c r="C211" s="154"/>
      <c r="D211" s="3"/>
      <c r="E211" s="4" t="e">
        <f t="shared" ref="E211:E259" si="28">D211/C211</f>
        <v>#DIV/0!</v>
      </c>
      <c r="F211" s="5">
        <f t="shared" ref="F211:F259" si="29">C211-D211</f>
        <v>0</v>
      </c>
      <c r="G211" s="38">
        <v>45</v>
      </c>
      <c r="H211" s="2"/>
      <c r="I211" s="2"/>
      <c r="J211" s="154"/>
      <c r="K211" s="39">
        <v>6</v>
      </c>
      <c r="L211" s="154">
        <v>18</v>
      </c>
      <c r="M211" s="154">
        <v>8</v>
      </c>
      <c r="N211" s="40">
        <v>26</v>
      </c>
      <c r="O211" s="58"/>
      <c r="P211" s="52">
        <f t="shared" si="26"/>
        <v>-18</v>
      </c>
      <c r="Q211" s="52">
        <f t="shared" si="26"/>
        <v>-8</v>
      </c>
      <c r="R211" s="52">
        <f t="shared" ref="R211:R243" si="30">O211*-1</f>
        <v>0</v>
      </c>
      <c r="S211" s="53">
        <v>28.68</v>
      </c>
      <c r="T211" s="155">
        <f t="shared" si="25"/>
        <v>-10</v>
      </c>
      <c r="U211" s="56">
        <f t="shared" ref="U211:U243" si="31">L211-(O211+M211)</f>
        <v>10</v>
      </c>
      <c r="V211" s="39"/>
      <c r="W211" s="60"/>
      <c r="X211" s="76"/>
      <c r="Y211" s="61"/>
      <c r="Z211" s="60"/>
      <c r="AA211" s="62"/>
    </row>
    <row r="212" spans="1:31" s="54" customFormat="1" x14ac:dyDescent="0.25">
      <c r="A212" s="55">
        <v>42797</v>
      </c>
      <c r="B212" s="37">
        <f t="shared" si="27"/>
        <v>241</v>
      </c>
      <c r="C212" s="154"/>
      <c r="D212" s="3"/>
      <c r="E212" s="4" t="e">
        <f t="shared" si="28"/>
        <v>#DIV/0!</v>
      </c>
      <c r="F212" s="5">
        <f t="shared" si="29"/>
        <v>0</v>
      </c>
      <c r="G212" s="38">
        <v>45</v>
      </c>
      <c r="H212" s="2"/>
      <c r="I212" s="2"/>
      <c r="J212" s="154"/>
      <c r="K212" s="39">
        <v>4</v>
      </c>
      <c r="L212" s="154">
        <v>15</v>
      </c>
      <c r="M212" s="154">
        <v>21</v>
      </c>
      <c r="N212" s="40">
        <v>19</v>
      </c>
      <c r="O212" s="58"/>
      <c r="P212" s="52">
        <f t="shared" si="26"/>
        <v>-15</v>
      </c>
      <c r="Q212" s="52">
        <f t="shared" si="26"/>
        <v>-21</v>
      </c>
      <c r="R212" s="52">
        <f t="shared" si="30"/>
        <v>0</v>
      </c>
      <c r="S212" s="53">
        <v>28.76</v>
      </c>
      <c r="T212" s="155">
        <f t="shared" si="25"/>
        <v>6</v>
      </c>
      <c r="U212" s="56">
        <f t="shared" si="31"/>
        <v>-6</v>
      </c>
      <c r="V212" s="39"/>
      <c r="W212" s="60"/>
      <c r="X212" s="76"/>
      <c r="Y212" s="61"/>
      <c r="Z212" s="60"/>
      <c r="AA212" s="62"/>
    </row>
    <row r="213" spans="1:31" s="54" customFormat="1" x14ac:dyDescent="0.25">
      <c r="A213" s="55">
        <v>42790</v>
      </c>
      <c r="B213" s="37">
        <f t="shared" si="27"/>
        <v>240</v>
      </c>
      <c r="C213" s="154"/>
      <c r="D213" s="3"/>
      <c r="E213" s="4" t="e">
        <f t="shared" si="28"/>
        <v>#DIV/0!</v>
      </c>
      <c r="F213" s="5">
        <f t="shared" si="29"/>
        <v>0</v>
      </c>
      <c r="G213" s="38">
        <v>45</v>
      </c>
      <c r="H213" s="2"/>
      <c r="I213" s="2"/>
      <c r="J213" s="154"/>
      <c r="K213" s="39">
        <v>9</v>
      </c>
      <c r="L213" s="154">
        <v>15</v>
      </c>
      <c r="M213" s="154">
        <v>14</v>
      </c>
      <c r="N213" s="40">
        <v>22</v>
      </c>
      <c r="O213" s="58"/>
      <c r="P213" s="52">
        <f t="shared" si="26"/>
        <v>-15</v>
      </c>
      <c r="Q213" s="52">
        <f t="shared" si="26"/>
        <v>-14</v>
      </c>
      <c r="R213" s="52">
        <f t="shared" si="30"/>
        <v>0</v>
      </c>
      <c r="S213" s="53">
        <v>28.76</v>
      </c>
      <c r="T213" s="155">
        <f t="shared" si="25"/>
        <v>-1</v>
      </c>
      <c r="U213" s="56">
        <f t="shared" si="31"/>
        <v>1</v>
      </c>
      <c r="V213" s="39"/>
      <c r="W213" s="60"/>
      <c r="X213" s="76"/>
      <c r="Y213" s="61"/>
      <c r="Z213" s="60"/>
      <c r="AA213" s="62"/>
    </row>
    <row r="214" spans="1:31" s="54" customFormat="1" x14ac:dyDescent="0.25">
      <c r="A214" s="55">
        <v>42783</v>
      </c>
      <c r="B214" s="37">
        <f t="shared" si="27"/>
        <v>242</v>
      </c>
      <c r="C214" s="154"/>
      <c r="D214" s="3"/>
      <c r="E214" s="4" t="e">
        <f t="shared" si="28"/>
        <v>#DIV/0!</v>
      </c>
      <c r="F214" s="5">
        <f t="shared" si="29"/>
        <v>0</v>
      </c>
      <c r="G214" s="38">
        <v>42</v>
      </c>
      <c r="H214" s="2"/>
      <c r="I214" s="2"/>
      <c r="J214" s="154"/>
      <c r="K214" s="39">
        <v>3</v>
      </c>
      <c r="L214" s="154">
        <v>19</v>
      </c>
      <c r="M214" s="154">
        <v>21</v>
      </c>
      <c r="N214" s="40">
        <v>29</v>
      </c>
      <c r="O214" s="58"/>
      <c r="P214" s="52">
        <f t="shared" si="26"/>
        <v>-19</v>
      </c>
      <c r="Q214" s="52">
        <f t="shared" si="26"/>
        <v>-21</v>
      </c>
      <c r="R214" s="52">
        <f t="shared" si="30"/>
        <v>0</v>
      </c>
      <c r="S214" s="53">
        <v>27.45</v>
      </c>
      <c r="T214" s="155">
        <f t="shared" si="25"/>
        <v>2</v>
      </c>
      <c r="U214" s="56">
        <f t="shared" si="31"/>
        <v>-2</v>
      </c>
      <c r="V214" s="39"/>
      <c r="W214" s="60"/>
      <c r="X214" s="76"/>
      <c r="Y214" s="61"/>
      <c r="Z214" s="60"/>
      <c r="AA214" s="62"/>
    </row>
    <row r="215" spans="1:31" s="54" customFormat="1" x14ac:dyDescent="0.25">
      <c r="A215" s="55">
        <v>42776</v>
      </c>
      <c r="B215" s="37">
        <f t="shared" si="27"/>
        <v>242</v>
      </c>
      <c r="C215" s="154"/>
      <c r="D215" s="3"/>
      <c r="E215" s="4" t="e">
        <f t="shared" si="28"/>
        <v>#DIV/0!</v>
      </c>
      <c r="F215" s="5">
        <f t="shared" si="29"/>
        <v>0</v>
      </c>
      <c r="G215" s="38">
        <v>42</v>
      </c>
      <c r="H215" s="2"/>
      <c r="I215" s="2"/>
      <c r="J215" s="154"/>
      <c r="K215" s="39">
        <v>0</v>
      </c>
      <c r="L215" s="154">
        <v>20</v>
      </c>
      <c r="M215" s="154">
        <v>20</v>
      </c>
      <c r="N215" s="40">
        <v>24</v>
      </c>
      <c r="O215" s="58"/>
      <c r="P215" s="52">
        <f t="shared" si="26"/>
        <v>-20</v>
      </c>
      <c r="Q215" s="52">
        <f t="shared" si="26"/>
        <v>-20</v>
      </c>
      <c r="R215" s="52">
        <f t="shared" si="30"/>
        <v>0</v>
      </c>
      <c r="S215" s="7">
        <v>27</v>
      </c>
      <c r="T215" s="155">
        <f t="shared" si="25"/>
        <v>0</v>
      </c>
      <c r="U215" s="56">
        <f t="shared" si="31"/>
        <v>0</v>
      </c>
      <c r="V215" s="76"/>
      <c r="W215" s="60"/>
      <c r="X215" s="76"/>
      <c r="Y215" s="61"/>
      <c r="Z215" s="60"/>
      <c r="AA215" s="62"/>
    </row>
    <row r="216" spans="1:31" s="54" customFormat="1" x14ac:dyDescent="0.25">
      <c r="A216" s="55">
        <v>42769</v>
      </c>
      <c r="B216" s="37">
        <f t="shared" si="27"/>
        <v>247</v>
      </c>
      <c r="C216" s="154"/>
      <c r="D216" s="3"/>
      <c r="E216" s="4" t="e">
        <f t="shared" si="28"/>
        <v>#DIV/0!</v>
      </c>
      <c r="F216" s="5">
        <f t="shared" si="29"/>
        <v>0</v>
      </c>
      <c r="G216" s="38">
        <v>41</v>
      </c>
      <c r="H216" s="2"/>
      <c r="I216" s="2"/>
      <c r="J216" s="154"/>
      <c r="K216" s="39">
        <v>5</v>
      </c>
      <c r="L216" s="154">
        <v>15</v>
      </c>
      <c r="M216" s="154">
        <v>20</v>
      </c>
      <c r="N216" s="40">
        <v>15</v>
      </c>
      <c r="O216" s="58"/>
      <c r="P216" s="52">
        <f t="shared" si="26"/>
        <v>-15</v>
      </c>
      <c r="Q216" s="52">
        <f t="shared" si="26"/>
        <v>-20</v>
      </c>
      <c r="R216" s="52">
        <f t="shared" si="30"/>
        <v>0</v>
      </c>
      <c r="S216" s="53">
        <v>26.7</v>
      </c>
      <c r="T216" s="155">
        <f t="shared" si="25"/>
        <v>5</v>
      </c>
      <c r="U216" s="56">
        <f t="shared" si="31"/>
        <v>-5</v>
      </c>
      <c r="V216" s="76"/>
      <c r="W216" s="60"/>
      <c r="X216" s="76"/>
      <c r="Y216" s="61"/>
      <c r="Z216" s="60"/>
      <c r="AA216" s="62"/>
    </row>
    <row r="217" spans="1:31" s="54" customFormat="1" x14ac:dyDescent="0.25">
      <c r="A217" s="55">
        <v>42762</v>
      </c>
      <c r="B217" s="37">
        <f t="shared" si="27"/>
        <v>259</v>
      </c>
      <c r="C217" s="154"/>
      <c r="D217" s="3"/>
      <c r="E217" s="4" t="e">
        <f t="shared" si="28"/>
        <v>#DIV/0!</v>
      </c>
      <c r="F217" s="5">
        <f t="shared" si="29"/>
        <v>0</v>
      </c>
      <c r="G217" s="38">
        <v>43</v>
      </c>
      <c r="H217" s="2"/>
      <c r="I217" s="2"/>
      <c r="J217" s="154"/>
      <c r="K217" s="39">
        <v>1</v>
      </c>
      <c r="L217" s="154">
        <v>15</v>
      </c>
      <c r="M217" s="154">
        <v>27</v>
      </c>
      <c r="N217" s="40">
        <v>21</v>
      </c>
      <c r="O217" s="58"/>
      <c r="P217" s="52">
        <f t="shared" si="26"/>
        <v>-15</v>
      </c>
      <c r="Q217" s="52">
        <f t="shared" si="26"/>
        <v>-27</v>
      </c>
      <c r="R217" s="52">
        <f t="shared" si="30"/>
        <v>0</v>
      </c>
      <c r="S217" s="53">
        <v>27.55</v>
      </c>
      <c r="T217" s="155">
        <f t="shared" si="25"/>
        <v>12</v>
      </c>
      <c r="U217" s="56">
        <f t="shared" si="31"/>
        <v>-12</v>
      </c>
      <c r="V217" s="76"/>
      <c r="W217" s="60"/>
      <c r="X217" s="76"/>
      <c r="Y217" s="61"/>
      <c r="Z217" s="60"/>
      <c r="AA217" s="62"/>
    </row>
    <row r="218" spans="1:31" s="54" customFormat="1" x14ac:dyDescent="0.25">
      <c r="A218" s="55">
        <v>42755</v>
      </c>
      <c r="B218" s="37">
        <f t="shared" si="27"/>
        <v>246</v>
      </c>
      <c r="C218" s="77"/>
      <c r="D218" s="3"/>
      <c r="E218" s="4" t="e">
        <f t="shared" si="28"/>
        <v>#DIV/0!</v>
      </c>
      <c r="F218" s="5">
        <f t="shared" si="29"/>
        <v>0</v>
      </c>
      <c r="G218" s="38">
        <v>39</v>
      </c>
      <c r="H218" s="78"/>
      <c r="I218" s="78"/>
      <c r="J218" s="154"/>
      <c r="K218" s="39">
        <v>3</v>
      </c>
      <c r="L218" s="154">
        <v>25</v>
      </c>
      <c r="M218" s="154">
        <v>12</v>
      </c>
      <c r="N218" s="40">
        <v>20</v>
      </c>
      <c r="O218" s="58"/>
      <c r="P218" s="52">
        <f t="shared" si="26"/>
        <v>-25</v>
      </c>
      <c r="Q218" s="52">
        <f t="shared" si="26"/>
        <v>-12</v>
      </c>
      <c r="R218" s="52">
        <f t="shared" si="30"/>
        <v>0</v>
      </c>
      <c r="S218" s="7">
        <v>27</v>
      </c>
      <c r="T218" s="155">
        <f t="shared" si="25"/>
        <v>-13</v>
      </c>
      <c r="U218" s="56">
        <f t="shared" si="31"/>
        <v>13</v>
      </c>
      <c r="V218" s="76"/>
      <c r="W218" s="60"/>
      <c r="X218" s="76"/>
      <c r="Y218" s="61"/>
      <c r="Z218" s="60"/>
      <c r="AA218" s="62"/>
    </row>
    <row r="219" spans="1:31" s="54" customFormat="1" x14ac:dyDescent="0.25">
      <c r="A219" s="55">
        <v>42748</v>
      </c>
      <c r="B219" s="37">
        <f t="shared" si="27"/>
        <v>242</v>
      </c>
      <c r="C219" s="154"/>
      <c r="D219" s="3"/>
      <c r="E219" s="4" t="e">
        <f t="shared" si="28"/>
        <v>#DIV/0!</v>
      </c>
      <c r="F219" s="5">
        <f t="shared" si="29"/>
        <v>0</v>
      </c>
      <c r="G219" s="38">
        <v>38</v>
      </c>
      <c r="H219" s="2"/>
      <c r="I219" s="2"/>
      <c r="J219" s="154"/>
      <c r="K219" s="39">
        <v>10</v>
      </c>
      <c r="L219" s="154">
        <v>11</v>
      </c>
      <c r="M219" s="154">
        <v>7</v>
      </c>
      <c r="N219" s="40">
        <v>31</v>
      </c>
      <c r="O219" s="58"/>
      <c r="P219" s="52">
        <f t="shared" si="26"/>
        <v>-11</v>
      </c>
      <c r="Q219" s="52">
        <f t="shared" si="26"/>
        <v>-7</v>
      </c>
      <c r="R219" s="52">
        <f t="shared" si="30"/>
        <v>0</v>
      </c>
      <c r="S219" s="53">
        <v>25.86</v>
      </c>
      <c r="T219" s="155">
        <f t="shared" si="25"/>
        <v>-4</v>
      </c>
      <c r="U219" s="56">
        <f t="shared" si="31"/>
        <v>4</v>
      </c>
      <c r="V219" s="76"/>
      <c r="W219" s="60"/>
      <c r="X219" s="76"/>
      <c r="Y219" s="61"/>
      <c r="Z219" s="60"/>
      <c r="AA219" s="62"/>
    </row>
    <row r="220" spans="1:31" s="54" customFormat="1" x14ac:dyDescent="0.25">
      <c r="A220" s="55">
        <v>42741</v>
      </c>
      <c r="B220" s="37">
        <f t="shared" si="27"/>
        <v>152</v>
      </c>
      <c r="C220" s="154"/>
      <c r="D220" s="3"/>
      <c r="E220" s="4" t="e">
        <f t="shared" si="28"/>
        <v>#DIV/0!</v>
      </c>
      <c r="F220" s="5">
        <f t="shared" si="29"/>
        <v>0</v>
      </c>
      <c r="G220" s="38">
        <v>36</v>
      </c>
      <c r="H220" s="2"/>
      <c r="I220" s="2"/>
      <c r="J220" s="154"/>
      <c r="K220" s="39">
        <v>4</v>
      </c>
      <c r="L220" s="154">
        <v>93</v>
      </c>
      <c r="M220" s="154">
        <v>3</v>
      </c>
      <c r="N220" s="40">
        <v>100</v>
      </c>
      <c r="O220" s="58"/>
      <c r="P220" s="52">
        <f t="shared" si="26"/>
        <v>-93</v>
      </c>
      <c r="Q220" s="52">
        <f t="shared" si="26"/>
        <v>-3</v>
      </c>
      <c r="R220" s="52">
        <f t="shared" si="30"/>
        <v>0</v>
      </c>
      <c r="S220" s="53">
        <v>25</v>
      </c>
      <c r="T220" s="155">
        <f t="shared" si="25"/>
        <v>-90</v>
      </c>
      <c r="U220" s="56">
        <f t="shared" si="31"/>
        <v>90</v>
      </c>
      <c r="V220" s="76"/>
      <c r="W220" s="60"/>
      <c r="X220" s="76"/>
      <c r="Y220" s="61"/>
      <c r="Z220" s="60"/>
      <c r="AA220" s="62"/>
    </row>
    <row r="221" spans="1:31" s="54" customFormat="1" x14ac:dyDescent="0.25">
      <c r="A221" s="55">
        <v>42734</v>
      </c>
      <c r="B221" s="37">
        <f t="shared" si="27"/>
        <v>147</v>
      </c>
      <c r="C221" s="154"/>
      <c r="D221" s="3"/>
      <c r="E221" s="4" t="e">
        <f t="shared" si="28"/>
        <v>#DIV/0!</v>
      </c>
      <c r="F221" s="5">
        <f t="shared" si="29"/>
        <v>0</v>
      </c>
      <c r="G221" s="38">
        <v>34</v>
      </c>
      <c r="H221" s="2"/>
      <c r="I221" s="2"/>
      <c r="J221" s="154"/>
      <c r="K221" s="39">
        <v>3</v>
      </c>
      <c r="L221" s="154">
        <v>5</v>
      </c>
      <c r="M221" s="154">
        <v>0</v>
      </c>
      <c r="N221" s="40">
        <v>5</v>
      </c>
      <c r="O221" s="58"/>
      <c r="P221" s="52">
        <f t="shared" si="26"/>
        <v>-5</v>
      </c>
      <c r="Q221" s="52">
        <f t="shared" si="26"/>
        <v>0</v>
      </c>
      <c r="R221" s="52">
        <f t="shared" si="30"/>
        <v>0</v>
      </c>
      <c r="S221" s="53">
        <v>33.549999999999997</v>
      </c>
      <c r="T221" s="155">
        <f t="shared" si="25"/>
        <v>-5</v>
      </c>
      <c r="U221" s="56">
        <f t="shared" si="31"/>
        <v>5</v>
      </c>
      <c r="V221" s="76"/>
      <c r="W221" s="60"/>
      <c r="X221" s="76"/>
      <c r="Y221" s="61"/>
      <c r="Z221" s="60"/>
      <c r="AA221" s="62"/>
    </row>
    <row r="222" spans="1:31" s="54" customFormat="1" x14ac:dyDescent="0.25">
      <c r="A222" s="55">
        <v>42727</v>
      </c>
      <c r="B222" s="37">
        <f t="shared" si="27"/>
        <v>151</v>
      </c>
      <c r="C222" s="154"/>
      <c r="D222" s="3"/>
      <c r="E222" s="4" t="e">
        <f t="shared" si="28"/>
        <v>#DIV/0!</v>
      </c>
      <c r="F222" s="5">
        <f t="shared" si="29"/>
        <v>0</v>
      </c>
      <c r="G222" s="38">
        <v>32</v>
      </c>
      <c r="H222" s="2"/>
      <c r="I222" s="2"/>
      <c r="J222" s="154"/>
      <c r="K222" s="39">
        <v>11</v>
      </c>
      <c r="L222" s="154">
        <v>13</v>
      </c>
      <c r="M222" s="154">
        <v>17</v>
      </c>
      <c r="N222" s="40">
        <v>17</v>
      </c>
      <c r="O222" s="58"/>
      <c r="P222" s="52">
        <f t="shared" si="26"/>
        <v>-13</v>
      </c>
      <c r="Q222" s="52">
        <f t="shared" si="26"/>
        <v>-17</v>
      </c>
      <c r="R222" s="52">
        <f t="shared" si="30"/>
        <v>0</v>
      </c>
      <c r="S222" s="53">
        <v>32.81</v>
      </c>
      <c r="T222" s="155">
        <f t="shared" si="25"/>
        <v>4</v>
      </c>
      <c r="U222" s="56">
        <f t="shared" si="31"/>
        <v>-4</v>
      </c>
      <c r="V222" s="76"/>
      <c r="W222" s="60"/>
      <c r="X222" s="76"/>
      <c r="Y222" s="61"/>
      <c r="Z222" s="60"/>
      <c r="AA222" s="62"/>
    </row>
    <row r="223" spans="1:31" s="54" customFormat="1" x14ac:dyDescent="0.25">
      <c r="A223" s="55">
        <v>42720</v>
      </c>
      <c r="B223" s="37">
        <f t="shared" si="27"/>
        <v>152</v>
      </c>
      <c r="C223" s="154"/>
      <c r="D223" s="3"/>
      <c r="E223" s="4" t="e">
        <f t="shared" si="28"/>
        <v>#DIV/0!</v>
      </c>
      <c r="F223" s="5">
        <f t="shared" si="29"/>
        <v>0</v>
      </c>
      <c r="G223" s="38">
        <v>33</v>
      </c>
      <c r="H223" s="2"/>
      <c r="I223" s="2"/>
      <c r="J223" s="154"/>
      <c r="K223" s="39">
        <v>4</v>
      </c>
      <c r="L223" s="154">
        <v>6</v>
      </c>
      <c r="M223" s="154">
        <v>7</v>
      </c>
      <c r="N223" s="40">
        <v>22</v>
      </c>
      <c r="O223" s="58"/>
      <c r="P223" s="52">
        <f t="shared" si="26"/>
        <v>-6</v>
      </c>
      <c r="Q223" s="52">
        <f t="shared" si="26"/>
        <v>-7</v>
      </c>
      <c r="R223" s="52">
        <f t="shared" si="30"/>
        <v>0</v>
      </c>
      <c r="S223" s="53">
        <v>33.24</v>
      </c>
      <c r="T223" s="155">
        <f t="shared" si="25"/>
        <v>1</v>
      </c>
      <c r="U223" s="56">
        <f t="shared" si="31"/>
        <v>-1</v>
      </c>
      <c r="V223" s="76"/>
      <c r="W223" s="60"/>
      <c r="X223" s="76"/>
      <c r="Y223" s="61"/>
      <c r="Z223" s="60"/>
      <c r="AA223" s="62"/>
    </row>
    <row r="224" spans="1:31" s="79" customFormat="1" x14ac:dyDescent="0.25">
      <c r="A224" s="55">
        <v>42713</v>
      </c>
      <c r="B224" s="37">
        <f t="shared" si="27"/>
        <v>143</v>
      </c>
      <c r="C224" s="154"/>
      <c r="D224" s="3"/>
      <c r="E224" s="4" t="e">
        <f t="shared" si="28"/>
        <v>#DIV/0!</v>
      </c>
      <c r="F224" s="5">
        <f t="shared" si="29"/>
        <v>0</v>
      </c>
      <c r="G224" s="38">
        <v>35</v>
      </c>
      <c r="H224" s="2"/>
      <c r="I224" s="2"/>
      <c r="J224" s="154"/>
      <c r="K224" s="39">
        <v>8</v>
      </c>
      <c r="L224" s="154">
        <v>22</v>
      </c>
      <c r="M224" s="154">
        <v>13</v>
      </c>
      <c r="N224" s="40">
        <v>11</v>
      </c>
      <c r="O224" s="58"/>
      <c r="P224" s="52">
        <f t="shared" si="26"/>
        <v>-22</v>
      </c>
      <c r="Q224" s="52">
        <f t="shared" si="26"/>
        <v>-13</v>
      </c>
      <c r="R224" s="52">
        <f t="shared" si="30"/>
        <v>0</v>
      </c>
      <c r="S224" s="53">
        <v>32.51</v>
      </c>
      <c r="T224" s="155">
        <f t="shared" si="25"/>
        <v>-9</v>
      </c>
      <c r="U224" s="56">
        <f t="shared" si="31"/>
        <v>9</v>
      </c>
      <c r="V224" s="76"/>
      <c r="W224" s="60"/>
      <c r="X224" s="76"/>
      <c r="Y224" s="61"/>
      <c r="Z224" s="60"/>
      <c r="AA224" s="62"/>
      <c r="AB224" s="54"/>
      <c r="AC224" s="54"/>
      <c r="AD224" s="54"/>
      <c r="AE224" s="54"/>
    </row>
    <row r="225" spans="1:31" x14ac:dyDescent="0.25">
      <c r="A225" s="55">
        <v>42706</v>
      </c>
      <c r="B225" s="37">
        <f t="shared" si="27"/>
        <v>141</v>
      </c>
      <c r="C225" s="154"/>
      <c r="D225" s="3"/>
      <c r="E225" s="4" t="e">
        <f t="shared" si="28"/>
        <v>#DIV/0!</v>
      </c>
      <c r="F225" s="5">
        <f t="shared" si="29"/>
        <v>0</v>
      </c>
      <c r="G225" s="38">
        <v>36</v>
      </c>
      <c r="K225" s="39">
        <v>2</v>
      </c>
      <c r="L225" s="154">
        <v>10</v>
      </c>
      <c r="M225" s="154">
        <v>8</v>
      </c>
      <c r="N225" s="40">
        <v>19</v>
      </c>
      <c r="O225" s="58"/>
      <c r="P225" s="52">
        <f t="shared" si="26"/>
        <v>-10</v>
      </c>
      <c r="Q225" s="52">
        <f t="shared" si="26"/>
        <v>-8</v>
      </c>
      <c r="R225" s="52">
        <f t="shared" si="30"/>
        <v>0</v>
      </c>
      <c r="S225" s="53">
        <v>34.64</v>
      </c>
      <c r="T225" s="155">
        <f t="shared" si="25"/>
        <v>-2</v>
      </c>
      <c r="U225" s="56">
        <f t="shared" si="31"/>
        <v>2</v>
      </c>
      <c r="V225" s="76"/>
      <c r="W225" s="60"/>
      <c r="X225" s="76"/>
      <c r="Y225" s="61"/>
      <c r="Z225" s="60"/>
      <c r="AA225" s="62"/>
      <c r="AB225" s="54"/>
      <c r="AC225" s="54"/>
      <c r="AD225" s="54"/>
      <c r="AE225" s="54"/>
    </row>
    <row r="226" spans="1:31" x14ac:dyDescent="0.25">
      <c r="A226" s="55">
        <v>42699</v>
      </c>
      <c r="B226" s="37">
        <f t="shared" si="27"/>
        <v>134</v>
      </c>
      <c r="C226" s="154"/>
      <c r="D226" s="3"/>
      <c r="E226" s="4" t="e">
        <f t="shared" si="28"/>
        <v>#DIV/0!</v>
      </c>
      <c r="F226" s="5">
        <f t="shared" si="29"/>
        <v>0</v>
      </c>
      <c r="G226" s="38">
        <v>33</v>
      </c>
      <c r="K226" s="39">
        <v>5</v>
      </c>
      <c r="L226" s="154">
        <v>16</v>
      </c>
      <c r="M226" s="154">
        <v>9</v>
      </c>
      <c r="N226" s="40">
        <v>23</v>
      </c>
      <c r="O226" s="58"/>
      <c r="P226" s="52">
        <f t="shared" si="26"/>
        <v>-16</v>
      </c>
      <c r="Q226" s="52">
        <f t="shared" si="26"/>
        <v>-9</v>
      </c>
      <c r="R226" s="52">
        <f t="shared" si="30"/>
        <v>0</v>
      </c>
      <c r="S226" s="53">
        <v>33.25</v>
      </c>
      <c r="T226" s="155">
        <f t="shared" si="25"/>
        <v>-7</v>
      </c>
      <c r="U226" s="56">
        <f t="shared" si="31"/>
        <v>7</v>
      </c>
      <c r="V226" s="76"/>
      <c r="W226" s="60"/>
      <c r="X226" s="76"/>
      <c r="Y226" s="61"/>
      <c r="Z226" s="60"/>
      <c r="AA226" s="62"/>
      <c r="AB226" s="54"/>
      <c r="AC226" s="54"/>
      <c r="AD226" s="54"/>
      <c r="AE226" s="54"/>
    </row>
    <row r="227" spans="1:31" x14ac:dyDescent="0.25">
      <c r="A227" s="55">
        <v>42692</v>
      </c>
      <c r="B227" s="37">
        <f t="shared" si="27"/>
        <v>130</v>
      </c>
      <c r="C227" s="154"/>
      <c r="D227" s="3"/>
      <c r="E227" s="4" t="e">
        <f t="shared" si="28"/>
        <v>#DIV/0!</v>
      </c>
      <c r="F227" s="5">
        <f t="shared" si="29"/>
        <v>0</v>
      </c>
      <c r="G227" s="38">
        <v>31</v>
      </c>
      <c r="K227" s="39">
        <v>2</v>
      </c>
      <c r="L227" s="154">
        <v>9</v>
      </c>
      <c r="M227" s="154">
        <v>5</v>
      </c>
      <c r="N227" s="40">
        <v>13</v>
      </c>
      <c r="O227" s="58"/>
      <c r="P227" s="52">
        <f t="shared" si="26"/>
        <v>-9</v>
      </c>
      <c r="Q227" s="52">
        <f t="shared" si="26"/>
        <v>-5</v>
      </c>
      <c r="R227" s="52">
        <f t="shared" si="30"/>
        <v>0</v>
      </c>
      <c r="S227" s="53">
        <v>32.869999999999997</v>
      </c>
      <c r="T227" s="155">
        <f t="shared" si="25"/>
        <v>-4</v>
      </c>
      <c r="U227" s="56">
        <f t="shared" si="31"/>
        <v>4</v>
      </c>
      <c r="V227" s="76"/>
      <c r="W227" s="60"/>
      <c r="X227" s="76"/>
      <c r="Y227" s="61"/>
      <c r="Z227" s="60"/>
      <c r="AA227" s="62"/>
      <c r="AB227" s="54"/>
      <c r="AC227" s="54"/>
      <c r="AD227" s="54"/>
      <c r="AE227" s="54"/>
    </row>
    <row r="228" spans="1:31" x14ac:dyDescent="0.25">
      <c r="A228" s="55">
        <v>42685</v>
      </c>
      <c r="B228" s="37">
        <f t="shared" si="27"/>
        <v>126</v>
      </c>
      <c r="C228" s="154"/>
      <c r="D228" s="3"/>
      <c r="E228" s="4" t="e">
        <f t="shared" si="28"/>
        <v>#DIV/0!</v>
      </c>
      <c r="F228" s="5">
        <f t="shared" si="29"/>
        <v>0</v>
      </c>
      <c r="G228" s="38">
        <v>29</v>
      </c>
      <c r="K228" s="39">
        <v>8</v>
      </c>
      <c r="L228" s="154">
        <v>12</v>
      </c>
      <c r="M228" s="154">
        <v>8</v>
      </c>
      <c r="N228" s="40">
        <v>21</v>
      </c>
      <c r="O228" s="58"/>
      <c r="P228" s="52">
        <f t="shared" si="26"/>
        <v>-12</v>
      </c>
      <c r="Q228" s="52">
        <f t="shared" si="26"/>
        <v>-8</v>
      </c>
      <c r="R228" s="52">
        <f t="shared" si="30"/>
        <v>0</v>
      </c>
      <c r="S228" s="53">
        <v>31.35</v>
      </c>
      <c r="T228" s="155">
        <f t="shared" si="25"/>
        <v>-4</v>
      </c>
      <c r="U228" s="56">
        <f t="shared" si="31"/>
        <v>4</v>
      </c>
      <c r="V228" s="76"/>
      <c r="W228" s="60"/>
      <c r="X228" s="76"/>
      <c r="Y228" s="61"/>
      <c r="Z228" s="60"/>
      <c r="AA228" s="62"/>
      <c r="AB228" s="54"/>
      <c r="AC228" s="54"/>
      <c r="AD228" s="54"/>
      <c r="AE228" s="54"/>
    </row>
    <row r="229" spans="1:31" x14ac:dyDescent="0.25">
      <c r="A229" s="55">
        <v>42678</v>
      </c>
      <c r="B229" s="37">
        <f t="shared" si="27"/>
        <v>108</v>
      </c>
      <c r="C229" s="154"/>
      <c r="D229" s="3"/>
      <c r="E229" s="4" t="e">
        <f t="shared" si="28"/>
        <v>#DIV/0!</v>
      </c>
      <c r="F229" s="5">
        <f t="shared" si="29"/>
        <v>0</v>
      </c>
      <c r="G229" s="38">
        <v>31</v>
      </c>
      <c r="K229" s="39">
        <v>7</v>
      </c>
      <c r="L229" s="154">
        <v>21</v>
      </c>
      <c r="M229" s="154">
        <v>3</v>
      </c>
      <c r="N229" s="40">
        <v>27</v>
      </c>
      <c r="O229" s="58"/>
      <c r="P229" s="52">
        <f t="shared" si="26"/>
        <v>-21</v>
      </c>
      <c r="Q229" s="52">
        <f t="shared" si="26"/>
        <v>-3</v>
      </c>
      <c r="R229" s="52">
        <f t="shared" si="30"/>
        <v>0</v>
      </c>
      <c r="S229" s="53">
        <v>30.53</v>
      </c>
      <c r="T229" s="155">
        <f t="shared" si="25"/>
        <v>-18</v>
      </c>
      <c r="U229" s="56">
        <f t="shared" si="31"/>
        <v>18</v>
      </c>
      <c r="V229" s="76"/>
      <c r="W229" s="60"/>
      <c r="X229" s="76"/>
      <c r="Y229" s="61"/>
      <c r="Z229" s="60"/>
      <c r="AA229" s="62"/>
      <c r="AB229" s="54"/>
      <c r="AC229" s="54"/>
      <c r="AD229" s="54"/>
      <c r="AE229" s="54"/>
    </row>
    <row r="230" spans="1:31" x14ac:dyDescent="0.25">
      <c r="A230" s="55">
        <v>42671</v>
      </c>
      <c r="B230" s="37">
        <f t="shared" si="27"/>
        <v>108</v>
      </c>
      <c r="C230" s="154"/>
      <c r="D230" s="3"/>
      <c r="E230" s="4" t="e">
        <f t="shared" si="28"/>
        <v>#DIV/0!</v>
      </c>
      <c r="F230" s="5">
        <f t="shared" si="29"/>
        <v>0</v>
      </c>
      <c r="G230" s="38">
        <v>31</v>
      </c>
      <c r="K230" s="39">
        <v>6</v>
      </c>
      <c r="L230" s="154">
        <v>11</v>
      </c>
      <c r="M230" s="154">
        <v>11</v>
      </c>
      <c r="N230" s="40">
        <v>23</v>
      </c>
      <c r="O230" s="58"/>
      <c r="P230" s="52">
        <f t="shared" si="26"/>
        <v>-11</v>
      </c>
      <c r="Q230" s="52">
        <f t="shared" si="26"/>
        <v>-11</v>
      </c>
      <c r="R230" s="52">
        <f t="shared" si="30"/>
        <v>0</v>
      </c>
      <c r="S230" s="53">
        <v>31.02</v>
      </c>
      <c r="T230" s="155">
        <f t="shared" si="25"/>
        <v>0</v>
      </c>
      <c r="U230" s="56">
        <f t="shared" si="31"/>
        <v>0</v>
      </c>
      <c r="V230" s="76"/>
      <c r="W230" s="60"/>
      <c r="X230" s="76"/>
      <c r="Y230" s="61"/>
      <c r="Z230" s="60"/>
      <c r="AA230" s="62"/>
      <c r="AB230" s="54"/>
      <c r="AC230" s="54"/>
      <c r="AD230" s="54"/>
      <c r="AE230" s="54"/>
    </row>
    <row r="231" spans="1:31" x14ac:dyDescent="0.25">
      <c r="A231" s="55">
        <v>42664</v>
      </c>
      <c r="B231" s="37">
        <f t="shared" si="27"/>
        <v>105</v>
      </c>
      <c r="C231" s="154"/>
      <c r="D231" s="3"/>
      <c r="E231" s="4" t="e">
        <f t="shared" si="28"/>
        <v>#DIV/0!</v>
      </c>
      <c r="F231" s="5">
        <f t="shared" si="29"/>
        <v>0</v>
      </c>
      <c r="G231" s="38">
        <v>31</v>
      </c>
      <c r="K231" s="39">
        <v>11</v>
      </c>
      <c r="L231" s="154">
        <v>15</v>
      </c>
      <c r="M231" s="154">
        <v>12</v>
      </c>
      <c r="N231" s="40">
        <v>19</v>
      </c>
      <c r="O231" s="58"/>
      <c r="P231" s="52">
        <f t="shared" si="26"/>
        <v>-15</v>
      </c>
      <c r="Q231" s="52">
        <f t="shared" si="26"/>
        <v>-12</v>
      </c>
      <c r="R231" s="52">
        <f t="shared" si="30"/>
        <v>0</v>
      </c>
      <c r="S231" s="53">
        <v>34.299999999999997</v>
      </c>
      <c r="T231" s="155">
        <f t="shared" si="25"/>
        <v>-3</v>
      </c>
      <c r="U231" s="56">
        <f t="shared" si="31"/>
        <v>3</v>
      </c>
      <c r="V231" s="76"/>
      <c r="W231" s="60"/>
      <c r="X231" s="76"/>
      <c r="Y231" s="61"/>
      <c r="Z231" s="60"/>
      <c r="AA231" s="62"/>
      <c r="AB231" s="54"/>
      <c r="AC231" s="54"/>
      <c r="AD231" s="54"/>
      <c r="AE231" s="54"/>
    </row>
    <row r="232" spans="1:31" x14ac:dyDescent="0.25">
      <c r="A232" s="55">
        <v>42657</v>
      </c>
      <c r="B232" s="37">
        <f t="shared" si="27"/>
        <v>103</v>
      </c>
      <c r="C232" s="154"/>
      <c r="D232" s="3"/>
      <c r="E232" s="4" t="e">
        <f t="shared" si="28"/>
        <v>#DIV/0!</v>
      </c>
      <c r="F232" s="5">
        <f t="shared" si="29"/>
        <v>0</v>
      </c>
      <c r="G232" s="38">
        <v>33</v>
      </c>
      <c r="K232" s="39">
        <v>2</v>
      </c>
      <c r="L232" s="154">
        <v>13</v>
      </c>
      <c r="M232" s="154">
        <v>11</v>
      </c>
      <c r="N232" s="40">
        <v>16</v>
      </c>
      <c r="O232" s="58"/>
      <c r="P232" s="52">
        <f t="shared" si="26"/>
        <v>-13</v>
      </c>
      <c r="Q232" s="52">
        <f t="shared" si="26"/>
        <v>-11</v>
      </c>
      <c r="R232" s="52">
        <f t="shared" si="30"/>
        <v>0</v>
      </c>
      <c r="S232" s="53">
        <v>33.25</v>
      </c>
      <c r="T232" s="155">
        <f t="shared" si="25"/>
        <v>-2</v>
      </c>
      <c r="U232" s="56">
        <f t="shared" si="31"/>
        <v>2</v>
      </c>
      <c r="V232" s="76"/>
      <c r="W232" s="60"/>
      <c r="X232" s="76"/>
      <c r="Y232" s="61"/>
      <c r="Z232" s="60"/>
      <c r="AA232" s="62"/>
      <c r="AB232" s="54"/>
      <c r="AC232" s="54"/>
      <c r="AD232" s="54"/>
      <c r="AE232" s="54"/>
    </row>
    <row r="233" spans="1:31" x14ac:dyDescent="0.25">
      <c r="A233" s="55">
        <v>42650</v>
      </c>
      <c r="B233" s="37">
        <f t="shared" si="27"/>
        <v>106</v>
      </c>
      <c r="C233" s="154"/>
      <c r="D233" s="3"/>
      <c r="E233" s="4" t="e">
        <f t="shared" si="28"/>
        <v>#DIV/0!</v>
      </c>
      <c r="F233" s="5">
        <f t="shared" si="29"/>
        <v>0</v>
      </c>
      <c r="G233" s="38">
        <v>30</v>
      </c>
      <c r="K233" s="39">
        <v>4</v>
      </c>
      <c r="L233" s="154">
        <v>9</v>
      </c>
      <c r="M233" s="154">
        <v>12</v>
      </c>
      <c r="N233" s="40">
        <v>17</v>
      </c>
      <c r="O233" s="58"/>
      <c r="P233" s="52">
        <f t="shared" si="26"/>
        <v>-9</v>
      </c>
      <c r="Q233" s="52">
        <f t="shared" si="26"/>
        <v>-12</v>
      </c>
      <c r="R233" s="52">
        <f t="shared" si="30"/>
        <v>0</v>
      </c>
      <c r="S233" s="53">
        <v>32.450000000000003</v>
      </c>
      <c r="T233" s="155">
        <f t="shared" si="25"/>
        <v>3</v>
      </c>
      <c r="U233" s="56">
        <f t="shared" si="31"/>
        <v>-3</v>
      </c>
      <c r="V233" s="76"/>
      <c r="W233" s="60"/>
      <c r="X233" s="76"/>
      <c r="Y233" s="61"/>
      <c r="Z233" s="60"/>
      <c r="AA233" s="62"/>
      <c r="AB233" s="54"/>
      <c r="AC233" s="54"/>
      <c r="AD233" s="54"/>
      <c r="AE233" s="54"/>
    </row>
    <row r="234" spans="1:31" x14ac:dyDescent="0.25">
      <c r="A234" s="55">
        <v>42643</v>
      </c>
      <c r="B234" s="37">
        <f t="shared" si="27"/>
        <v>102</v>
      </c>
      <c r="C234" s="154"/>
      <c r="D234" s="3"/>
      <c r="E234" s="4" t="e">
        <f t="shared" si="28"/>
        <v>#DIV/0!</v>
      </c>
      <c r="F234" s="5">
        <f t="shared" si="29"/>
        <v>0</v>
      </c>
      <c r="G234" s="38">
        <v>32</v>
      </c>
      <c r="K234" s="39">
        <v>6</v>
      </c>
      <c r="L234" s="154">
        <v>14</v>
      </c>
      <c r="M234" s="154">
        <v>10</v>
      </c>
      <c r="N234" s="40">
        <v>24</v>
      </c>
      <c r="O234" s="58"/>
      <c r="P234" s="52">
        <f t="shared" si="26"/>
        <v>-14</v>
      </c>
      <c r="Q234" s="52">
        <f t="shared" si="26"/>
        <v>-10</v>
      </c>
      <c r="R234" s="52">
        <f t="shared" si="30"/>
        <v>0</v>
      </c>
      <c r="S234" s="53">
        <v>32.700000000000003</v>
      </c>
      <c r="T234" s="155">
        <f t="shared" si="25"/>
        <v>-4</v>
      </c>
      <c r="U234" s="56">
        <f t="shared" si="31"/>
        <v>4</v>
      </c>
      <c r="V234" s="76"/>
      <c r="W234" s="60"/>
      <c r="X234" s="76"/>
      <c r="Y234" s="61"/>
      <c r="Z234" s="60"/>
      <c r="AA234" s="62"/>
      <c r="AB234" s="54"/>
      <c r="AC234" s="54"/>
      <c r="AD234" s="54"/>
      <c r="AE234" s="54"/>
    </row>
    <row r="235" spans="1:31" x14ac:dyDescent="0.25">
      <c r="A235" s="55">
        <v>42636</v>
      </c>
      <c r="B235" s="37">
        <f t="shared" si="27"/>
        <v>97</v>
      </c>
      <c r="C235" s="154"/>
      <c r="D235" s="3"/>
      <c r="E235" s="4" t="e">
        <f t="shared" si="28"/>
        <v>#DIV/0!</v>
      </c>
      <c r="F235" s="5">
        <f t="shared" si="29"/>
        <v>0</v>
      </c>
      <c r="G235" s="38">
        <v>31</v>
      </c>
      <c r="K235" s="39">
        <v>3</v>
      </c>
      <c r="L235" s="154">
        <v>19</v>
      </c>
      <c r="M235" s="154">
        <v>14</v>
      </c>
      <c r="N235" s="40">
        <v>19</v>
      </c>
      <c r="O235" s="57"/>
      <c r="P235" s="52">
        <f t="shared" si="26"/>
        <v>-19</v>
      </c>
      <c r="Q235" s="52">
        <f t="shared" si="26"/>
        <v>-14</v>
      </c>
      <c r="R235" s="52">
        <f t="shared" si="30"/>
        <v>0</v>
      </c>
      <c r="S235" s="53">
        <v>32.5</v>
      </c>
      <c r="T235" s="155">
        <f t="shared" si="25"/>
        <v>-5</v>
      </c>
      <c r="U235" s="56">
        <f t="shared" si="31"/>
        <v>5</v>
      </c>
      <c r="V235" s="76"/>
      <c r="W235" s="60"/>
      <c r="X235" s="76"/>
      <c r="Y235" s="61"/>
      <c r="Z235" s="60"/>
      <c r="AA235" s="62"/>
      <c r="AB235" s="79"/>
      <c r="AC235" s="79"/>
      <c r="AD235" s="79"/>
      <c r="AE235" s="79"/>
    </row>
    <row r="236" spans="1:31" x14ac:dyDescent="0.25">
      <c r="A236" s="55">
        <v>42629</v>
      </c>
      <c r="B236" s="37">
        <f t="shared" si="27"/>
        <v>110</v>
      </c>
      <c r="C236" s="154"/>
      <c r="D236" s="3"/>
      <c r="E236" s="4" t="e">
        <f t="shared" si="28"/>
        <v>#DIV/0!</v>
      </c>
      <c r="F236" s="5">
        <f t="shared" si="29"/>
        <v>0</v>
      </c>
      <c r="G236" s="38">
        <v>30</v>
      </c>
      <c r="K236" s="39">
        <v>2</v>
      </c>
      <c r="L236" s="154">
        <v>9</v>
      </c>
      <c r="M236" s="154">
        <v>22</v>
      </c>
      <c r="N236" s="40">
        <v>11</v>
      </c>
      <c r="P236" s="52">
        <f t="shared" si="26"/>
        <v>-9</v>
      </c>
      <c r="Q236" s="52">
        <f t="shared" si="26"/>
        <v>-22</v>
      </c>
      <c r="R236" s="52">
        <f t="shared" si="30"/>
        <v>0</v>
      </c>
      <c r="S236" s="53">
        <v>32.200000000000003</v>
      </c>
      <c r="T236" s="155">
        <f t="shared" si="25"/>
        <v>13</v>
      </c>
      <c r="U236" s="56">
        <f t="shared" si="31"/>
        <v>-13</v>
      </c>
      <c r="V236" s="76"/>
      <c r="W236" s="60"/>
      <c r="X236" s="76"/>
      <c r="Y236" s="61"/>
      <c r="Z236" s="60"/>
      <c r="AA236" s="62"/>
    </row>
    <row r="237" spans="1:31" x14ac:dyDescent="0.25">
      <c r="A237" s="55">
        <v>42622</v>
      </c>
      <c r="B237" s="37">
        <f t="shared" si="27"/>
        <v>116</v>
      </c>
      <c r="C237" s="154"/>
      <c r="D237" s="3"/>
      <c r="E237" s="4" t="e">
        <f t="shared" si="28"/>
        <v>#DIV/0!</v>
      </c>
      <c r="F237" s="5">
        <f t="shared" si="29"/>
        <v>0</v>
      </c>
      <c r="G237" s="38">
        <v>28</v>
      </c>
      <c r="K237" s="39">
        <v>9</v>
      </c>
      <c r="L237" s="154">
        <v>9</v>
      </c>
      <c r="M237" s="154">
        <v>15</v>
      </c>
      <c r="N237" s="40">
        <v>16</v>
      </c>
      <c r="P237" s="52">
        <f t="shared" si="26"/>
        <v>-9</v>
      </c>
      <c r="Q237" s="52">
        <f t="shared" si="26"/>
        <v>-15</v>
      </c>
      <c r="R237" s="52">
        <f t="shared" si="30"/>
        <v>0</v>
      </c>
      <c r="S237" s="7">
        <v>30</v>
      </c>
      <c r="T237" s="155">
        <f t="shared" si="25"/>
        <v>6</v>
      </c>
      <c r="U237" s="56">
        <f t="shared" si="31"/>
        <v>-6</v>
      </c>
      <c r="V237" s="76"/>
      <c r="W237" s="60"/>
      <c r="X237" s="76"/>
      <c r="Y237" s="61"/>
      <c r="Z237" s="60"/>
      <c r="AA237" s="62"/>
    </row>
    <row r="238" spans="1:31" x14ac:dyDescent="0.25">
      <c r="A238" s="55">
        <v>42615</v>
      </c>
      <c r="B238" s="37">
        <f t="shared" si="27"/>
        <v>123</v>
      </c>
      <c r="C238" s="154"/>
      <c r="D238" s="3"/>
      <c r="E238" s="4" t="e">
        <f t="shared" si="28"/>
        <v>#DIV/0!</v>
      </c>
      <c r="F238" s="5">
        <f t="shared" si="29"/>
        <v>0</v>
      </c>
      <c r="G238" s="38">
        <v>32</v>
      </c>
      <c r="K238" s="39">
        <v>5</v>
      </c>
      <c r="L238" s="154">
        <v>6</v>
      </c>
      <c r="M238" s="154">
        <v>13</v>
      </c>
      <c r="N238" s="40">
        <v>15</v>
      </c>
      <c r="P238" s="52">
        <f t="shared" si="26"/>
        <v>-6</v>
      </c>
      <c r="Q238" s="52">
        <f t="shared" si="26"/>
        <v>-13</v>
      </c>
      <c r="R238" s="52">
        <f t="shared" si="30"/>
        <v>0</v>
      </c>
      <c r="S238" s="53">
        <v>31.041666666666668</v>
      </c>
      <c r="T238" s="155">
        <f t="shared" si="25"/>
        <v>7</v>
      </c>
      <c r="U238" s="56">
        <f t="shared" si="31"/>
        <v>-7</v>
      </c>
      <c r="V238" s="76"/>
      <c r="W238" s="60"/>
      <c r="X238" s="76"/>
      <c r="Y238" s="61"/>
      <c r="Z238" s="60"/>
      <c r="AA238" s="62"/>
    </row>
    <row r="239" spans="1:31" x14ac:dyDescent="0.25">
      <c r="A239" s="55">
        <v>42608</v>
      </c>
      <c r="B239" s="37">
        <f t="shared" si="27"/>
        <v>79</v>
      </c>
      <c r="C239" s="154"/>
      <c r="D239" s="3"/>
      <c r="E239" s="4" t="e">
        <f t="shared" si="28"/>
        <v>#DIV/0!</v>
      </c>
      <c r="F239" s="5">
        <f t="shared" si="29"/>
        <v>0</v>
      </c>
      <c r="G239" s="38">
        <v>29</v>
      </c>
      <c r="K239" s="39">
        <v>6</v>
      </c>
      <c r="L239" s="154">
        <v>58</v>
      </c>
      <c r="M239" s="154">
        <v>14</v>
      </c>
      <c r="N239" s="40">
        <v>59</v>
      </c>
      <c r="P239" s="52">
        <f t="shared" si="26"/>
        <v>-58</v>
      </c>
      <c r="Q239" s="52">
        <f t="shared" si="26"/>
        <v>-14</v>
      </c>
      <c r="R239" s="52">
        <f t="shared" si="30"/>
        <v>0</v>
      </c>
      <c r="S239" s="53">
        <v>29.486607142857142</v>
      </c>
      <c r="T239" s="155">
        <f t="shared" si="25"/>
        <v>-44</v>
      </c>
      <c r="U239" s="56">
        <f t="shared" si="31"/>
        <v>44</v>
      </c>
      <c r="V239" s="76"/>
      <c r="W239" s="60"/>
      <c r="X239" s="76"/>
      <c r="Y239" s="61"/>
      <c r="Z239" s="60"/>
      <c r="AA239" s="62"/>
    </row>
    <row r="240" spans="1:31" x14ac:dyDescent="0.25">
      <c r="A240" s="55">
        <v>42601</v>
      </c>
      <c r="B240" s="37">
        <v>175</v>
      </c>
      <c r="C240" s="154"/>
      <c r="D240" s="3"/>
      <c r="E240" s="4" t="e">
        <f t="shared" si="28"/>
        <v>#DIV/0!</v>
      </c>
      <c r="F240" s="5">
        <f t="shared" si="29"/>
        <v>0</v>
      </c>
      <c r="G240" s="38">
        <v>31</v>
      </c>
      <c r="K240" s="39">
        <v>5</v>
      </c>
      <c r="L240" s="154">
        <v>17</v>
      </c>
      <c r="M240" s="154">
        <v>7</v>
      </c>
      <c r="N240" s="40">
        <v>20</v>
      </c>
      <c r="P240" s="52">
        <f t="shared" si="26"/>
        <v>-17</v>
      </c>
      <c r="Q240" s="52">
        <f t="shared" si="26"/>
        <v>-7</v>
      </c>
      <c r="R240" s="52">
        <f t="shared" si="30"/>
        <v>0</v>
      </c>
      <c r="S240" s="53">
        <v>34.596590909090907</v>
      </c>
      <c r="T240" s="155">
        <f t="shared" si="25"/>
        <v>-10</v>
      </c>
      <c r="U240" s="56">
        <f t="shared" si="31"/>
        <v>10</v>
      </c>
      <c r="V240" s="76"/>
      <c r="W240" s="60"/>
      <c r="X240" s="76"/>
      <c r="Y240" s="61"/>
      <c r="Z240" s="60"/>
      <c r="AA240" s="62"/>
    </row>
    <row r="241" spans="1:31" x14ac:dyDescent="0.25">
      <c r="A241" s="55">
        <v>42594</v>
      </c>
      <c r="B241" s="37">
        <v>179</v>
      </c>
      <c r="C241" s="154"/>
      <c r="D241" s="3"/>
      <c r="E241" s="4" t="e">
        <f t="shared" si="28"/>
        <v>#DIV/0!</v>
      </c>
      <c r="F241" s="5">
        <f t="shared" si="29"/>
        <v>0</v>
      </c>
      <c r="G241" s="38">
        <v>31</v>
      </c>
      <c r="K241" s="39">
        <v>9</v>
      </c>
      <c r="L241" s="154">
        <v>14</v>
      </c>
      <c r="M241" s="154">
        <v>3</v>
      </c>
      <c r="N241" s="40">
        <v>27</v>
      </c>
      <c r="P241" s="52">
        <f t="shared" si="26"/>
        <v>-14</v>
      </c>
      <c r="Q241" s="52">
        <f t="shared" si="26"/>
        <v>-3</v>
      </c>
      <c r="R241" s="52">
        <f t="shared" si="30"/>
        <v>0</v>
      </c>
      <c r="S241" s="53">
        <v>36.25433526011561</v>
      </c>
      <c r="T241" s="155">
        <f t="shared" si="25"/>
        <v>-11</v>
      </c>
      <c r="U241" s="56">
        <f t="shared" si="31"/>
        <v>11</v>
      </c>
      <c r="V241" s="76"/>
      <c r="W241" s="60"/>
      <c r="X241" s="76"/>
      <c r="Y241" s="61"/>
      <c r="Z241" s="60"/>
      <c r="AA241" s="62"/>
      <c r="AB241" s="10"/>
      <c r="AC241" s="10"/>
      <c r="AD241" s="10"/>
      <c r="AE241" s="10"/>
    </row>
    <row r="242" spans="1:31" x14ac:dyDescent="0.25">
      <c r="A242" s="55">
        <v>42587</v>
      </c>
      <c r="B242" s="37">
        <v>170</v>
      </c>
      <c r="C242" s="154"/>
      <c r="D242" s="3"/>
      <c r="E242" s="4" t="e">
        <f t="shared" si="28"/>
        <v>#DIV/0!</v>
      </c>
      <c r="F242" s="5">
        <f t="shared" si="29"/>
        <v>0</v>
      </c>
      <c r="G242" s="38">
        <v>32</v>
      </c>
      <c r="K242" s="39">
        <v>8</v>
      </c>
      <c r="L242" s="154">
        <v>8</v>
      </c>
      <c r="M242" s="154">
        <v>6</v>
      </c>
      <c r="N242" s="40">
        <v>14</v>
      </c>
      <c r="P242" s="52">
        <f t="shared" si="26"/>
        <v>-8</v>
      </c>
      <c r="Q242" s="52">
        <f t="shared" si="26"/>
        <v>-6</v>
      </c>
      <c r="R242" s="52">
        <f t="shared" si="30"/>
        <v>0</v>
      </c>
      <c r="S242" s="53">
        <v>36.25433526011561</v>
      </c>
      <c r="T242" s="155">
        <f t="shared" si="25"/>
        <v>-2</v>
      </c>
      <c r="U242" s="56">
        <f t="shared" si="31"/>
        <v>2</v>
      </c>
      <c r="V242" s="76"/>
      <c r="W242" s="60"/>
      <c r="X242" s="76"/>
      <c r="Y242" s="61"/>
      <c r="Z242" s="60"/>
      <c r="AA242" s="62"/>
    </row>
    <row r="243" spans="1:31" x14ac:dyDescent="0.25">
      <c r="A243" s="55">
        <v>42580</v>
      </c>
      <c r="B243" s="37">
        <v>179</v>
      </c>
      <c r="C243" s="154"/>
      <c r="D243" s="3"/>
      <c r="E243" s="4" t="e">
        <f t="shared" si="28"/>
        <v>#DIV/0!</v>
      </c>
      <c r="F243" s="5">
        <f t="shared" si="29"/>
        <v>0</v>
      </c>
      <c r="G243" s="38">
        <v>38</v>
      </c>
      <c r="K243" s="39"/>
      <c r="N243" s="40"/>
      <c r="P243" s="52">
        <f t="shared" si="26"/>
        <v>0</v>
      </c>
      <c r="Q243" s="52">
        <f t="shared" si="26"/>
        <v>0</v>
      </c>
      <c r="R243" s="52">
        <f t="shared" si="30"/>
        <v>0</v>
      </c>
      <c r="S243" s="53">
        <v>37.36312849162011</v>
      </c>
      <c r="T243" s="155">
        <f t="shared" si="25"/>
        <v>0</v>
      </c>
      <c r="U243" s="56">
        <f t="shared" si="31"/>
        <v>0</v>
      </c>
      <c r="V243" s="76"/>
      <c r="W243" s="60"/>
      <c r="X243" s="76"/>
      <c r="Y243" s="61"/>
      <c r="Z243" s="60"/>
      <c r="AA243" s="62"/>
    </row>
    <row r="244" spans="1:31" x14ac:dyDescent="0.25">
      <c r="A244" s="55">
        <v>42573</v>
      </c>
      <c r="B244" s="37">
        <v>176</v>
      </c>
      <c r="C244" s="154"/>
      <c r="D244" s="3"/>
      <c r="E244" s="4" t="e">
        <f t="shared" si="28"/>
        <v>#DIV/0!</v>
      </c>
      <c r="F244" s="5">
        <f t="shared" si="29"/>
        <v>0</v>
      </c>
      <c r="G244" s="38">
        <v>38</v>
      </c>
      <c r="K244" s="39"/>
      <c r="N244" s="40"/>
      <c r="P244" s="81"/>
      <c r="Q244" s="81"/>
      <c r="R244" s="81"/>
      <c r="S244" s="53">
        <v>38.613636363636367</v>
      </c>
      <c r="V244" s="39"/>
      <c r="X244" s="39"/>
      <c r="AA244" s="40"/>
    </row>
    <row r="245" spans="1:31" x14ac:dyDescent="0.25">
      <c r="A245" s="55">
        <v>42566</v>
      </c>
      <c r="B245" s="37">
        <v>170</v>
      </c>
      <c r="C245" s="154"/>
      <c r="D245" s="3"/>
      <c r="E245" s="4" t="e">
        <f t="shared" si="28"/>
        <v>#DIV/0!</v>
      </c>
      <c r="F245" s="5">
        <f t="shared" si="29"/>
        <v>0</v>
      </c>
      <c r="G245" s="38">
        <v>38</v>
      </c>
      <c r="K245" s="39"/>
      <c r="N245" s="40"/>
      <c r="P245" s="81"/>
      <c r="Q245" s="81"/>
      <c r="R245" s="81"/>
      <c r="S245" s="53">
        <v>40.494117647058822</v>
      </c>
      <c r="V245" s="39"/>
      <c r="X245" s="39"/>
      <c r="AA245" s="40"/>
    </row>
    <row r="246" spans="1:31" x14ac:dyDescent="0.25">
      <c r="A246" s="55">
        <v>42559</v>
      </c>
      <c r="B246" s="37">
        <v>186</v>
      </c>
      <c r="C246" s="154"/>
      <c r="D246" s="3"/>
      <c r="E246" s="4" t="e">
        <f t="shared" si="28"/>
        <v>#DIV/0!</v>
      </c>
      <c r="F246" s="5">
        <f t="shared" si="29"/>
        <v>0</v>
      </c>
      <c r="G246" s="38">
        <v>38</v>
      </c>
      <c r="K246" s="39"/>
      <c r="N246" s="40"/>
      <c r="P246" s="81"/>
      <c r="Q246" s="81"/>
      <c r="R246" s="81"/>
      <c r="S246" s="53">
        <v>38.817204301075272</v>
      </c>
      <c r="V246" s="39"/>
      <c r="X246" s="39"/>
      <c r="AA246" s="40"/>
    </row>
    <row r="247" spans="1:31" x14ac:dyDescent="0.25">
      <c r="A247" s="55">
        <v>42552</v>
      </c>
      <c r="B247" s="37">
        <v>201</v>
      </c>
      <c r="C247" s="154"/>
      <c r="D247" s="3"/>
      <c r="E247" s="4" t="e">
        <f t="shared" si="28"/>
        <v>#DIV/0!</v>
      </c>
      <c r="F247" s="5">
        <f t="shared" si="29"/>
        <v>0</v>
      </c>
      <c r="G247" s="38">
        <v>40</v>
      </c>
      <c r="K247" s="39"/>
      <c r="N247" s="40"/>
      <c r="P247" s="81"/>
      <c r="Q247" s="81"/>
      <c r="R247" s="81"/>
      <c r="S247" s="53">
        <v>38.139303482587067</v>
      </c>
      <c r="V247" s="39"/>
      <c r="X247" s="39"/>
      <c r="AA247" s="40"/>
    </row>
    <row r="248" spans="1:31" ht="15.75" customHeight="1" x14ac:dyDescent="0.25">
      <c r="A248" s="55">
        <v>42545</v>
      </c>
      <c r="B248" s="37">
        <v>207</v>
      </c>
      <c r="C248" s="154"/>
      <c r="D248" s="3"/>
      <c r="E248" s="4" t="e">
        <f t="shared" si="28"/>
        <v>#DIV/0!</v>
      </c>
      <c r="F248" s="5">
        <f t="shared" si="29"/>
        <v>0</v>
      </c>
      <c r="G248" s="38">
        <v>37</v>
      </c>
      <c r="K248" s="39"/>
      <c r="N248" s="40"/>
      <c r="P248" s="81"/>
      <c r="Q248" s="81"/>
      <c r="R248" s="81"/>
      <c r="S248" s="53">
        <v>35.869565217391305</v>
      </c>
      <c r="V248" s="39"/>
      <c r="X248" s="39"/>
      <c r="AA248" s="40"/>
    </row>
    <row r="249" spans="1:31" x14ac:dyDescent="0.25">
      <c r="A249" s="55">
        <v>42538</v>
      </c>
      <c r="B249" s="37">
        <v>211</v>
      </c>
      <c r="C249" s="154"/>
      <c r="D249" s="3"/>
      <c r="E249" s="4" t="e">
        <f t="shared" si="28"/>
        <v>#DIV/0!</v>
      </c>
      <c r="F249" s="5">
        <f t="shared" si="29"/>
        <v>0</v>
      </c>
      <c r="G249" s="38">
        <v>36</v>
      </c>
      <c r="K249" s="39"/>
      <c r="N249" s="40"/>
      <c r="P249" s="81"/>
      <c r="Q249" s="81"/>
      <c r="R249" s="81"/>
      <c r="S249" s="53">
        <v>33.786729857819907</v>
      </c>
      <c r="V249" s="39"/>
      <c r="X249" s="39"/>
      <c r="AA249" s="40"/>
    </row>
    <row r="250" spans="1:31" x14ac:dyDescent="0.25">
      <c r="A250" s="55">
        <v>42531</v>
      </c>
      <c r="B250" s="37">
        <v>200</v>
      </c>
      <c r="C250" s="154"/>
      <c r="D250" s="3"/>
      <c r="E250" s="4" t="e">
        <f t="shared" si="28"/>
        <v>#DIV/0!</v>
      </c>
      <c r="F250" s="5">
        <f t="shared" si="29"/>
        <v>0</v>
      </c>
      <c r="G250" s="38">
        <v>35</v>
      </c>
      <c r="K250" s="39"/>
      <c r="N250" s="40"/>
      <c r="P250" s="81"/>
      <c r="Q250" s="81"/>
      <c r="R250" s="81"/>
      <c r="S250" s="7"/>
      <c r="V250" s="39"/>
      <c r="X250" s="39"/>
      <c r="AA250" s="40"/>
    </row>
    <row r="251" spans="1:31" x14ac:dyDescent="0.25">
      <c r="A251" s="55">
        <v>42524</v>
      </c>
      <c r="B251" s="37">
        <v>196</v>
      </c>
      <c r="C251" s="154"/>
      <c r="D251" s="3"/>
      <c r="E251" s="4" t="e">
        <f t="shared" si="28"/>
        <v>#DIV/0!</v>
      </c>
      <c r="F251" s="5">
        <f t="shared" si="29"/>
        <v>0</v>
      </c>
      <c r="G251" s="38">
        <v>35</v>
      </c>
      <c r="K251" s="39"/>
      <c r="N251" s="40"/>
      <c r="P251" s="81"/>
      <c r="Q251" s="81"/>
      <c r="R251" s="81"/>
      <c r="S251" s="7"/>
      <c r="V251" s="39"/>
      <c r="X251" s="39"/>
      <c r="AA251" s="40"/>
    </row>
    <row r="252" spans="1:31" x14ac:dyDescent="0.25">
      <c r="A252" s="55">
        <v>42517</v>
      </c>
      <c r="B252" s="37">
        <v>188</v>
      </c>
      <c r="C252" s="154"/>
      <c r="D252" s="3"/>
      <c r="E252" s="4" t="e">
        <f t="shared" si="28"/>
        <v>#DIV/0!</v>
      </c>
      <c r="F252" s="5">
        <f t="shared" si="29"/>
        <v>0</v>
      </c>
      <c r="G252" s="38">
        <v>34</v>
      </c>
      <c r="K252" s="39"/>
      <c r="N252" s="40"/>
      <c r="P252" s="81"/>
      <c r="Q252" s="81"/>
      <c r="R252" s="81"/>
      <c r="S252" s="7"/>
      <c r="V252" s="39"/>
      <c r="X252" s="39"/>
      <c r="AA252" s="40"/>
    </row>
    <row r="253" spans="1:31" x14ac:dyDescent="0.25">
      <c r="A253" s="55">
        <v>42510</v>
      </c>
      <c r="B253" s="37">
        <v>188</v>
      </c>
      <c r="C253" s="154"/>
      <c r="D253" s="3"/>
      <c r="E253" s="4" t="e">
        <f t="shared" si="28"/>
        <v>#DIV/0!</v>
      </c>
      <c r="F253" s="5">
        <f t="shared" si="29"/>
        <v>0</v>
      </c>
      <c r="G253" s="38">
        <v>40</v>
      </c>
      <c r="K253" s="39"/>
      <c r="N253" s="40"/>
      <c r="P253" s="81"/>
      <c r="Q253" s="81"/>
      <c r="R253" s="81"/>
      <c r="S253" s="7"/>
      <c r="V253" s="39"/>
      <c r="X253" s="39"/>
      <c r="AA253" s="40"/>
    </row>
    <row r="254" spans="1:31" x14ac:dyDescent="0.25">
      <c r="A254" s="55">
        <v>42503</v>
      </c>
      <c r="B254" s="37">
        <v>183</v>
      </c>
      <c r="C254" s="154"/>
      <c r="D254" s="3"/>
      <c r="E254" s="4" t="e">
        <f t="shared" si="28"/>
        <v>#DIV/0!</v>
      </c>
      <c r="F254" s="5">
        <f t="shared" si="29"/>
        <v>0</v>
      </c>
      <c r="G254" s="38">
        <v>34</v>
      </c>
      <c r="K254" s="39"/>
      <c r="N254" s="40"/>
      <c r="P254" s="81"/>
      <c r="Q254" s="81"/>
      <c r="R254" s="81"/>
      <c r="S254" s="7"/>
      <c r="V254" s="39"/>
      <c r="X254" s="39"/>
      <c r="AA254" s="40"/>
    </row>
    <row r="255" spans="1:31" x14ac:dyDescent="0.25">
      <c r="A255" s="55">
        <v>42496</v>
      </c>
      <c r="B255" s="37">
        <v>170</v>
      </c>
      <c r="C255" s="154"/>
      <c r="D255" s="3"/>
      <c r="E255" s="4" t="e">
        <f t="shared" si="28"/>
        <v>#DIV/0!</v>
      </c>
      <c r="F255" s="5">
        <f t="shared" si="29"/>
        <v>0</v>
      </c>
      <c r="G255" s="38">
        <v>37</v>
      </c>
      <c r="K255" s="39"/>
      <c r="N255" s="40"/>
      <c r="P255" s="81"/>
      <c r="Q255" s="81"/>
      <c r="R255" s="81"/>
      <c r="S255" s="7"/>
      <c r="V255" s="39"/>
      <c r="X255" s="39"/>
      <c r="AA255" s="40"/>
    </row>
    <row r="256" spans="1:31" x14ac:dyDescent="0.25">
      <c r="A256" s="55">
        <v>42489</v>
      </c>
      <c r="B256" s="37">
        <v>163</v>
      </c>
      <c r="C256" s="154"/>
      <c r="D256" s="3"/>
      <c r="E256" s="4" t="e">
        <f t="shared" si="28"/>
        <v>#DIV/0!</v>
      </c>
      <c r="F256" s="5">
        <f t="shared" si="29"/>
        <v>0</v>
      </c>
      <c r="G256" s="38">
        <v>32</v>
      </c>
      <c r="K256" s="39"/>
      <c r="N256" s="40"/>
      <c r="P256" s="81"/>
      <c r="Q256" s="81"/>
      <c r="R256" s="81"/>
      <c r="S256" s="7"/>
      <c r="V256" s="39"/>
      <c r="X256" s="39"/>
      <c r="AA256" s="40"/>
    </row>
    <row r="257" spans="1:27" x14ac:dyDescent="0.25">
      <c r="A257" s="55">
        <v>42482</v>
      </c>
      <c r="B257" s="37">
        <v>161</v>
      </c>
      <c r="C257" s="154"/>
      <c r="D257" s="3"/>
      <c r="E257" s="4" t="e">
        <f t="shared" si="28"/>
        <v>#DIV/0!</v>
      </c>
      <c r="F257" s="5">
        <f t="shared" si="29"/>
        <v>0</v>
      </c>
      <c r="G257" s="38">
        <v>25</v>
      </c>
      <c r="K257" s="39"/>
      <c r="N257" s="40"/>
      <c r="P257" s="81"/>
      <c r="Q257" s="81"/>
      <c r="R257" s="81"/>
      <c r="S257" s="7"/>
      <c r="V257" s="39"/>
      <c r="X257" s="39"/>
      <c r="AA257" s="40"/>
    </row>
    <row r="258" spans="1:27" x14ac:dyDescent="0.25">
      <c r="A258" s="55">
        <v>42475</v>
      </c>
      <c r="B258" s="37">
        <v>163</v>
      </c>
      <c r="C258" s="154"/>
      <c r="D258" s="3"/>
      <c r="E258" s="4" t="e">
        <f t="shared" si="28"/>
        <v>#DIV/0!</v>
      </c>
      <c r="F258" s="5">
        <f t="shared" si="29"/>
        <v>0</v>
      </c>
      <c r="G258" s="38">
        <v>28</v>
      </c>
      <c r="K258" s="39"/>
      <c r="N258" s="40"/>
      <c r="P258" s="81"/>
      <c r="Q258" s="81"/>
      <c r="R258" s="81"/>
      <c r="S258" s="7"/>
      <c r="V258" s="39"/>
      <c r="X258" s="39"/>
      <c r="AA258" s="40"/>
    </row>
    <row r="259" spans="1:27" ht="15.75" thickBot="1" x14ac:dyDescent="0.3">
      <c r="A259" s="55">
        <v>42468</v>
      </c>
      <c r="B259" s="37">
        <v>165</v>
      </c>
      <c r="C259" s="154"/>
      <c r="D259" s="3"/>
      <c r="E259" s="4" t="e">
        <f t="shared" si="28"/>
        <v>#DIV/0!</v>
      </c>
      <c r="F259" s="5">
        <f t="shared" si="29"/>
        <v>0</v>
      </c>
      <c r="G259" s="38">
        <v>25</v>
      </c>
      <c r="H259" s="82"/>
      <c r="I259" s="82"/>
      <c r="J259" s="83"/>
      <c r="K259" s="63"/>
      <c r="L259" s="83"/>
      <c r="M259" s="83"/>
      <c r="N259" s="84"/>
      <c r="P259" s="85"/>
      <c r="Q259" s="85"/>
      <c r="R259" s="85"/>
      <c r="S259" s="12"/>
      <c r="V259" s="63"/>
      <c r="W259" s="83"/>
      <c r="X259" s="63"/>
      <c r="Y259" s="86"/>
      <c r="Z259" s="83"/>
      <c r="AA259" s="84"/>
    </row>
    <row r="260" spans="1:27" x14ac:dyDescent="0.25">
      <c r="B260" s="37"/>
      <c r="C260" s="154"/>
      <c r="D260" s="3"/>
      <c r="E260" s="4"/>
      <c r="F260" s="5"/>
      <c r="G260" s="87"/>
    </row>
    <row r="261" spans="1:27" x14ac:dyDescent="0.25">
      <c r="B261" s="37"/>
      <c r="C261" s="154"/>
      <c r="D261" s="3"/>
      <c r="E261" s="4"/>
      <c r="F261" s="5"/>
      <c r="G261" s="87"/>
    </row>
    <row r="262" spans="1:27" x14ac:dyDescent="0.25">
      <c r="B262" s="37"/>
      <c r="C262" s="154"/>
      <c r="D262" s="3"/>
      <c r="E262" s="4"/>
      <c r="F262" s="5"/>
      <c r="G262" s="87"/>
    </row>
    <row r="263" spans="1:27" x14ac:dyDescent="0.25">
      <c r="B263" s="37"/>
      <c r="C263" s="154"/>
      <c r="D263" s="3"/>
      <c r="E263" s="4"/>
      <c r="F263" s="5"/>
      <c r="G263" s="87"/>
    </row>
    <row r="264" spans="1:27" x14ac:dyDescent="0.25">
      <c r="B264" s="37"/>
      <c r="C264" s="154"/>
      <c r="D264" s="3"/>
      <c r="E264" s="4"/>
      <c r="F264" s="5"/>
      <c r="G264" s="87"/>
    </row>
    <row r="265" spans="1:27" x14ac:dyDescent="0.25">
      <c r="B265" s="37"/>
      <c r="C265" s="154"/>
      <c r="D265" s="3"/>
      <c r="E265" s="4"/>
      <c r="F265" s="5"/>
      <c r="G265" s="87"/>
    </row>
    <row r="266" spans="1:27" x14ac:dyDescent="0.25">
      <c r="B266" s="37"/>
      <c r="C266" s="154"/>
      <c r="D266" s="3"/>
      <c r="E266" s="4"/>
      <c r="F266" s="5"/>
      <c r="G266" s="87"/>
    </row>
    <row r="267" spans="1:27" x14ac:dyDescent="0.25">
      <c r="B267" s="37"/>
      <c r="C267" s="154"/>
      <c r="D267" s="3"/>
      <c r="E267" s="4"/>
      <c r="F267" s="5"/>
      <c r="G267" s="87"/>
    </row>
    <row r="268" spans="1:27" x14ac:dyDescent="0.25">
      <c r="B268" s="37"/>
      <c r="C268" s="154"/>
      <c r="D268" s="3"/>
      <c r="E268" s="4"/>
      <c r="F268" s="5"/>
      <c r="G268" s="87"/>
    </row>
    <row r="269" spans="1:27" x14ac:dyDescent="0.25">
      <c r="B269" s="37"/>
      <c r="C269" s="154"/>
      <c r="D269" s="3"/>
      <c r="E269" s="4"/>
      <c r="F269" s="5"/>
      <c r="G269" s="87"/>
    </row>
    <row r="270" spans="1:27" x14ac:dyDescent="0.25">
      <c r="B270" s="37"/>
      <c r="C270" s="154"/>
      <c r="D270" s="3"/>
      <c r="E270" s="4"/>
      <c r="F270" s="5"/>
      <c r="G270" s="87"/>
    </row>
    <row r="271" spans="1:27" x14ac:dyDescent="0.25">
      <c r="B271" s="37"/>
      <c r="C271" s="154"/>
      <c r="D271" s="3"/>
      <c r="E271" s="4"/>
      <c r="F271" s="5"/>
      <c r="G271" s="87"/>
    </row>
    <row r="272" spans="1:27" x14ac:dyDescent="0.25">
      <c r="B272" s="37"/>
      <c r="C272" s="154"/>
      <c r="D272" s="3"/>
      <c r="E272" s="4"/>
      <c r="F272" s="5"/>
      <c r="G272" s="87"/>
    </row>
    <row r="273" spans="2:7" x14ac:dyDescent="0.25">
      <c r="B273" s="37"/>
      <c r="C273" s="154"/>
      <c r="D273" s="3"/>
      <c r="E273" s="4"/>
      <c r="F273" s="5"/>
      <c r="G273" s="87"/>
    </row>
    <row r="274" spans="2:7" x14ac:dyDescent="0.25">
      <c r="B274" s="37"/>
      <c r="C274" s="154"/>
      <c r="D274" s="3"/>
      <c r="E274" s="4"/>
      <c r="F274" s="5"/>
      <c r="G274" s="87"/>
    </row>
    <row r="275" spans="2:7" x14ac:dyDescent="0.25">
      <c r="B275" s="37"/>
      <c r="C275" s="154"/>
      <c r="D275" s="3"/>
      <c r="E275" s="4"/>
      <c r="F275" s="5"/>
      <c r="G275" s="87"/>
    </row>
    <row r="276" spans="2:7" x14ac:dyDescent="0.25">
      <c r="B276" s="37"/>
      <c r="C276" s="154"/>
      <c r="D276" s="3"/>
      <c r="E276" s="4"/>
      <c r="F276" s="5"/>
      <c r="G276" s="87"/>
    </row>
    <row r="277" spans="2:7" x14ac:dyDescent="0.25">
      <c r="B277" s="37"/>
      <c r="C277" s="154"/>
      <c r="D277" s="3"/>
      <c r="E277" s="4"/>
      <c r="F277" s="5"/>
      <c r="G277" s="87"/>
    </row>
    <row r="278" spans="2:7" x14ac:dyDescent="0.25">
      <c r="B278" s="37"/>
      <c r="C278" s="154"/>
      <c r="D278" s="3"/>
      <c r="E278" s="4"/>
      <c r="F278" s="5"/>
      <c r="G278" s="87"/>
    </row>
    <row r="279" spans="2:7" x14ac:dyDescent="0.25">
      <c r="B279" s="37"/>
      <c r="C279" s="154"/>
      <c r="D279" s="3"/>
      <c r="E279" s="4"/>
      <c r="F279" s="5"/>
      <c r="G279" s="87"/>
    </row>
    <row r="280" spans="2:7" x14ac:dyDescent="0.25">
      <c r="B280" s="37"/>
      <c r="C280" s="154"/>
      <c r="D280" s="3"/>
      <c r="E280" s="4"/>
      <c r="F280" s="5"/>
      <c r="G280" s="87"/>
    </row>
    <row r="281" spans="2:7" x14ac:dyDescent="0.25">
      <c r="B281" s="37"/>
      <c r="C281" s="154"/>
      <c r="D281" s="3"/>
      <c r="E281" s="4"/>
      <c r="F281" s="5"/>
      <c r="G281" s="87"/>
    </row>
    <row r="282" spans="2:7" x14ac:dyDescent="0.25">
      <c r="B282" s="37"/>
      <c r="C282" s="154"/>
      <c r="D282" s="3"/>
      <c r="E282" s="4"/>
      <c r="F282" s="5"/>
      <c r="G282" s="87"/>
    </row>
    <row r="283" spans="2:7" x14ac:dyDescent="0.25">
      <c r="B283" s="37"/>
      <c r="C283" s="154"/>
      <c r="D283" s="3"/>
      <c r="E283" s="4"/>
      <c r="F283" s="5"/>
      <c r="G283" s="87"/>
    </row>
    <row r="284" spans="2:7" x14ac:dyDescent="0.25">
      <c r="B284" s="37"/>
      <c r="C284" s="154"/>
      <c r="D284" s="3"/>
      <c r="E284" s="4"/>
      <c r="F284" s="5"/>
      <c r="G284" s="87"/>
    </row>
    <row r="285" spans="2:7" x14ac:dyDescent="0.25">
      <c r="B285" s="37"/>
      <c r="C285" s="154"/>
      <c r="D285" s="3"/>
      <c r="E285" s="4"/>
      <c r="F285" s="5"/>
      <c r="G285" s="87"/>
    </row>
    <row r="286" spans="2:7" x14ac:dyDescent="0.25">
      <c r="B286" s="37"/>
      <c r="C286" s="154"/>
      <c r="D286" s="3"/>
      <c r="E286" s="4"/>
      <c r="F286" s="5"/>
      <c r="G286" s="87"/>
    </row>
    <row r="287" spans="2:7" x14ac:dyDescent="0.25">
      <c r="B287" s="37"/>
      <c r="C287" s="154"/>
      <c r="D287" s="3"/>
      <c r="E287" s="4"/>
      <c r="F287" s="5"/>
      <c r="G287" s="87"/>
    </row>
    <row r="288" spans="2:7" x14ac:dyDescent="0.25">
      <c r="B288" s="37"/>
      <c r="C288" s="154"/>
      <c r="D288" s="3"/>
      <c r="E288" s="4"/>
      <c r="F288" s="5"/>
      <c r="G288" s="87"/>
    </row>
    <row r="289" spans="2:7" x14ac:dyDescent="0.25">
      <c r="B289" s="37"/>
      <c r="C289" s="154"/>
      <c r="D289" s="3"/>
      <c r="E289" s="4"/>
      <c r="F289" s="5"/>
      <c r="G289" s="87"/>
    </row>
    <row r="290" spans="2:7" x14ac:dyDescent="0.25">
      <c r="B290" s="37"/>
      <c r="C290" s="154"/>
      <c r="D290" s="3"/>
      <c r="E290" s="4"/>
      <c r="F290" s="5"/>
      <c r="G290" s="87"/>
    </row>
    <row r="291" spans="2:7" x14ac:dyDescent="0.25">
      <c r="B291" s="37"/>
      <c r="C291" s="154"/>
      <c r="D291" s="3"/>
      <c r="E291" s="4"/>
      <c r="F291" s="5"/>
      <c r="G291" s="87"/>
    </row>
    <row r="292" spans="2:7" x14ac:dyDescent="0.25">
      <c r="B292" s="37"/>
      <c r="C292" s="154"/>
      <c r="D292" s="3"/>
      <c r="E292" s="4"/>
      <c r="F292" s="5"/>
      <c r="G292" s="87"/>
    </row>
    <row r="293" spans="2:7" x14ac:dyDescent="0.25">
      <c r="B293" s="37"/>
      <c r="C293" s="154"/>
      <c r="D293" s="3"/>
      <c r="E293" s="4"/>
      <c r="F293" s="5"/>
      <c r="G293" s="87"/>
    </row>
    <row r="294" spans="2:7" x14ac:dyDescent="0.25">
      <c r="B294" s="37"/>
      <c r="C294" s="154"/>
      <c r="D294" s="3"/>
      <c r="E294" s="4"/>
      <c r="F294" s="5"/>
      <c r="G294" s="87"/>
    </row>
    <row r="295" spans="2:7" x14ac:dyDescent="0.25">
      <c r="B295" s="37"/>
      <c r="C295" s="154"/>
      <c r="D295" s="3"/>
      <c r="E295" s="4"/>
      <c r="F295" s="5"/>
      <c r="G295" s="87"/>
    </row>
    <row r="296" spans="2:7" x14ac:dyDescent="0.25">
      <c r="B296" s="37"/>
      <c r="C296" s="154"/>
      <c r="D296" s="3"/>
      <c r="E296" s="4"/>
      <c r="F296" s="5"/>
      <c r="G296" s="87"/>
    </row>
    <row r="297" spans="2:7" x14ac:dyDescent="0.25">
      <c r="B297" s="37"/>
      <c r="C297" s="154"/>
      <c r="D297" s="3"/>
      <c r="E297" s="4"/>
      <c r="F297" s="5"/>
      <c r="G297" s="87"/>
    </row>
    <row r="298" spans="2:7" x14ac:dyDescent="0.25">
      <c r="B298" s="37"/>
      <c r="C298" s="154"/>
      <c r="D298" s="3"/>
      <c r="E298" s="4"/>
      <c r="F298" s="5"/>
      <c r="G298" s="87"/>
    </row>
    <row r="299" spans="2:7" x14ac:dyDescent="0.25">
      <c r="B299" s="37"/>
      <c r="C299" s="154"/>
      <c r="D299" s="3"/>
      <c r="E299" s="4"/>
      <c r="F299" s="5"/>
      <c r="G299" s="87"/>
    </row>
    <row r="300" spans="2:7" x14ac:dyDescent="0.25">
      <c r="B300" s="37"/>
      <c r="C300" s="154"/>
      <c r="D300" s="3"/>
      <c r="E300" s="4"/>
      <c r="F300" s="5"/>
      <c r="G300" s="87"/>
    </row>
    <row r="301" spans="2:7" x14ac:dyDescent="0.25">
      <c r="B301" s="37"/>
      <c r="C301" s="154"/>
      <c r="D301" s="3"/>
      <c r="E301" s="4"/>
      <c r="F301" s="5"/>
      <c r="G301" s="87"/>
    </row>
    <row r="302" spans="2:7" x14ac:dyDescent="0.25">
      <c r="B302" s="37"/>
      <c r="C302" s="154"/>
      <c r="D302" s="3"/>
      <c r="E302" s="4"/>
      <c r="F302" s="5"/>
      <c r="G302" s="87"/>
    </row>
    <row r="303" spans="2:7" x14ac:dyDescent="0.25">
      <c r="B303" s="37"/>
      <c r="C303" s="154"/>
      <c r="D303" s="3"/>
      <c r="E303" s="4"/>
      <c r="F303" s="5"/>
      <c r="G303" s="87"/>
    </row>
    <row r="304" spans="2:7" x14ac:dyDescent="0.25">
      <c r="B304" s="37"/>
      <c r="C304" s="154"/>
      <c r="D304" s="3"/>
      <c r="E304" s="4"/>
      <c r="F304" s="5"/>
      <c r="G304" s="87"/>
    </row>
    <row r="305" spans="2:7" x14ac:dyDescent="0.25">
      <c r="B305" s="37"/>
      <c r="C305" s="154"/>
      <c r="D305" s="3"/>
      <c r="E305" s="4"/>
      <c r="F305" s="5"/>
      <c r="G305" s="87"/>
    </row>
    <row r="306" spans="2:7" x14ac:dyDescent="0.25">
      <c r="B306" s="37"/>
      <c r="C306" s="154"/>
      <c r="D306" s="3"/>
      <c r="E306" s="4"/>
      <c r="F306" s="5"/>
      <c r="G306" s="87"/>
    </row>
    <row r="307" spans="2:7" x14ac:dyDescent="0.25">
      <c r="B307" s="37"/>
      <c r="C307" s="154"/>
      <c r="D307" s="3"/>
      <c r="E307" s="4"/>
      <c r="F307" s="5"/>
      <c r="G307" s="87"/>
    </row>
    <row r="308" spans="2:7" x14ac:dyDescent="0.25">
      <c r="B308" s="37"/>
      <c r="C308" s="154"/>
      <c r="D308" s="3"/>
      <c r="E308" s="4"/>
      <c r="F308" s="5"/>
      <c r="G308" s="87"/>
    </row>
    <row r="309" spans="2:7" x14ac:dyDescent="0.25">
      <c r="B309" s="37"/>
      <c r="C309" s="154"/>
      <c r="D309" s="3"/>
      <c r="E309" s="4"/>
      <c r="F309" s="5"/>
      <c r="G309" s="87"/>
    </row>
    <row r="310" spans="2:7" x14ac:dyDescent="0.25">
      <c r="B310" s="37"/>
      <c r="C310" s="154"/>
      <c r="D310" s="3"/>
      <c r="E310" s="4"/>
      <c r="F310" s="5"/>
      <c r="G310" s="87"/>
    </row>
    <row r="311" spans="2:7" x14ac:dyDescent="0.25">
      <c r="B311" s="37"/>
      <c r="C311" s="154"/>
      <c r="D311" s="3"/>
      <c r="E311" s="4"/>
      <c r="F311" s="5"/>
      <c r="G311" s="87"/>
    </row>
    <row r="312" spans="2:7" x14ac:dyDescent="0.25">
      <c r="B312" s="37"/>
      <c r="C312" s="154"/>
      <c r="D312" s="3"/>
      <c r="E312" s="4"/>
      <c r="F312" s="5"/>
      <c r="G312" s="87"/>
    </row>
    <row r="313" spans="2:7" x14ac:dyDescent="0.25">
      <c r="B313" s="37"/>
      <c r="C313" s="154"/>
      <c r="D313" s="3"/>
      <c r="E313" s="4"/>
      <c r="F313" s="5"/>
      <c r="G313" s="87"/>
    </row>
    <row r="314" spans="2:7" x14ac:dyDescent="0.25">
      <c r="B314" s="37"/>
      <c r="C314" s="154"/>
      <c r="D314" s="3"/>
      <c r="E314" s="4"/>
      <c r="F314" s="5"/>
      <c r="G314" s="87"/>
    </row>
    <row r="315" spans="2:7" x14ac:dyDescent="0.25">
      <c r="B315" s="37"/>
      <c r="C315" s="154"/>
      <c r="D315" s="3"/>
      <c r="E315" s="4"/>
      <c r="F315" s="5"/>
      <c r="G315" s="87"/>
    </row>
    <row r="316" spans="2:7" x14ac:dyDescent="0.25">
      <c r="B316" s="37"/>
      <c r="C316" s="154"/>
      <c r="D316" s="3"/>
      <c r="E316" s="4"/>
      <c r="F316" s="5"/>
      <c r="G316" s="87"/>
    </row>
    <row r="317" spans="2:7" x14ac:dyDescent="0.25">
      <c r="B317" s="37"/>
      <c r="C317" s="154"/>
      <c r="D317" s="3"/>
      <c r="E317" s="4"/>
      <c r="F317" s="5"/>
      <c r="G317" s="87"/>
    </row>
    <row r="318" spans="2:7" x14ac:dyDescent="0.25">
      <c r="B318" s="37"/>
      <c r="C318" s="154"/>
      <c r="D318" s="3"/>
      <c r="E318" s="4"/>
      <c r="F318" s="5"/>
      <c r="G318" s="87"/>
    </row>
    <row r="319" spans="2:7" x14ac:dyDescent="0.25">
      <c r="B319" s="37"/>
      <c r="C319" s="154"/>
      <c r="D319" s="3"/>
      <c r="E319" s="4"/>
      <c r="F319" s="5"/>
      <c r="G319" s="87"/>
    </row>
    <row r="320" spans="2:7" x14ac:dyDescent="0.25">
      <c r="B320" s="37"/>
      <c r="C320" s="154"/>
      <c r="D320" s="3"/>
      <c r="E320" s="4"/>
      <c r="F320" s="5"/>
      <c r="G320" s="87"/>
    </row>
    <row r="321" spans="2:7" x14ac:dyDescent="0.25">
      <c r="B321" s="37"/>
      <c r="C321" s="154"/>
      <c r="D321" s="3"/>
      <c r="E321" s="4"/>
      <c r="F321" s="5"/>
      <c r="G321" s="87"/>
    </row>
    <row r="322" spans="2:7" x14ac:dyDescent="0.25">
      <c r="B322" s="37"/>
      <c r="C322" s="154"/>
      <c r="D322" s="3"/>
      <c r="E322" s="4"/>
      <c r="F322" s="5"/>
      <c r="G322" s="87"/>
    </row>
    <row r="323" spans="2:7" x14ac:dyDescent="0.25">
      <c r="B323" s="37"/>
      <c r="C323" s="154"/>
      <c r="D323" s="3"/>
      <c r="E323" s="4"/>
      <c r="F323" s="5"/>
      <c r="G323" s="87"/>
    </row>
    <row r="324" spans="2:7" x14ac:dyDescent="0.25">
      <c r="B324" s="37"/>
      <c r="C324" s="154"/>
      <c r="D324" s="3"/>
      <c r="E324" s="4"/>
      <c r="F324" s="5"/>
      <c r="G324" s="87"/>
    </row>
    <row r="325" spans="2:7" x14ac:dyDescent="0.25">
      <c r="B325" s="37"/>
      <c r="C325" s="154"/>
      <c r="D325" s="3"/>
      <c r="E325" s="4"/>
      <c r="F325" s="5"/>
      <c r="G325" s="87"/>
    </row>
    <row r="326" spans="2:7" x14ac:dyDescent="0.25">
      <c r="B326" s="37"/>
      <c r="C326" s="154"/>
      <c r="D326" s="3"/>
      <c r="E326" s="4"/>
      <c r="F326" s="5"/>
      <c r="G326" s="87"/>
    </row>
    <row r="327" spans="2:7" x14ac:dyDescent="0.25">
      <c r="B327" s="37"/>
      <c r="C327" s="154"/>
      <c r="D327" s="3"/>
      <c r="E327" s="4"/>
      <c r="F327" s="5"/>
      <c r="G327" s="87"/>
    </row>
    <row r="328" spans="2:7" x14ac:dyDescent="0.25">
      <c r="B328" s="37"/>
      <c r="C328" s="154"/>
      <c r="D328" s="3"/>
      <c r="E328" s="4"/>
      <c r="F328" s="5"/>
      <c r="G328" s="87"/>
    </row>
    <row r="329" spans="2:7" x14ac:dyDescent="0.25">
      <c r="B329" s="37"/>
      <c r="C329" s="154"/>
      <c r="D329" s="3"/>
      <c r="E329" s="4"/>
      <c r="F329" s="5"/>
      <c r="G329" s="87"/>
    </row>
    <row r="330" spans="2:7" x14ac:dyDescent="0.25">
      <c r="B330" s="37"/>
      <c r="C330" s="154"/>
      <c r="D330" s="3"/>
      <c r="E330" s="4"/>
      <c r="F330" s="5"/>
      <c r="G330" s="87"/>
    </row>
    <row r="331" spans="2:7" x14ac:dyDescent="0.25">
      <c r="B331" s="37"/>
      <c r="C331" s="154"/>
      <c r="D331" s="3"/>
      <c r="E331" s="4"/>
      <c r="F331" s="5"/>
      <c r="G331" s="87"/>
    </row>
    <row r="332" spans="2:7" x14ac:dyDescent="0.25">
      <c r="B332" s="37"/>
      <c r="C332" s="154"/>
      <c r="D332" s="3"/>
      <c r="E332" s="4"/>
      <c r="F332" s="5"/>
      <c r="G332" s="87"/>
    </row>
    <row r="333" spans="2:7" x14ac:dyDescent="0.25">
      <c r="B333" s="37"/>
      <c r="C333" s="154"/>
      <c r="D333" s="3"/>
      <c r="E333" s="4"/>
      <c r="F333" s="5"/>
      <c r="G333" s="87"/>
    </row>
    <row r="334" spans="2:7" x14ac:dyDescent="0.25">
      <c r="B334" s="37"/>
      <c r="C334" s="154"/>
      <c r="D334" s="3"/>
      <c r="E334" s="4"/>
      <c r="F334" s="5"/>
      <c r="G334" s="87"/>
    </row>
    <row r="335" spans="2:7" x14ac:dyDescent="0.25">
      <c r="B335" s="37"/>
      <c r="C335" s="154"/>
      <c r="D335" s="3"/>
      <c r="E335" s="4"/>
      <c r="F335" s="5"/>
      <c r="G335" s="87"/>
    </row>
    <row r="336" spans="2:7" x14ac:dyDescent="0.25">
      <c r="B336" s="37"/>
      <c r="C336" s="154"/>
      <c r="D336" s="3"/>
      <c r="E336" s="4"/>
      <c r="F336" s="5"/>
      <c r="G336" s="87"/>
    </row>
    <row r="337" spans="2:7" x14ac:dyDescent="0.25">
      <c r="B337" s="37"/>
      <c r="C337" s="154"/>
      <c r="D337" s="3"/>
      <c r="E337" s="4"/>
      <c r="F337" s="5"/>
      <c r="G337" s="87"/>
    </row>
    <row r="338" spans="2:7" x14ac:dyDescent="0.25">
      <c r="B338" s="37"/>
      <c r="C338" s="154"/>
      <c r="D338" s="3"/>
      <c r="E338" s="4"/>
      <c r="F338" s="5"/>
      <c r="G338" s="87"/>
    </row>
    <row r="339" spans="2:7" x14ac:dyDescent="0.25">
      <c r="B339" s="37"/>
      <c r="C339" s="154"/>
      <c r="D339" s="3"/>
      <c r="E339" s="4"/>
      <c r="F339" s="5"/>
      <c r="G339" s="87"/>
    </row>
    <row r="340" spans="2:7" x14ac:dyDescent="0.25">
      <c r="B340" s="37"/>
      <c r="C340" s="154"/>
      <c r="D340" s="3"/>
      <c r="E340" s="4"/>
      <c r="F340" s="5"/>
      <c r="G340" s="87"/>
    </row>
    <row r="341" spans="2:7" x14ac:dyDescent="0.25">
      <c r="B341" s="37"/>
      <c r="C341" s="154"/>
      <c r="D341" s="3"/>
      <c r="E341" s="4"/>
      <c r="F341" s="5"/>
      <c r="G341" s="87"/>
    </row>
    <row r="342" spans="2:7" x14ac:dyDescent="0.25">
      <c r="B342" s="37"/>
      <c r="C342" s="154"/>
      <c r="D342" s="3"/>
      <c r="E342" s="4"/>
      <c r="F342" s="5"/>
      <c r="G342" s="87"/>
    </row>
    <row r="343" spans="2:7" x14ac:dyDescent="0.25">
      <c r="B343" s="37"/>
      <c r="C343" s="154"/>
      <c r="D343" s="3"/>
      <c r="E343" s="4"/>
      <c r="F343" s="5"/>
      <c r="G343" s="87"/>
    </row>
    <row r="344" spans="2:7" x14ac:dyDescent="0.25">
      <c r="B344" s="37"/>
      <c r="C344" s="154"/>
      <c r="D344" s="3"/>
      <c r="E344" s="4"/>
      <c r="F344" s="5"/>
      <c r="G344" s="87"/>
    </row>
    <row r="345" spans="2:7" x14ac:dyDescent="0.25">
      <c r="B345" s="37"/>
      <c r="C345" s="154"/>
      <c r="D345" s="3"/>
      <c r="E345" s="4"/>
      <c r="F345" s="5"/>
      <c r="G345" s="87"/>
    </row>
    <row r="346" spans="2:7" x14ac:dyDescent="0.25">
      <c r="B346" s="37"/>
      <c r="C346" s="154"/>
      <c r="D346" s="3"/>
      <c r="E346" s="4"/>
      <c r="F346" s="5"/>
      <c r="G346" s="87"/>
    </row>
    <row r="347" spans="2:7" x14ac:dyDescent="0.25">
      <c r="B347" s="37"/>
      <c r="C347" s="154"/>
      <c r="D347" s="3"/>
      <c r="E347" s="4"/>
      <c r="F347" s="5"/>
      <c r="G347" s="87"/>
    </row>
    <row r="348" spans="2:7" x14ac:dyDescent="0.25">
      <c r="B348" s="37"/>
      <c r="C348" s="154"/>
      <c r="D348" s="3"/>
      <c r="E348" s="4"/>
      <c r="F348" s="5"/>
      <c r="G348" s="87"/>
    </row>
    <row r="349" spans="2:7" x14ac:dyDescent="0.25">
      <c r="B349" s="37"/>
      <c r="C349" s="154"/>
      <c r="D349" s="3"/>
      <c r="E349" s="4"/>
      <c r="F349" s="5"/>
      <c r="G349" s="87"/>
    </row>
    <row r="350" spans="2:7" x14ac:dyDescent="0.25">
      <c r="B350" s="37"/>
      <c r="C350" s="154"/>
      <c r="D350" s="3"/>
      <c r="E350" s="4"/>
      <c r="F350" s="5"/>
      <c r="G350" s="87"/>
    </row>
    <row r="351" spans="2:7" x14ac:dyDescent="0.25">
      <c r="B351" s="37"/>
      <c r="C351" s="154"/>
      <c r="D351" s="3"/>
      <c r="E351" s="4"/>
      <c r="F351" s="5"/>
      <c r="G351" s="87"/>
    </row>
    <row r="352" spans="2:7" x14ac:dyDescent="0.25">
      <c r="B352" s="37"/>
      <c r="C352" s="154"/>
      <c r="D352" s="3"/>
      <c r="E352" s="4"/>
      <c r="F352" s="5"/>
      <c r="G352" s="87"/>
    </row>
    <row r="353" spans="2:7" x14ac:dyDescent="0.25">
      <c r="B353" s="37"/>
      <c r="D353" s="3"/>
      <c r="E353" s="4"/>
      <c r="F353" s="5"/>
      <c r="G353" s="87"/>
    </row>
    <row r="354" spans="2:7" x14ac:dyDescent="0.25">
      <c r="B354" s="37"/>
      <c r="D354" s="3"/>
      <c r="E354" s="4"/>
      <c r="F354" s="5"/>
      <c r="G354" s="87"/>
    </row>
    <row r="355" spans="2:7" x14ac:dyDescent="0.25">
      <c r="B355" s="37"/>
      <c r="D355" s="3"/>
      <c r="E355" s="4"/>
      <c r="F355" s="5"/>
      <c r="G355" s="87"/>
    </row>
    <row r="356" spans="2:7" x14ac:dyDescent="0.25">
      <c r="B356" s="37"/>
      <c r="D356" s="3"/>
      <c r="E356" s="4"/>
      <c r="F356" s="5"/>
      <c r="G356" s="87"/>
    </row>
    <row r="357" spans="2:7" x14ac:dyDescent="0.25">
      <c r="B357" s="37"/>
      <c r="D357" s="3"/>
      <c r="E357" s="4"/>
      <c r="F357" s="5"/>
      <c r="G357" s="87"/>
    </row>
    <row r="358" spans="2:7" x14ac:dyDescent="0.25">
      <c r="B358" s="37"/>
      <c r="D358" s="3"/>
      <c r="E358" s="4"/>
      <c r="F358" s="5"/>
      <c r="G358" s="87"/>
    </row>
    <row r="359" spans="2:7" x14ac:dyDescent="0.25">
      <c r="B359" s="37"/>
      <c r="D359" s="3"/>
      <c r="E359" s="4"/>
      <c r="F359" s="5"/>
      <c r="G359" s="87"/>
    </row>
    <row r="360" spans="2:7" x14ac:dyDescent="0.25">
      <c r="B360" s="37"/>
      <c r="D360" s="3"/>
      <c r="E360" s="4"/>
      <c r="F360" s="5"/>
      <c r="G360" s="87"/>
    </row>
    <row r="361" spans="2:7" x14ac:dyDescent="0.25">
      <c r="B361" s="37"/>
      <c r="D361" s="3"/>
      <c r="E361" s="4"/>
      <c r="F361" s="5"/>
      <c r="G361" s="87"/>
    </row>
    <row r="362" spans="2:7" x14ac:dyDescent="0.25">
      <c r="B362" s="37"/>
      <c r="D362" s="3"/>
      <c r="E362" s="4"/>
      <c r="F362" s="5"/>
      <c r="G362" s="87"/>
    </row>
    <row r="363" spans="2:7" x14ac:dyDescent="0.25">
      <c r="B363" s="37"/>
      <c r="D363" s="3"/>
      <c r="E363" s="4"/>
      <c r="F363" s="5"/>
      <c r="G363" s="87"/>
    </row>
    <row r="364" spans="2:7" x14ac:dyDescent="0.25">
      <c r="B364" s="37"/>
      <c r="D364" s="3"/>
      <c r="E364" s="4"/>
      <c r="F364" s="5"/>
      <c r="G364" s="87"/>
    </row>
    <row r="365" spans="2:7" x14ac:dyDescent="0.25">
      <c r="B365" s="37"/>
      <c r="D365" s="3"/>
      <c r="E365" s="4"/>
      <c r="F365" s="5"/>
      <c r="G365" s="87"/>
    </row>
    <row r="366" spans="2:7" x14ac:dyDescent="0.25">
      <c r="B366" s="37"/>
      <c r="D366" s="3"/>
      <c r="E366" s="4"/>
      <c r="F366" s="5"/>
      <c r="G366" s="87"/>
    </row>
    <row r="367" spans="2:7" x14ac:dyDescent="0.25">
      <c r="B367" s="37"/>
      <c r="D367" s="3"/>
      <c r="E367" s="4"/>
      <c r="F367" s="5"/>
      <c r="G367" s="87"/>
    </row>
    <row r="368" spans="2:7" x14ac:dyDescent="0.25">
      <c r="B368" s="37"/>
      <c r="D368" s="3"/>
      <c r="E368" s="4"/>
      <c r="F368" s="5"/>
      <c r="G368" s="87"/>
    </row>
    <row r="369" spans="2:7" x14ac:dyDescent="0.25">
      <c r="B369" s="37"/>
      <c r="D369" s="3"/>
      <c r="E369" s="4"/>
      <c r="F369" s="5"/>
      <c r="G369" s="87"/>
    </row>
    <row r="370" spans="2:7" x14ac:dyDescent="0.25">
      <c r="B370" s="37"/>
      <c r="D370" s="3"/>
      <c r="E370" s="4"/>
      <c r="F370" s="5"/>
      <c r="G370" s="87"/>
    </row>
    <row r="371" spans="2:7" x14ac:dyDescent="0.25">
      <c r="B371" s="37"/>
      <c r="D371" s="3"/>
      <c r="E371" s="4"/>
      <c r="F371" s="5"/>
      <c r="G371" s="87"/>
    </row>
    <row r="372" spans="2:7" x14ac:dyDescent="0.25">
      <c r="B372" s="37"/>
      <c r="D372" s="3"/>
      <c r="E372" s="4"/>
      <c r="F372" s="5"/>
      <c r="G372" s="87"/>
    </row>
    <row r="373" spans="2:7" x14ac:dyDescent="0.25">
      <c r="B373" s="37"/>
      <c r="D373" s="3"/>
      <c r="E373" s="4"/>
      <c r="F373" s="5"/>
      <c r="G373" s="87"/>
    </row>
    <row r="374" spans="2:7" x14ac:dyDescent="0.25">
      <c r="B374" s="37"/>
      <c r="D374" s="3"/>
      <c r="E374" s="4"/>
      <c r="F374" s="5"/>
      <c r="G374" s="87"/>
    </row>
    <row r="375" spans="2:7" x14ac:dyDescent="0.25">
      <c r="B375" s="37"/>
      <c r="D375" s="3"/>
      <c r="E375" s="4"/>
      <c r="F375" s="5"/>
      <c r="G375" s="87"/>
    </row>
    <row r="376" spans="2:7" x14ac:dyDescent="0.25">
      <c r="B376" s="37"/>
      <c r="D376" s="3"/>
      <c r="E376" s="4"/>
      <c r="F376" s="5"/>
      <c r="G376" s="87"/>
    </row>
    <row r="377" spans="2:7" x14ac:dyDescent="0.25">
      <c r="B377" s="37"/>
      <c r="D377" s="3"/>
      <c r="E377" s="4"/>
      <c r="F377" s="5"/>
      <c r="G377" s="87"/>
    </row>
    <row r="378" spans="2:7" x14ac:dyDescent="0.25">
      <c r="B378" s="37"/>
      <c r="D378" s="3"/>
      <c r="E378" s="4"/>
      <c r="F378" s="5"/>
      <c r="G378" s="87"/>
    </row>
    <row r="379" spans="2:7" x14ac:dyDescent="0.25">
      <c r="B379" s="37"/>
      <c r="D379" s="3"/>
      <c r="E379" s="4"/>
      <c r="F379" s="5"/>
      <c r="G379" s="87"/>
    </row>
    <row r="380" spans="2:7" x14ac:dyDescent="0.25">
      <c r="B380" s="37"/>
      <c r="D380" s="3"/>
      <c r="E380" s="4"/>
      <c r="F380" s="5"/>
      <c r="G380" s="87"/>
    </row>
    <row r="381" spans="2:7" x14ac:dyDescent="0.25">
      <c r="B381" s="37"/>
      <c r="D381" s="3"/>
      <c r="E381" s="4"/>
      <c r="F381" s="5"/>
      <c r="G381" s="87"/>
    </row>
    <row r="382" spans="2:7" x14ac:dyDescent="0.25">
      <c r="B382" s="37"/>
      <c r="D382" s="3"/>
      <c r="E382" s="4"/>
      <c r="F382" s="5"/>
      <c r="G382" s="87"/>
    </row>
    <row r="383" spans="2:7" x14ac:dyDescent="0.25">
      <c r="B383" s="37"/>
      <c r="D383" s="3"/>
      <c r="E383" s="4"/>
      <c r="F383" s="5"/>
      <c r="G383" s="87"/>
    </row>
    <row r="384" spans="2:7" x14ac:dyDescent="0.25">
      <c r="B384" s="37"/>
      <c r="D384" s="3"/>
      <c r="E384" s="4"/>
      <c r="F384" s="5"/>
      <c r="G384" s="87"/>
    </row>
    <row r="385" spans="2:7" x14ac:dyDescent="0.25">
      <c r="B385" s="37"/>
      <c r="D385" s="3"/>
      <c r="E385" s="4"/>
      <c r="F385" s="5"/>
      <c r="G385" s="87"/>
    </row>
    <row r="386" spans="2:7" x14ac:dyDescent="0.25">
      <c r="B386" s="37"/>
      <c r="D386" s="3"/>
      <c r="E386" s="4"/>
      <c r="F386" s="5"/>
      <c r="G386" s="87"/>
    </row>
    <row r="387" spans="2:7" x14ac:dyDescent="0.25">
      <c r="B387" s="37"/>
      <c r="D387" s="3"/>
      <c r="E387" s="4"/>
      <c r="F387" s="5"/>
      <c r="G387" s="87"/>
    </row>
    <row r="388" spans="2:7" x14ac:dyDescent="0.25">
      <c r="B388" s="37"/>
      <c r="D388" s="3"/>
      <c r="E388" s="4"/>
      <c r="F388" s="5"/>
      <c r="G388" s="87"/>
    </row>
    <row r="389" spans="2:7" x14ac:dyDescent="0.25">
      <c r="B389" s="37"/>
      <c r="D389" s="3"/>
      <c r="E389" s="4"/>
      <c r="F389" s="5"/>
      <c r="G389" s="87"/>
    </row>
    <row r="390" spans="2:7" x14ac:dyDescent="0.25">
      <c r="B390" s="37"/>
      <c r="D390" s="3"/>
      <c r="E390" s="4"/>
      <c r="F390" s="5"/>
      <c r="G390" s="87"/>
    </row>
    <row r="391" spans="2:7" x14ac:dyDescent="0.25">
      <c r="B391" s="37"/>
      <c r="D391" s="3"/>
      <c r="E391" s="4"/>
      <c r="F391" s="5"/>
      <c r="G391" s="87"/>
    </row>
    <row r="392" spans="2:7" x14ac:dyDescent="0.25">
      <c r="B392" s="37"/>
      <c r="D392" s="3"/>
      <c r="E392" s="4"/>
      <c r="F392" s="5"/>
      <c r="G392" s="87"/>
    </row>
    <row r="393" spans="2:7" x14ac:dyDescent="0.25">
      <c r="B393" s="37"/>
      <c r="D393" s="3"/>
      <c r="E393" s="4"/>
      <c r="F393" s="5"/>
      <c r="G393" s="87"/>
    </row>
    <row r="394" spans="2:7" x14ac:dyDescent="0.25">
      <c r="B394" s="37"/>
      <c r="D394" s="3"/>
      <c r="E394" s="4"/>
      <c r="F394" s="5"/>
      <c r="G394" s="87"/>
    </row>
    <row r="395" spans="2:7" x14ac:dyDescent="0.25">
      <c r="B395" s="37"/>
      <c r="D395" s="3"/>
      <c r="E395" s="4"/>
      <c r="F395" s="5"/>
      <c r="G395" s="87"/>
    </row>
    <row r="396" spans="2:7" x14ac:dyDescent="0.25">
      <c r="B396" s="37"/>
      <c r="D396" s="3"/>
      <c r="E396" s="4"/>
      <c r="F396" s="5"/>
      <c r="G396" s="87"/>
    </row>
    <row r="397" spans="2:7" x14ac:dyDescent="0.25">
      <c r="B397" s="37"/>
      <c r="D397" s="3"/>
      <c r="E397" s="4"/>
      <c r="F397" s="5"/>
      <c r="G397" s="87"/>
    </row>
    <row r="398" spans="2:7" x14ac:dyDescent="0.25">
      <c r="B398" s="37"/>
      <c r="D398" s="3"/>
      <c r="E398" s="4"/>
      <c r="F398" s="5"/>
      <c r="G398" s="87"/>
    </row>
    <row r="399" spans="2:7" x14ac:dyDescent="0.25">
      <c r="B399" s="37"/>
      <c r="D399" s="3"/>
      <c r="E399" s="4"/>
      <c r="F399" s="5"/>
      <c r="G399" s="87"/>
    </row>
    <row r="400" spans="2:7" x14ac:dyDescent="0.25">
      <c r="B400" s="37"/>
      <c r="D400" s="3"/>
      <c r="E400" s="4"/>
      <c r="F400" s="5"/>
      <c r="G400" s="87"/>
    </row>
    <row r="401" spans="2:7" x14ac:dyDescent="0.25">
      <c r="B401" s="37"/>
      <c r="D401" s="3"/>
      <c r="E401" s="4"/>
      <c r="F401" s="5"/>
      <c r="G401" s="87"/>
    </row>
    <row r="402" spans="2:7" x14ac:dyDescent="0.25">
      <c r="B402" s="37"/>
      <c r="D402" s="3"/>
      <c r="E402" s="4"/>
      <c r="F402" s="5"/>
      <c r="G402" s="87"/>
    </row>
    <row r="403" spans="2:7" x14ac:dyDescent="0.25">
      <c r="B403" s="37"/>
      <c r="D403" s="3"/>
      <c r="E403" s="4"/>
      <c r="F403" s="5"/>
      <c r="G403" s="87"/>
    </row>
    <row r="404" spans="2:7" x14ac:dyDescent="0.25">
      <c r="B404" s="37"/>
      <c r="D404" s="3"/>
      <c r="E404" s="4"/>
      <c r="F404" s="5"/>
      <c r="G404" s="87"/>
    </row>
    <row r="405" spans="2:7" x14ac:dyDescent="0.25">
      <c r="B405" s="37"/>
      <c r="D405" s="3"/>
      <c r="E405" s="4"/>
      <c r="F405" s="5"/>
      <c r="G405" s="87"/>
    </row>
    <row r="406" spans="2:7" x14ac:dyDescent="0.25">
      <c r="B406" s="37"/>
      <c r="D406" s="3"/>
      <c r="E406" s="4"/>
      <c r="F406" s="5"/>
      <c r="G406" s="87"/>
    </row>
    <row r="407" spans="2:7" x14ac:dyDescent="0.25">
      <c r="B407" s="37"/>
      <c r="D407" s="3"/>
      <c r="E407" s="4"/>
      <c r="F407" s="5"/>
      <c r="G407" s="87"/>
    </row>
    <row r="408" spans="2:7" x14ac:dyDescent="0.25">
      <c r="B408" s="37"/>
      <c r="D408" s="3"/>
      <c r="E408" s="4"/>
      <c r="F408" s="5"/>
      <c r="G408" s="87"/>
    </row>
    <row r="409" spans="2:7" x14ac:dyDescent="0.25">
      <c r="B409" s="37"/>
      <c r="D409" s="3"/>
      <c r="E409" s="4"/>
      <c r="F409" s="5"/>
      <c r="G409" s="87"/>
    </row>
    <row r="410" spans="2:7" ht="15.75" customHeight="1" thickBot="1" x14ac:dyDescent="0.3">
      <c r="B410" s="88"/>
      <c r="C410" s="82"/>
      <c r="D410" s="89"/>
      <c r="E410" s="4"/>
      <c r="F410" s="5"/>
      <c r="G410" s="90"/>
    </row>
    <row r="411" spans="2:7" x14ac:dyDescent="0.25">
      <c r="D411" s="3"/>
      <c r="E411" s="4"/>
      <c r="F411" s="5"/>
    </row>
    <row r="412" spans="2:7" x14ac:dyDescent="0.25">
      <c r="D412" s="3"/>
      <c r="E412" s="4"/>
      <c r="F412" s="5"/>
    </row>
    <row r="413" spans="2:7" x14ac:dyDescent="0.25">
      <c r="D413" s="3"/>
      <c r="E413" s="4"/>
      <c r="F413" s="5"/>
    </row>
    <row r="414" spans="2:7" x14ac:dyDescent="0.25">
      <c r="E414" s="4"/>
      <c r="F414" s="5"/>
    </row>
    <row r="415" spans="2:7" x14ac:dyDescent="0.25">
      <c r="E415" s="4"/>
      <c r="F41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DEA2-9DB2-48C9-8FA3-7AB916A4F4A1}">
  <sheetPr codeName="Sheet3"/>
  <dimension ref="A1:S421"/>
  <sheetViews>
    <sheetView workbookViewId="0">
      <selection activeCell="A12" sqref="A12"/>
    </sheetView>
  </sheetViews>
  <sheetFormatPr defaultColWidth="9" defaultRowHeight="15" x14ac:dyDescent="0.25"/>
  <cols>
    <col min="1" max="1" width="12.5703125" style="10" customWidth="1"/>
    <col min="2" max="2" width="20.28515625" style="2" customWidth="1"/>
    <col min="3" max="3" width="21" style="2" customWidth="1"/>
    <col min="4" max="4" width="19" style="2" customWidth="1"/>
    <col min="5" max="5" width="21" style="91" customWidth="1"/>
    <col min="6" max="6" width="16.85546875" style="2" customWidth="1"/>
    <col min="7" max="7" width="18.7109375" style="2" customWidth="1"/>
    <col min="8" max="12" width="22" style="154" customWidth="1"/>
    <col min="13" max="13" width="19.5703125" style="10" customWidth="1"/>
    <col min="14" max="14" width="9" style="2"/>
    <col min="15" max="15" width="11.5703125" style="157" hidden="1" customWidth="1"/>
    <col min="16" max="16" width="12" style="157" hidden="1" customWidth="1"/>
    <col min="17" max="17" width="11.5703125" style="157" hidden="1" customWidth="1"/>
    <col min="18" max="18" width="22.85546875" style="157" hidden="1" customWidth="1"/>
    <col min="19" max="19" width="12.28515625" style="10" bestFit="1" customWidth="1"/>
    <col min="20" max="16384" width="9" style="10"/>
  </cols>
  <sheetData>
    <row r="1" spans="1:19" x14ac:dyDescent="0.25">
      <c r="A1" s="1"/>
      <c r="C1" s="154"/>
      <c r="D1" s="3"/>
      <c r="E1" s="2"/>
      <c r="M1" s="6"/>
      <c r="N1" s="7"/>
      <c r="O1" s="156"/>
      <c r="S1" s="8"/>
    </row>
    <row r="2" spans="1:19" ht="15.75" thickBot="1" x14ac:dyDescent="0.3">
      <c r="A2" s="1"/>
      <c r="C2" s="154"/>
      <c r="D2" s="3"/>
      <c r="E2" s="2"/>
      <c r="M2" s="11"/>
      <c r="N2" s="12"/>
      <c r="O2" s="158"/>
      <c r="P2" s="159"/>
      <c r="Q2" s="159"/>
      <c r="R2" s="159"/>
      <c r="S2" s="8"/>
    </row>
    <row r="3" spans="1:19" s="13" customFormat="1" ht="23.25" x14ac:dyDescent="0.35">
      <c r="B3" s="160" t="s">
        <v>0</v>
      </c>
      <c r="C3" s="14"/>
      <c r="D3" s="161"/>
      <c r="E3" s="162"/>
      <c r="F3" s="160" t="s">
        <v>1</v>
      </c>
      <c r="G3" s="163"/>
      <c r="H3" s="14"/>
      <c r="I3" s="15" t="s">
        <v>2</v>
      </c>
      <c r="J3" s="14"/>
      <c r="K3" s="14"/>
      <c r="L3" s="164"/>
      <c r="M3" s="16" t="s">
        <v>3</v>
      </c>
      <c r="N3" s="165" t="s">
        <v>4</v>
      </c>
      <c r="O3" s="166" t="s">
        <v>103</v>
      </c>
      <c r="P3" s="167"/>
      <c r="Q3" s="167"/>
      <c r="R3" s="168"/>
      <c r="S3" s="17"/>
    </row>
    <row r="4" spans="1:19" s="26" customFormat="1" ht="11.25" x14ac:dyDescent="0.2">
      <c r="A4" s="18" t="s">
        <v>5</v>
      </c>
      <c r="B4" s="19" t="s">
        <v>6</v>
      </c>
      <c r="C4" s="19" t="s">
        <v>6</v>
      </c>
      <c r="D4" s="19" t="s">
        <v>6</v>
      </c>
      <c r="E4" s="19" t="s">
        <v>6</v>
      </c>
      <c r="F4" s="19" t="s">
        <v>104</v>
      </c>
      <c r="G4" s="18" t="s">
        <v>8</v>
      </c>
      <c r="H4" s="19" t="s">
        <v>6</v>
      </c>
      <c r="I4" s="19" t="s">
        <v>9</v>
      </c>
      <c r="J4" s="19" t="s">
        <v>9</v>
      </c>
      <c r="K4" s="19" t="s">
        <v>9</v>
      </c>
      <c r="L4" s="19" t="s">
        <v>10</v>
      </c>
      <c r="M4" s="23" t="s">
        <v>11</v>
      </c>
      <c r="N4" s="19" t="s">
        <v>10</v>
      </c>
      <c r="O4" s="169"/>
      <c r="P4" s="170"/>
      <c r="Q4" s="170"/>
      <c r="R4" s="171"/>
      <c r="S4" s="23" t="s">
        <v>11</v>
      </c>
    </row>
    <row r="5" spans="1:19" s="26" customFormat="1" ht="11.25" x14ac:dyDescent="0.2">
      <c r="A5" s="18" t="s">
        <v>14</v>
      </c>
      <c r="B5" s="28"/>
      <c r="C5" s="28"/>
      <c r="D5" s="28"/>
      <c r="E5" s="28"/>
      <c r="F5" s="28"/>
      <c r="G5" s="28"/>
      <c r="H5" s="31"/>
      <c r="I5" s="31"/>
      <c r="J5" s="31"/>
      <c r="K5" s="31"/>
      <c r="L5" s="31"/>
      <c r="M5" s="28"/>
      <c r="N5" s="28"/>
      <c r="O5" s="172"/>
      <c r="P5" s="172"/>
      <c r="Q5" s="172"/>
      <c r="R5" s="172"/>
      <c r="S5" s="28"/>
    </row>
    <row r="6" spans="1:19" s="33" customFormat="1" ht="11.25" x14ac:dyDescent="0.2">
      <c r="A6" s="25" t="s">
        <v>20</v>
      </c>
      <c r="B6" s="25" t="s">
        <v>105</v>
      </c>
      <c r="C6" s="25" t="s">
        <v>106</v>
      </c>
      <c r="D6" s="24" t="s">
        <v>107</v>
      </c>
      <c r="E6" s="24" t="s">
        <v>107</v>
      </c>
      <c r="F6" s="25" t="s">
        <v>108</v>
      </c>
      <c r="G6" s="25" t="s">
        <v>16</v>
      </c>
      <c r="H6" s="25" t="s">
        <v>109</v>
      </c>
      <c r="I6" s="25" t="s">
        <v>110</v>
      </c>
      <c r="J6" s="25" t="s">
        <v>110</v>
      </c>
      <c r="K6" s="25" t="s">
        <v>111</v>
      </c>
      <c r="L6" s="25" t="s">
        <v>110</v>
      </c>
      <c r="M6" s="25"/>
      <c r="N6" s="25" t="s">
        <v>112</v>
      </c>
      <c r="O6" s="25" t="s">
        <v>113</v>
      </c>
      <c r="P6" s="25" t="s">
        <v>113</v>
      </c>
      <c r="Q6" s="25" t="s">
        <v>113</v>
      </c>
      <c r="R6" s="25" t="s">
        <v>113</v>
      </c>
      <c r="S6" s="25"/>
    </row>
    <row r="7" spans="1:19" s="33" customFormat="1" ht="11.25" x14ac:dyDescent="0.2">
      <c r="A7" s="25" t="s">
        <v>33</v>
      </c>
      <c r="B7" s="25" t="s">
        <v>34</v>
      </c>
      <c r="C7" s="25" t="s">
        <v>35</v>
      </c>
      <c r="D7" s="24" t="s">
        <v>36</v>
      </c>
      <c r="E7" s="24" t="s">
        <v>38</v>
      </c>
      <c r="F7" s="25" t="s">
        <v>114</v>
      </c>
      <c r="G7" s="25" t="s">
        <v>115</v>
      </c>
      <c r="H7" s="25" t="s">
        <v>116</v>
      </c>
      <c r="I7" s="25" t="s">
        <v>42</v>
      </c>
      <c r="J7" s="25" t="s">
        <v>43</v>
      </c>
      <c r="K7" s="25" t="s">
        <v>44</v>
      </c>
      <c r="L7" s="25" t="s">
        <v>45</v>
      </c>
      <c r="M7" s="23" t="s">
        <v>37</v>
      </c>
      <c r="N7" s="23" t="s">
        <v>117</v>
      </c>
      <c r="O7" s="173" t="s">
        <v>118</v>
      </c>
      <c r="P7" s="173" t="s">
        <v>118</v>
      </c>
      <c r="Q7" s="173" t="s">
        <v>118</v>
      </c>
      <c r="R7" s="173" t="s">
        <v>118</v>
      </c>
      <c r="S7" s="23" t="s">
        <v>37</v>
      </c>
    </row>
    <row r="8" spans="1:19" s="36" customFormat="1" x14ac:dyDescent="0.25">
      <c r="A8" s="34" t="s">
        <v>53</v>
      </c>
      <c r="B8" s="174"/>
      <c r="C8" s="34"/>
      <c r="D8" s="34"/>
      <c r="E8" s="34"/>
      <c r="F8" s="34"/>
      <c r="G8" s="34"/>
      <c r="H8" s="34"/>
      <c r="I8" s="175"/>
      <c r="J8" s="34"/>
      <c r="K8" s="34"/>
      <c r="L8" s="176"/>
      <c r="M8" s="35"/>
      <c r="N8" s="177"/>
      <c r="O8" s="178"/>
      <c r="P8" s="178"/>
      <c r="Q8" s="178"/>
      <c r="R8" s="178"/>
      <c r="S8" s="34"/>
    </row>
    <row r="9" spans="1:19" x14ac:dyDescent="0.25">
      <c r="A9" s="5"/>
      <c r="B9" s="37"/>
      <c r="C9" s="154"/>
      <c r="D9" s="179"/>
      <c r="E9" s="2"/>
      <c r="I9" s="39"/>
      <c r="M9" s="5"/>
      <c r="N9" s="7"/>
      <c r="S9" s="8"/>
    </row>
    <row r="10" spans="1:19" x14ac:dyDescent="0.25">
      <c r="A10" s="5" t="s">
        <v>55</v>
      </c>
      <c r="B10" s="180" t="s">
        <v>48</v>
      </c>
      <c r="C10" s="154"/>
      <c r="E10" s="181" t="s">
        <v>54</v>
      </c>
      <c r="F10" s="37"/>
      <c r="I10" s="39"/>
      <c r="L10" s="40"/>
      <c r="M10" s="5"/>
      <c r="N10" s="182"/>
      <c r="O10" s="156" t="s">
        <v>119</v>
      </c>
      <c r="R10" s="183"/>
      <c r="S10" s="8"/>
    </row>
    <row r="11" spans="1:19" ht="90" x14ac:dyDescent="0.25">
      <c r="A11" s="5" t="s">
        <v>56</v>
      </c>
      <c r="B11" s="180" t="s">
        <v>48</v>
      </c>
      <c r="C11" s="154" t="s">
        <v>57</v>
      </c>
      <c r="D11" s="179" t="s">
        <v>58</v>
      </c>
      <c r="E11" s="181" t="s">
        <v>48</v>
      </c>
      <c r="F11" s="37" t="s">
        <v>61</v>
      </c>
      <c r="G11" s="2" t="s">
        <v>62</v>
      </c>
      <c r="H11" s="154" t="s">
        <v>63</v>
      </c>
      <c r="I11" s="46" t="s">
        <v>42</v>
      </c>
      <c r="J11" s="42" t="s">
        <v>43</v>
      </c>
      <c r="K11" s="42" t="s">
        <v>64</v>
      </c>
      <c r="L11" s="47" t="s">
        <v>65</v>
      </c>
      <c r="M11" s="48" t="s">
        <v>67</v>
      </c>
      <c r="N11" s="182" t="s">
        <v>48</v>
      </c>
      <c r="O11" s="156" t="s">
        <v>120</v>
      </c>
      <c r="P11" s="157" t="s">
        <v>121</v>
      </c>
      <c r="Q11" s="157" t="s">
        <v>122</v>
      </c>
      <c r="R11" s="183" t="s">
        <v>123</v>
      </c>
      <c r="S11" s="49" t="s">
        <v>82</v>
      </c>
    </row>
    <row r="12" spans="1:19" x14ac:dyDescent="0.25">
      <c r="A12" s="184"/>
      <c r="B12" s="180"/>
      <c r="C12" s="154"/>
      <c r="D12" s="179"/>
      <c r="E12" s="181"/>
      <c r="F12" s="37"/>
      <c r="I12" s="46"/>
      <c r="J12" s="42"/>
      <c r="K12" s="42"/>
      <c r="L12" s="47"/>
      <c r="M12" s="48"/>
      <c r="N12" s="7"/>
      <c r="O12" s="156"/>
      <c r="R12" s="183"/>
      <c r="S12" s="49"/>
    </row>
    <row r="13" spans="1:19" x14ac:dyDescent="0.25">
      <c r="A13" s="55">
        <v>44209</v>
      </c>
      <c r="B13" s="180">
        <v>31</v>
      </c>
      <c r="C13" s="154">
        <v>17</v>
      </c>
      <c r="D13" s="179">
        <v>11</v>
      </c>
      <c r="E13" s="181">
        <v>17</v>
      </c>
      <c r="F13" s="37">
        <v>3</v>
      </c>
      <c r="G13" s="2">
        <v>5</v>
      </c>
      <c r="I13" s="215">
        <v>0</v>
      </c>
      <c r="J13" s="42">
        <v>1</v>
      </c>
      <c r="K13" s="42">
        <v>2</v>
      </c>
      <c r="L13" s="215">
        <v>2</v>
      </c>
      <c r="M13" s="52">
        <f>[1]TotalAppsTimeSeriesData!L13*-1</f>
        <v>0</v>
      </c>
      <c r="N13" s="7">
        <v>47</v>
      </c>
      <c r="O13" s="156"/>
      <c r="R13" s="183"/>
      <c r="S13" s="56">
        <f>[1]TotalAppsTimeSeriesData!M13-[1]TotalAppsTimeSeriesData!L13</f>
        <v>0</v>
      </c>
    </row>
    <row r="14" spans="1:19" x14ac:dyDescent="0.25">
      <c r="A14" s="55">
        <f t="shared" ref="A14:A46" si="0">A15+7</f>
        <v>44197</v>
      </c>
      <c r="B14" s="180">
        <v>32</v>
      </c>
      <c r="C14" s="154">
        <v>16</v>
      </c>
      <c r="D14" s="179">
        <v>10</v>
      </c>
      <c r="E14" s="181">
        <v>17</v>
      </c>
      <c r="F14" s="37">
        <v>4</v>
      </c>
      <c r="G14" s="2">
        <v>4</v>
      </c>
      <c r="I14" s="215">
        <v>1</v>
      </c>
      <c r="J14" s="42">
        <v>1</v>
      </c>
      <c r="K14" s="42">
        <v>8</v>
      </c>
      <c r="L14" s="215">
        <v>4</v>
      </c>
      <c r="M14" s="52" t="e">
        <f>[1]TotalAppsTimeSeriesData!L14*-1</f>
        <v>#VALUE!</v>
      </c>
      <c r="N14" s="7">
        <v>46</v>
      </c>
      <c r="O14" s="156"/>
      <c r="R14" s="183"/>
      <c r="S14" s="56" t="e">
        <f>[1]TotalAppsTimeSeriesData!M14-[1]TotalAppsTimeSeriesData!L14</f>
        <v>#VALUE!</v>
      </c>
    </row>
    <row r="15" spans="1:19" x14ac:dyDescent="0.25">
      <c r="A15" s="55">
        <f t="shared" si="0"/>
        <v>44190</v>
      </c>
      <c r="B15" s="180">
        <v>40</v>
      </c>
      <c r="C15" s="154">
        <v>17</v>
      </c>
      <c r="D15" s="179">
        <v>11</v>
      </c>
      <c r="E15" s="181">
        <v>25</v>
      </c>
      <c r="F15" s="37">
        <v>2</v>
      </c>
      <c r="G15" s="2">
        <v>0</v>
      </c>
      <c r="I15" s="215">
        <v>0</v>
      </c>
      <c r="J15" s="42">
        <v>0</v>
      </c>
      <c r="K15" s="42">
        <v>0</v>
      </c>
      <c r="L15" s="215">
        <v>0</v>
      </c>
      <c r="M15" s="52">
        <f>[1]TotalAppsTimeSeriesData!L15*-1</f>
        <v>0</v>
      </c>
      <c r="N15" s="7">
        <v>39</v>
      </c>
      <c r="O15" s="156"/>
      <c r="R15" s="183"/>
      <c r="S15" s="56">
        <f>[1]TotalAppsTimeSeriesData!M15-[1]TotalAppsTimeSeriesData!L15</f>
        <v>0</v>
      </c>
    </row>
    <row r="16" spans="1:19" x14ac:dyDescent="0.25">
      <c r="A16" s="55">
        <f t="shared" si="0"/>
        <v>44183</v>
      </c>
      <c r="B16" s="180">
        <v>44</v>
      </c>
      <c r="C16" s="154">
        <v>18</v>
      </c>
      <c r="D16" s="179">
        <v>13</v>
      </c>
      <c r="E16" s="181">
        <v>28</v>
      </c>
      <c r="F16" s="37">
        <v>4</v>
      </c>
      <c r="G16" s="2">
        <v>0</v>
      </c>
      <c r="I16" s="42">
        <v>0</v>
      </c>
      <c r="J16" s="42">
        <v>6</v>
      </c>
      <c r="K16" s="42">
        <v>2</v>
      </c>
      <c r="L16" s="42">
        <v>6</v>
      </c>
      <c r="M16" s="52">
        <f>[1]TotalAppsTimeSeriesData!L16*-1</f>
        <v>-11</v>
      </c>
      <c r="N16" s="7">
        <v>36</v>
      </c>
      <c r="O16" s="156"/>
      <c r="R16" s="183"/>
      <c r="S16" s="56">
        <f>[1]TotalAppsTimeSeriesData!M16-[1]TotalAppsTimeSeriesData!L16</f>
        <v>5</v>
      </c>
    </row>
    <row r="17" spans="1:19" x14ac:dyDescent="0.25">
      <c r="A17" s="55">
        <f t="shared" si="0"/>
        <v>44176</v>
      </c>
      <c r="B17" s="180">
        <v>42</v>
      </c>
      <c r="C17" s="154">
        <v>22</v>
      </c>
      <c r="D17" s="179">
        <v>14</v>
      </c>
      <c r="E17" s="181">
        <v>24</v>
      </c>
      <c r="F17" s="37">
        <v>1</v>
      </c>
      <c r="G17" s="2">
        <v>0</v>
      </c>
      <c r="I17" s="42">
        <v>0</v>
      </c>
      <c r="J17" s="42">
        <v>3</v>
      </c>
      <c r="K17" s="42">
        <v>10</v>
      </c>
      <c r="L17" s="42">
        <v>2</v>
      </c>
      <c r="M17" s="52">
        <f>[1]TotalAppsTimeSeriesData!L17*-1</f>
        <v>-11</v>
      </c>
      <c r="N17" s="7">
        <v>44</v>
      </c>
      <c r="O17" s="156"/>
      <c r="R17" s="183"/>
      <c r="S17" s="56">
        <f>[1]TotalAppsTimeSeriesData!M17-[1]TotalAppsTimeSeriesData!L17</f>
        <v>15</v>
      </c>
    </row>
    <row r="18" spans="1:19" x14ac:dyDescent="0.25">
      <c r="A18" s="55">
        <f t="shared" si="0"/>
        <v>44169</v>
      </c>
      <c r="B18" s="180">
        <v>47</v>
      </c>
      <c r="C18" s="154">
        <v>22</v>
      </c>
      <c r="D18" s="179">
        <v>12</v>
      </c>
      <c r="E18" s="181">
        <v>28</v>
      </c>
      <c r="F18" s="37">
        <v>8</v>
      </c>
      <c r="G18" s="2">
        <v>1</v>
      </c>
      <c r="I18" s="42">
        <v>0</v>
      </c>
      <c r="J18" s="42">
        <v>1</v>
      </c>
      <c r="K18" s="42">
        <v>3</v>
      </c>
      <c r="L18" s="42">
        <v>2</v>
      </c>
      <c r="M18" s="52">
        <f>[1]TotalAppsTimeSeriesData!L18*-1</f>
        <v>-16</v>
      </c>
      <c r="N18" s="7">
        <v>39</v>
      </c>
      <c r="O18" s="156"/>
      <c r="R18" s="183"/>
      <c r="S18" s="56">
        <f>[1]TotalAppsTimeSeriesData!M18-[1]TotalAppsTimeSeriesData!L18</f>
        <v>-2</v>
      </c>
    </row>
    <row r="19" spans="1:19" x14ac:dyDescent="0.25">
      <c r="A19" s="55">
        <f t="shared" si="0"/>
        <v>44162</v>
      </c>
      <c r="B19" s="180">
        <v>49</v>
      </c>
      <c r="C19" s="154">
        <v>26</v>
      </c>
      <c r="D19" s="179">
        <v>9</v>
      </c>
      <c r="E19" s="181">
        <v>17</v>
      </c>
      <c r="F19" s="37">
        <v>7</v>
      </c>
      <c r="G19" s="2">
        <v>0</v>
      </c>
      <c r="I19" s="42">
        <v>0</v>
      </c>
      <c r="J19" s="42">
        <v>4</v>
      </c>
      <c r="K19" s="42">
        <v>5</v>
      </c>
      <c r="L19" s="42">
        <v>1</v>
      </c>
      <c r="M19" s="52">
        <f>[1]TotalAppsTimeSeriesData!L19*-1</f>
        <v>-19</v>
      </c>
      <c r="N19" s="7">
        <v>37</v>
      </c>
      <c r="O19" s="156"/>
      <c r="R19" s="183"/>
      <c r="S19" s="56">
        <f>[1]TotalAppsTimeSeriesData!M19-[1]TotalAppsTimeSeriesData!L19</f>
        <v>-8</v>
      </c>
    </row>
    <row r="20" spans="1:19" x14ac:dyDescent="0.25">
      <c r="A20" s="55">
        <f t="shared" si="0"/>
        <v>44155</v>
      </c>
      <c r="B20" s="180">
        <v>50</v>
      </c>
      <c r="C20" s="154">
        <v>26</v>
      </c>
      <c r="D20" s="179">
        <v>17</v>
      </c>
      <c r="E20" s="181">
        <v>32</v>
      </c>
      <c r="F20" s="37">
        <v>7</v>
      </c>
      <c r="G20" s="2">
        <v>3</v>
      </c>
      <c r="I20" s="42">
        <v>1</v>
      </c>
      <c r="J20" s="42">
        <v>3</v>
      </c>
      <c r="K20" s="42">
        <v>5</v>
      </c>
      <c r="L20" s="42">
        <v>7</v>
      </c>
      <c r="M20" s="52">
        <f>[1]TotalAppsTimeSeriesData!L20*-1</f>
        <v>-14</v>
      </c>
      <c r="N20" s="7">
        <v>35</v>
      </c>
      <c r="O20" s="156"/>
      <c r="R20" s="183"/>
      <c r="S20" s="56">
        <f>[1]TotalAppsTimeSeriesData!M20-[1]TotalAppsTimeSeriesData!L20</f>
        <v>4</v>
      </c>
    </row>
    <row r="21" spans="1:19" x14ac:dyDescent="0.25">
      <c r="A21" s="55">
        <f t="shared" si="0"/>
        <v>44148</v>
      </c>
      <c r="B21" s="180">
        <v>52</v>
      </c>
      <c r="C21" s="154">
        <v>26</v>
      </c>
      <c r="D21" s="179">
        <v>18</v>
      </c>
      <c r="E21" s="181">
        <v>34</v>
      </c>
      <c r="F21" s="37">
        <v>2</v>
      </c>
      <c r="G21" s="2">
        <v>0</v>
      </c>
      <c r="I21" s="42">
        <v>0</v>
      </c>
      <c r="J21" s="42">
        <v>2</v>
      </c>
      <c r="K21" s="42">
        <v>9</v>
      </c>
      <c r="L21" s="42">
        <v>2</v>
      </c>
      <c r="M21" s="52">
        <f>[1]TotalAppsTimeSeriesData!L21*-1</f>
        <v>-23</v>
      </c>
      <c r="N21" s="7">
        <v>36</v>
      </c>
      <c r="O21" s="156"/>
      <c r="R21" s="183"/>
      <c r="S21" s="56">
        <f>[1]TotalAppsTimeSeriesData!M21-[1]TotalAppsTimeSeriesData!L21</f>
        <v>-2</v>
      </c>
    </row>
    <row r="22" spans="1:19" x14ac:dyDescent="0.25">
      <c r="A22" s="55">
        <f t="shared" si="0"/>
        <v>44141</v>
      </c>
      <c r="B22" s="180">
        <v>58</v>
      </c>
      <c r="C22" s="154">
        <v>34</v>
      </c>
      <c r="D22" s="179">
        <v>12</v>
      </c>
      <c r="E22" s="181">
        <v>16</v>
      </c>
      <c r="F22" s="37">
        <v>3</v>
      </c>
      <c r="G22" s="2">
        <v>0</v>
      </c>
      <c r="I22" s="42">
        <v>0</v>
      </c>
      <c r="J22" s="42">
        <v>2</v>
      </c>
      <c r="K22" s="42">
        <v>11</v>
      </c>
      <c r="L22" s="42">
        <v>2</v>
      </c>
      <c r="M22" s="52">
        <f>[1]TotalAppsTimeSeriesData!L22*-1</f>
        <v>-13</v>
      </c>
      <c r="N22" s="7">
        <v>33</v>
      </c>
      <c r="O22" s="156"/>
      <c r="R22" s="183"/>
      <c r="S22" s="56">
        <f>[1]TotalAppsTimeSeriesData!M22-[1]TotalAppsTimeSeriesData!L22</f>
        <v>9</v>
      </c>
    </row>
    <row r="23" spans="1:19" x14ac:dyDescent="0.25">
      <c r="A23" s="55">
        <f t="shared" si="0"/>
        <v>44134</v>
      </c>
      <c r="B23" s="180">
        <v>68</v>
      </c>
      <c r="C23" s="154">
        <v>43</v>
      </c>
      <c r="D23" s="179">
        <v>17</v>
      </c>
      <c r="E23" s="181">
        <v>19</v>
      </c>
      <c r="F23" s="37">
        <v>6</v>
      </c>
      <c r="G23" s="2">
        <v>0</v>
      </c>
      <c r="I23" s="42">
        <v>0</v>
      </c>
      <c r="J23" s="42">
        <v>1</v>
      </c>
      <c r="K23" s="42">
        <v>12</v>
      </c>
      <c r="L23" s="42">
        <v>0</v>
      </c>
      <c r="M23" s="52">
        <f>[1]TotalAppsTimeSeriesData!L23*-1</f>
        <v>-15</v>
      </c>
      <c r="N23" s="7">
        <v>31</v>
      </c>
      <c r="O23" s="156"/>
      <c r="R23" s="183"/>
      <c r="S23" s="56">
        <f>[1]TotalAppsTimeSeriesData!M23-[1]TotalAppsTimeSeriesData!L23</f>
        <v>11</v>
      </c>
    </row>
    <row r="24" spans="1:19" x14ac:dyDescent="0.25">
      <c r="A24" s="55">
        <f t="shared" si="0"/>
        <v>44127</v>
      </c>
      <c r="B24" s="180">
        <v>79</v>
      </c>
      <c r="C24" s="154">
        <v>46</v>
      </c>
      <c r="D24" s="179">
        <v>14</v>
      </c>
      <c r="E24" s="181">
        <v>17</v>
      </c>
      <c r="F24" s="37">
        <v>6</v>
      </c>
      <c r="G24" s="2">
        <v>1</v>
      </c>
      <c r="I24" s="42">
        <v>0</v>
      </c>
      <c r="J24" s="42">
        <v>0</v>
      </c>
      <c r="K24" s="42">
        <v>9</v>
      </c>
      <c r="L24" s="42">
        <v>0</v>
      </c>
      <c r="M24" s="52">
        <f>[1]TotalAppsTimeSeriesData!L24*-1</f>
        <v>-18</v>
      </c>
      <c r="N24" s="7">
        <v>26</v>
      </c>
      <c r="O24" s="156"/>
      <c r="R24" s="183"/>
      <c r="S24" s="56">
        <f>[1]TotalAppsTimeSeriesData!M24-[1]TotalAppsTimeSeriesData!L24</f>
        <v>7</v>
      </c>
    </row>
    <row r="25" spans="1:19" x14ac:dyDescent="0.25">
      <c r="A25" s="55">
        <f t="shared" si="0"/>
        <v>44120</v>
      </c>
      <c r="B25" s="180">
        <v>85</v>
      </c>
      <c r="C25" s="154">
        <v>47</v>
      </c>
      <c r="D25" s="179">
        <v>10</v>
      </c>
      <c r="E25" s="181">
        <v>14</v>
      </c>
      <c r="F25" s="37">
        <v>0</v>
      </c>
      <c r="G25" s="2">
        <v>4</v>
      </c>
      <c r="I25" s="42">
        <v>0</v>
      </c>
      <c r="J25" s="42">
        <v>9</v>
      </c>
      <c r="K25" s="42">
        <v>17</v>
      </c>
      <c r="L25" s="42">
        <v>10</v>
      </c>
      <c r="M25" s="52">
        <f>[1]TotalAppsTimeSeriesData!L25*-1</f>
        <v>-26</v>
      </c>
      <c r="N25" s="7">
        <v>25</v>
      </c>
      <c r="O25" s="156"/>
      <c r="R25" s="183"/>
      <c r="S25" s="56">
        <f>[1]TotalAppsTimeSeriesData!M25-[1]TotalAppsTimeSeriesData!L25</f>
        <v>1</v>
      </c>
    </row>
    <row r="26" spans="1:19" x14ac:dyDescent="0.25">
      <c r="A26" s="55">
        <f t="shared" si="0"/>
        <v>44113</v>
      </c>
      <c r="B26" s="180">
        <v>95</v>
      </c>
      <c r="C26" s="154">
        <v>78</v>
      </c>
      <c r="D26" s="179">
        <v>15</v>
      </c>
      <c r="E26" s="181">
        <v>19</v>
      </c>
      <c r="F26" s="37">
        <v>0</v>
      </c>
      <c r="G26" s="2">
        <v>3</v>
      </c>
      <c r="I26" s="42">
        <v>1</v>
      </c>
      <c r="J26" s="42">
        <v>0</v>
      </c>
      <c r="K26" s="42">
        <v>6</v>
      </c>
      <c r="L26" s="42">
        <v>2</v>
      </c>
      <c r="M26" s="52">
        <f>[1]TotalAppsTimeSeriesData!L26*-1</f>
        <v>-21</v>
      </c>
      <c r="N26" s="7">
        <v>24</v>
      </c>
      <c r="O26" s="156"/>
      <c r="R26" s="183"/>
      <c r="S26" s="56">
        <f>[1]TotalAppsTimeSeriesData!M26-[1]TotalAppsTimeSeriesData!L26</f>
        <v>0</v>
      </c>
    </row>
    <row r="27" spans="1:19" x14ac:dyDescent="0.25">
      <c r="A27" s="55">
        <f t="shared" si="0"/>
        <v>44106</v>
      </c>
      <c r="B27" s="180">
        <v>101</v>
      </c>
      <c r="C27" s="154">
        <v>91</v>
      </c>
      <c r="D27" s="179">
        <v>13</v>
      </c>
      <c r="E27" s="181">
        <v>16</v>
      </c>
      <c r="F27" s="37">
        <v>0</v>
      </c>
      <c r="G27" s="2">
        <v>0</v>
      </c>
      <c r="I27" s="42">
        <v>0</v>
      </c>
      <c r="J27" s="42">
        <v>14</v>
      </c>
      <c r="K27" s="42">
        <v>2</v>
      </c>
      <c r="L27" s="42">
        <v>1</v>
      </c>
      <c r="M27" s="52">
        <f>[1]TotalAppsTimeSeriesData!L27*-1</f>
        <v>-30</v>
      </c>
      <c r="N27" s="7">
        <v>25</v>
      </c>
      <c r="O27" s="156"/>
      <c r="R27" s="183"/>
      <c r="S27" s="56">
        <f>[1]TotalAppsTimeSeriesData!M27-[1]TotalAppsTimeSeriesData!L27</f>
        <v>-16</v>
      </c>
    </row>
    <row r="28" spans="1:19" x14ac:dyDescent="0.25">
      <c r="A28" s="55">
        <f t="shared" si="0"/>
        <v>44099</v>
      </c>
      <c r="B28" s="180">
        <v>89</v>
      </c>
      <c r="C28" s="154">
        <v>78</v>
      </c>
      <c r="D28" s="179">
        <v>12</v>
      </c>
      <c r="E28" s="181">
        <v>15</v>
      </c>
      <c r="F28" s="37">
        <v>0</v>
      </c>
      <c r="G28" s="2">
        <v>11</v>
      </c>
      <c r="I28" s="42">
        <v>1</v>
      </c>
      <c r="J28" s="42">
        <v>18</v>
      </c>
      <c r="K28" s="42">
        <v>1</v>
      </c>
      <c r="L28" s="42">
        <v>20</v>
      </c>
      <c r="M28" s="52">
        <f>[1]TotalAppsTimeSeriesData!L28*-1</f>
        <v>-36</v>
      </c>
      <c r="N28" s="7">
        <v>25</v>
      </c>
      <c r="O28" s="156"/>
      <c r="R28" s="183"/>
      <c r="S28" s="56">
        <f>[1]TotalAppsTimeSeriesData!M28-[1]TotalAppsTimeSeriesData!L28</f>
        <v>-22</v>
      </c>
    </row>
    <row r="29" spans="1:19" x14ac:dyDescent="0.25">
      <c r="A29" s="55">
        <f t="shared" si="0"/>
        <v>44092</v>
      </c>
      <c r="B29" s="180">
        <v>75</v>
      </c>
      <c r="C29" s="154">
        <v>68</v>
      </c>
      <c r="D29" s="179">
        <v>13</v>
      </c>
      <c r="E29" s="181">
        <v>13</v>
      </c>
      <c r="F29" s="37">
        <v>0</v>
      </c>
      <c r="G29" s="2">
        <v>9</v>
      </c>
      <c r="I29" s="42">
        <v>0</v>
      </c>
      <c r="J29" s="42">
        <v>4</v>
      </c>
      <c r="K29" s="42">
        <v>0</v>
      </c>
      <c r="L29" s="42">
        <v>3</v>
      </c>
      <c r="M29" s="52">
        <f>[1]TotalAppsTimeSeriesData!L29*-1</f>
        <v>-13</v>
      </c>
      <c r="N29" s="7">
        <v>25</v>
      </c>
      <c r="O29" s="156"/>
      <c r="R29" s="183"/>
      <c r="S29" s="56">
        <f>[1]TotalAppsTimeSeriesData!M29-[1]TotalAppsTimeSeriesData!L29</f>
        <v>-5</v>
      </c>
    </row>
    <row r="30" spans="1:19" x14ac:dyDescent="0.25">
      <c r="A30" s="55">
        <f t="shared" si="0"/>
        <v>44085</v>
      </c>
      <c r="B30" s="180"/>
      <c r="C30" s="154"/>
      <c r="D30" s="179">
        <v>7</v>
      </c>
      <c r="E30" s="181">
        <v>7</v>
      </c>
      <c r="F30" s="37">
        <v>0</v>
      </c>
      <c r="G30" s="2">
        <v>10</v>
      </c>
      <c r="I30" s="42">
        <v>1</v>
      </c>
      <c r="J30" s="42">
        <v>7</v>
      </c>
      <c r="K30" s="42">
        <v>8</v>
      </c>
      <c r="L30" s="42">
        <v>3</v>
      </c>
      <c r="M30" s="52">
        <f>[1]TotalAppsTimeSeriesData!L30*-1</f>
        <v>-20</v>
      </c>
      <c r="N30" s="7">
        <v>25</v>
      </c>
      <c r="O30" s="156"/>
      <c r="R30" s="183"/>
      <c r="S30" s="56">
        <f>[1]TotalAppsTimeSeriesData!M30-[1]TotalAppsTimeSeriesData!L30</f>
        <v>7</v>
      </c>
    </row>
    <row r="31" spans="1:19" x14ac:dyDescent="0.25">
      <c r="A31" s="55">
        <f t="shared" si="0"/>
        <v>44078</v>
      </c>
      <c r="B31" s="180">
        <v>73</v>
      </c>
      <c r="C31" s="154">
        <v>66</v>
      </c>
      <c r="D31" s="179">
        <v>8</v>
      </c>
      <c r="E31" s="181">
        <v>8</v>
      </c>
      <c r="F31" s="37">
        <v>10</v>
      </c>
      <c r="G31" s="2">
        <v>14</v>
      </c>
      <c r="I31" s="42">
        <v>1</v>
      </c>
      <c r="J31" s="42">
        <v>4</v>
      </c>
      <c r="K31" s="42">
        <v>0</v>
      </c>
      <c r="L31" s="42">
        <v>8</v>
      </c>
      <c r="M31" s="52">
        <f>[1]TotalAppsTimeSeriesData!L31*-1</f>
        <v>-15</v>
      </c>
      <c r="N31" s="7">
        <v>25</v>
      </c>
      <c r="O31" s="156"/>
      <c r="R31" s="183"/>
      <c r="S31" s="56">
        <f>[1]TotalAppsTimeSeriesData!M31-[1]TotalAppsTimeSeriesData!L31</f>
        <v>2</v>
      </c>
    </row>
    <row r="32" spans="1:19" x14ac:dyDescent="0.25">
      <c r="A32" s="55">
        <f t="shared" si="0"/>
        <v>44071</v>
      </c>
      <c r="B32" s="180">
        <v>70</v>
      </c>
      <c r="C32" s="154">
        <v>64</v>
      </c>
      <c r="D32" s="179">
        <v>6</v>
      </c>
      <c r="E32" s="181">
        <v>6</v>
      </c>
      <c r="F32" s="37">
        <v>0</v>
      </c>
      <c r="G32" s="2">
        <v>11</v>
      </c>
      <c r="I32" s="42">
        <v>1</v>
      </c>
      <c r="J32" s="42">
        <v>8</v>
      </c>
      <c r="K32" s="42">
        <v>1</v>
      </c>
      <c r="L32" s="42">
        <v>7</v>
      </c>
      <c r="M32" s="52">
        <f>[1]TotalAppsTimeSeriesData!L32*-1</f>
        <v>-19</v>
      </c>
      <c r="N32" s="7">
        <v>25</v>
      </c>
      <c r="O32" s="156"/>
      <c r="R32" s="183"/>
      <c r="S32" s="56">
        <f>[1]TotalAppsTimeSeriesData!M32-[1]TotalAppsTimeSeriesData!L32</f>
        <v>-11</v>
      </c>
    </row>
    <row r="33" spans="1:19" x14ac:dyDescent="0.25">
      <c r="A33" s="55">
        <f t="shared" si="0"/>
        <v>44064</v>
      </c>
      <c r="B33" s="180">
        <v>63</v>
      </c>
      <c r="C33" s="154">
        <v>57</v>
      </c>
      <c r="D33" s="179">
        <v>6</v>
      </c>
      <c r="E33" s="181">
        <v>6</v>
      </c>
      <c r="F33" s="37">
        <v>5</v>
      </c>
      <c r="G33" s="2">
        <v>12</v>
      </c>
      <c r="I33" s="42">
        <v>0</v>
      </c>
      <c r="J33" s="42">
        <v>8</v>
      </c>
      <c r="K33" s="42">
        <v>5</v>
      </c>
      <c r="L33" s="42">
        <v>8</v>
      </c>
      <c r="M33" s="52">
        <f>[1]TotalAppsTimeSeriesData!L33*-1</f>
        <v>-15</v>
      </c>
      <c r="N33" s="7">
        <v>25</v>
      </c>
      <c r="O33" s="156"/>
      <c r="R33" s="183"/>
      <c r="S33" s="56">
        <f>[1]TotalAppsTimeSeriesData!M33-[1]TotalAppsTimeSeriesData!L33</f>
        <v>2</v>
      </c>
    </row>
    <row r="34" spans="1:19" x14ac:dyDescent="0.25">
      <c r="A34" s="55">
        <f t="shared" si="0"/>
        <v>44057</v>
      </c>
      <c r="B34" s="180">
        <v>60</v>
      </c>
      <c r="C34" s="154">
        <v>49</v>
      </c>
      <c r="D34" s="179">
        <v>5</v>
      </c>
      <c r="E34" s="181">
        <v>5</v>
      </c>
      <c r="F34" s="37">
        <v>3</v>
      </c>
      <c r="G34" s="2">
        <v>13</v>
      </c>
      <c r="I34" s="42">
        <v>0</v>
      </c>
      <c r="J34" s="42">
        <v>2</v>
      </c>
      <c r="K34" s="42">
        <v>0</v>
      </c>
      <c r="L34" s="42">
        <v>5</v>
      </c>
      <c r="M34" s="52">
        <f>[1]TotalAppsTimeSeriesData!L34*-1</f>
        <v>-21</v>
      </c>
      <c r="N34" s="7">
        <v>25</v>
      </c>
      <c r="O34" s="156"/>
      <c r="R34" s="183"/>
      <c r="S34" s="56">
        <f>[1]TotalAppsTimeSeriesData!M34-[1]TotalAppsTimeSeriesData!L34</f>
        <v>-8</v>
      </c>
    </row>
    <row r="35" spans="1:19" x14ac:dyDescent="0.25">
      <c r="A35" s="55">
        <f t="shared" si="0"/>
        <v>44050</v>
      </c>
      <c r="B35" s="180">
        <v>58</v>
      </c>
      <c r="C35" s="154">
        <v>51</v>
      </c>
      <c r="D35" s="179">
        <v>5</v>
      </c>
      <c r="E35" s="181">
        <v>5</v>
      </c>
      <c r="F35" s="37">
        <v>2</v>
      </c>
      <c r="G35" s="2">
        <v>10</v>
      </c>
      <c r="I35" s="42">
        <v>0</v>
      </c>
      <c r="J35" s="42">
        <v>1</v>
      </c>
      <c r="K35" s="42">
        <v>0</v>
      </c>
      <c r="L35" s="42">
        <v>1</v>
      </c>
      <c r="M35" s="52">
        <f>[1]TotalAppsTimeSeriesData!L35*-1</f>
        <v>-34</v>
      </c>
      <c r="N35" s="7">
        <v>25</v>
      </c>
      <c r="O35" s="156"/>
      <c r="R35" s="183"/>
      <c r="S35" s="56">
        <f>[1]TotalAppsTimeSeriesData!M35-[1]TotalAppsTimeSeriesData!L35</f>
        <v>-18</v>
      </c>
    </row>
    <row r="36" spans="1:19" x14ac:dyDescent="0.25">
      <c r="A36" s="55">
        <f t="shared" si="0"/>
        <v>44043</v>
      </c>
      <c r="B36" s="180">
        <v>54</v>
      </c>
      <c r="C36" s="154">
        <v>49</v>
      </c>
      <c r="D36" s="179">
        <v>4</v>
      </c>
      <c r="E36" s="181">
        <v>4</v>
      </c>
      <c r="F36" s="37">
        <v>0</v>
      </c>
      <c r="G36" s="2">
        <v>11</v>
      </c>
      <c r="I36" s="42">
        <v>0</v>
      </c>
      <c r="J36" s="42">
        <v>5</v>
      </c>
      <c r="K36" s="42">
        <v>6</v>
      </c>
      <c r="L36" s="42">
        <v>4</v>
      </c>
      <c r="M36" s="52">
        <f>[1]TotalAppsTimeSeriesData!L36*-1</f>
        <v>-14</v>
      </c>
      <c r="N36" s="7">
        <v>25</v>
      </c>
      <c r="O36" s="156"/>
      <c r="R36" s="183"/>
      <c r="S36" s="56">
        <f>[1]TotalAppsTimeSeriesData!M36-[1]TotalAppsTimeSeriesData!L36</f>
        <v>11</v>
      </c>
    </row>
    <row r="37" spans="1:19" x14ac:dyDescent="0.25">
      <c r="A37" s="55">
        <f t="shared" si="0"/>
        <v>44036</v>
      </c>
      <c r="B37" s="180">
        <v>57</v>
      </c>
      <c r="C37" s="154">
        <v>45</v>
      </c>
      <c r="D37" s="179">
        <v>2</v>
      </c>
      <c r="E37" s="181">
        <v>3</v>
      </c>
      <c r="F37" s="37">
        <v>10</v>
      </c>
      <c r="G37" s="2">
        <v>12</v>
      </c>
      <c r="I37" s="42">
        <v>0</v>
      </c>
      <c r="J37" s="42">
        <v>5</v>
      </c>
      <c r="K37" s="42">
        <v>0</v>
      </c>
      <c r="L37" s="42">
        <v>5</v>
      </c>
      <c r="M37" s="52">
        <f>[1]TotalAppsTimeSeriesData!L37*-1</f>
        <v>-17</v>
      </c>
      <c r="N37" s="7">
        <v>25</v>
      </c>
      <c r="O37" s="156"/>
      <c r="R37" s="183"/>
      <c r="S37" s="56">
        <f>[1]TotalAppsTimeSeriesData!M37-[1]TotalAppsTimeSeriesData!L37</f>
        <v>-7</v>
      </c>
    </row>
    <row r="38" spans="1:19" x14ac:dyDescent="0.25">
      <c r="A38" s="55">
        <f t="shared" si="0"/>
        <v>44029</v>
      </c>
      <c r="B38" s="180">
        <v>51</v>
      </c>
      <c r="C38" s="154">
        <v>42</v>
      </c>
      <c r="D38" s="179">
        <v>2</v>
      </c>
      <c r="E38" s="181">
        <v>3</v>
      </c>
      <c r="F38" s="37">
        <v>5</v>
      </c>
      <c r="G38" s="2">
        <v>12</v>
      </c>
      <c r="I38" s="42">
        <v>0</v>
      </c>
      <c r="J38" s="42">
        <v>4</v>
      </c>
      <c r="K38" s="42">
        <v>3</v>
      </c>
      <c r="L38" s="42">
        <v>5</v>
      </c>
      <c r="M38" s="52">
        <f>[1]TotalAppsTimeSeriesData!L38*-1</f>
        <v>-25</v>
      </c>
      <c r="N38" s="7">
        <v>25</v>
      </c>
      <c r="O38" s="156"/>
      <c r="R38" s="183"/>
      <c r="S38" s="56">
        <f>[1]TotalAppsTimeSeriesData!M38-[1]TotalAppsTimeSeriesData!L38</f>
        <v>-5</v>
      </c>
    </row>
    <row r="39" spans="1:19" x14ac:dyDescent="0.25">
      <c r="A39" s="55">
        <f t="shared" si="0"/>
        <v>44022</v>
      </c>
      <c r="B39" s="180">
        <v>50</v>
      </c>
      <c r="C39" s="154">
        <v>43</v>
      </c>
      <c r="D39" s="179">
        <v>3</v>
      </c>
      <c r="E39" s="181">
        <v>4</v>
      </c>
      <c r="F39" s="37">
        <v>1</v>
      </c>
      <c r="G39" s="2">
        <v>11</v>
      </c>
      <c r="I39" s="42">
        <v>0</v>
      </c>
      <c r="J39" s="42">
        <v>9</v>
      </c>
      <c r="K39" s="42">
        <v>2</v>
      </c>
      <c r="L39" s="42">
        <v>11</v>
      </c>
      <c r="M39" s="52">
        <f>[1]TotalAppsTimeSeriesData!L39*-1</f>
        <v>-18</v>
      </c>
      <c r="N39" s="7">
        <v>25</v>
      </c>
      <c r="O39" s="156"/>
      <c r="R39" s="183"/>
      <c r="S39" s="56">
        <f>[1]TotalAppsTimeSeriesData!M39-[1]TotalAppsTimeSeriesData!L39</f>
        <v>-5</v>
      </c>
    </row>
    <row r="40" spans="1:19" x14ac:dyDescent="0.25">
      <c r="A40" s="55">
        <f t="shared" si="0"/>
        <v>44015</v>
      </c>
      <c r="B40" s="180">
        <v>43</v>
      </c>
      <c r="C40" s="154">
        <v>37</v>
      </c>
      <c r="D40" s="179">
        <v>2</v>
      </c>
      <c r="E40" s="181">
        <v>3</v>
      </c>
      <c r="F40" s="37">
        <v>3</v>
      </c>
      <c r="G40" s="2">
        <v>9</v>
      </c>
      <c r="I40" s="42">
        <v>0</v>
      </c>
      <c r="J40" s="42">
        <v>8</v>
      </c>
      <c r="K40" s="42">
        <v>4</v>
      </c>
      <c r="L40" s="42">
        <v>4</v>
      </c>
      <c r="M40" s="52">
        <f>[1]TotalAppsTimeSeriesData!L40*-1</f>
        <v>-20</v>
      </c>
      <c r="N40" s="7">
        <v>25</v>
      </c>
      <c r="O40" s="156"/>
      <c r="R40" s="183"/>
      <c r="S40" s="56">
        <f>[1]TotalAppsTimeSeriesData!M40-[1]TotalAppsTimeSeriesData!L40</f>
        <v>-3</v>
      </c>
    </row>
    <row r="41" spans="1:19" x14ac:dyDescent="0.25">
      <c r="A41" s="55">
        <f t="shared" si="0"/>
        <v>44008</v>
      </c>
      <c r="B41" s="180">
        <v>39</v>
      </c>
      <c r="C41" s="154">
        <v>32</v>
      </c>
      <c r="D41" s="179">
        <v>2</v>
      </c>
      <c r="E41" s="181">
        <v>2</v>
      </c>
      <c r="F41" s="37">
        <v>7</v>
      </c>
      <c r="G41" s="2">
        <v>13</v>
      </c>
      <c r="I41" s="42">
        <v>0</v>
      </c>
      <c r="J41" s="42">
        <v>4</v>
      </c>
      <c r="K41" s="42">
        <v>1</v>
      </c>
      <c r="L41" s="42">
        <v>13</v>
      </c>
      <c r="M41" s="52">
        <f>[1]TotalAppsTimeSeriesData!L41*-1</f>
        <v>-10</v>
      </c>
      <c r="N41" s="7">
        <v>25</v>
      </c>
      <c r="O41" s="156"/>
      <c r="R41" s="183"/>
      <c r="S41" s="56">
        <f>[1]TotalAppsTimeSeriesData!M41-[1]TotalAppsTimeSeriesData!L41</f>
        <v>2</v>
      </c>
    </row>
    <row r="42" spans="1:19" x14ac:dyDescent="0.25">
      <c r="A42" s="55">
        <f t="shared" si="0"/>
        <v>44001</v>
      </c>
      <c r="B42" s="180">
        <v>36</v>
      </c>
      <c r="C42" s="154">
        <v>32</v>
      </c>
      <c r="D42" s="179">
        <v>2</v>
      </c>
      <c r="E42" s="181">
        <v>2</v>
      </c>
      <c r="F42" s="37">
        <v>5</v>
      </c>
      <c r="G42" s="2">
        <v>4</v>
      </c>
      <c r="I42" s="42">
        <v>0</v>
      </c>
      <c r="J42" s="42">
        <v>5</v>
      </c>
      <c r="K42" s="42">
        <v>1</v>
      </c>
      <c r="L42" s="42">
        <v>3</v>
      </c>
      <c r="M42" s="52">
        <f>[1]TotalAppsTimeSeriesData!L42*-1</f>
        <v>-21</v>
      </c>
      <c r="N42" s="7">
        <v>25</v>
      </c>
      <c r="O42" s="156"/>
      <c r="R42" s="183"/>
      <c r="S42" s="56">
        <f>[1]TotalAppsTimeSeriesData!M42-[1]TotalAppsTimeSeriesData!L42</f>
        <v>-6</v>
      </c>
    </row>
    <row r="43" spans="1:19" x14ac:dyDescent="0.25">
      <c r="A43" s="55">
        <f t="shared" si="0"/>
        <v>43994</v>
      </c>
      <c r="B43" s="180">
        <v>32</v>
      </c>
      <c r="C43" s="154">
        <v>28</v>
      </c>
      <c r="D43" s="179">
        <v>2</v>
      </c>
      <c r="E43" s="181">
        <v>2</v>
      </c>
      <c r="F43" s="37">
        <v>4</v>
      </c>
      <c r="G43" s="2">
        <v>6</v>
      </c>
      <c r="I43" s="42">
        <v>0</v>
      </c>
      <c r="J43" s="42">
        <v>3</v>
      </c>
      <c r="K43" s="42">
        <v>3</v>
      </c>
      <c r="L43" s="42">
        <v>7</v>
      </c>
      <c r="M43" s="52">
        <f>[1]TotalAppsTimeSeriesData!L43*-1</f>
        <v>-15</v>
      </c>
      <c r="N43" s="7">
        <v>25</v>
      </c>
      <c r="O43" s="156"/>
      <c r="R43" s="183"/>
      <c r="S43" s="56">
        <f>[1]TotalAppsTimeSeriesData!M43-[1]TotalAppsTimeSeriesData!L43</f>
        <v>35</v>
      </c>
    </row>
    <row r="44" spans="1:19" x14ac:dyDescent="0.25">
      <c r="A44" s="55">
        <f t="shared" si="0"/>
        <v>43987</v>
      </c>
      <c r="B44" s="180">
        <v>32</v>
      </c>
      <c r="C44" s="154">
        <v>26</v>
      </c>
      <c r="D44" s="179">
        <v>2</v>
      </c>
      <c r="E44" s="181">
        <v>2</v>
      </c>
      <c r="F44" s="37">
        <v>3</v>
      </c>
      <c r="G44" s="2">
        <v>3</v>
      </c>
      <c r="I44" s="42">
        <v>0</v>
      </c>
      <c r="J44" s="42">
        <v>10</v>
      </c>
      <c r="K44" s="42">
        <v>1</v>
      </c>
      <c r="L44" s="42">
        <v>2</v>
      </c>
      <c r="M44" s="52">
        <f>[1]TotalAppsTimeSeriesData!L44*-1</f>
        <v>-25</v>
      </c>
      <c r="N44" s="7">
        <v>25</v>
      </c>
      <c r="O44" s="156"/>
      <c r="R44" s="183"/>
      <c r="S44" s="56">
        <f>[1]TotalAppsTimeSeriesData!M44-[1]TotalAppsTimeSeriesData!L44</f>
        <v>22</v>
      </c>
    </row>
    <row r="45" spans="1:19" x14ac:dyDescent="0.25">
      <c r="A45" s="55">
        <f t="shared" si="0"/>
        <v>43980</v>
      </c>
      <c r="B45" s="180">
        <v>27</v>
      </c>
      <c r="C45" s="154">
        <v>19</v>
      </c>
      <c r="D45" s="179">
        <v>1</v>
      </c>
      <c r="E45" s="181">
        <v>2</v>
      </c>
      <c r="F45" s="37">
        <v>2</v>
      </c>
      <c r="G45" s="2">
        <v>10</v>
      </c>
      <c r="I45" s="42">
        <v>0</v>
      </c>
      <c r="J45" s="42">
        <v>2</v>
      </c>
      <c r="K45" s="42">
        <v>1</v>
      </c>
      <c r="L45" s="42">
        <v>3</v>
      </c>
      <c r="M45" s="52">
        <f>[1]TotalAppsTimeSeriesData!L45*-1</f>
        <v>-36</v>
      </c>
      <c r="N45" s="7">
        <v>25</v>
      </c>
      <c r="O45" s="156"/>
      <c r="R45" s="183"/>
      <c r="S45" s="56">
        <f>[1]TotalAppsTimeSeriesData!M45-[1]TotalAppsTimeSeriesData!L45</f>
        <v>-19</v>
      </c>
    </row>
    <row r="46" spans="1:19" x14ac:dyDescent="0.25">
      <c r="A46" s="55">
        <f t="shared" si="0"/>
        <v>43973</v>
      </c>
      <c r="B46" s="180">
        <v>26</v>
      </c>
      <c r="C46" s="154">
        <v>17</v>
      </c>
      <c r="D46" s="179">
        <v>1</v>
      </c>
      <c r="E46" s="181">
        <v>2</v>
      </c>
      <c r="F46" s="37">
        <v>2</v>
      </c>
      <c r="G46" s="2">
        <v>10</v>
      </c>
      <c r="I46" s="42">
        <v>0</v>
      </c>
      <c r="J46" s="42">
        <v>0</v>
      </c>
      <c r="K46" s="42">
        <v>4</v>
      </c>
      <c r="L46" s="42">
        <v>9</v>
      </c>
      <c r="M46" s="52">
        <f>[1]TotalAppsTimeSeriesData!L46*-1</f>
        <v>-46</v>
      </c>
      <c r="N46" s="7">
        <v>25</v>
      </c>
      <c r="O46" s="156"/>
      <c r="R46" s="183"/>
      <c r="S46" s="56">
        <f>[1]TotalAppsTimeSeriesData!M46-[1]TotalAppsTimeSeriesData!L46</f>
        <v>-20</v>
      </c>
    </row>
    <row r="47" spans="1:19" x14ac:dyDescent="0.25">
      <c r="A47" s="55">
        <v>43966</v>
      </c>
      <c r="B47" s="180">
        <v>30</v>
      </c>
      <c r="C47" s="154">
        <v>21</v>
      </c>
      <c r="D47" s="179">
        <v>0</v>
      </c>
      <c r="E47" s="181">
        <v>2</v>
      </c>
      <c r="F47" s="37">
        <v>7</v>
      </c>
      <c r="G47" s="2">
        <v>1</v>
      </c>
      <c r="I47" s="42">
        <v>0</v>
      </c>
      <c r="J47" s="42">
        <v>3</v>
      </c>
      <c r="K47" s="42">
        <v>4</v>
      </c>
      <c r="L47" s="42">
        <v>2</v>
      </c>
      <c r="M47" s="52">
        <f>[1]TotalAppsTimeSeriesData!L47*-1</f>
        <v>-28</v>
      </c>
      <c r="N47" s="7">
        <v>25</v>
      </c>
      <c r="O47" s="156"/>
      <c r="R47" s="183"/>
      <c r="S47" s="56">
        <f>[1]TotalAppsTimeSeriesData!M47-[1]TotalAppsTimeSeriesData!L47</f>
        <v>13</v>
      </c>
    </row>
    <row r="48" spans="1:19" x14ac:dyDescent="0.25">
      <c r="A48" s="55">
        <f>A49+7</f>
        <v>43952</v>
      </c>
      <c r="B48" s="180">
        <v>37</v>
      </c>
      <c r="C48" s="154">
        <v>24</v>
      </c>
      <c r="D48" s="179">
        <v>1</v>
      </c>
      <c r="E48" s="181">
        <v>2</v>
      </c>
      <c r="F48" s="37">
        <v>3</v>
      </c>
      <c r="G48" s="2">
        <v>1</v>
      </c>
      <c r="I48" s="42">
        <v>0</v>
      </c>
      <c r="J48" s="42">
        <v>5</v>
      </c>
      <c r="K48" s="42">
        <v>3</v>
      </c>
      <c r="L48" s="42">
        <v>3</v>
      </c>
      <c r="M48" s="52">
        <f>[1]TotalAppsTimeSeriesData!L48*-1</f>
        <v>-45</v>
      </c>
      <c r="N48" s="7">
        <v>25</v>
      </c>
      <c r="O48" s="156"/>
      <c r="R48" s="183"/>
      <c r="S48" s="56">
        <f>[1]TotalAppsTimeSeriesData!M48-[1]TotalAppsTimeSeriesData!L48</f>
        <v>-32</v>
      </c>
    </row>
    <row r="49" spans="1:19" x14ac:dyDescent="0.25">
      <c r="A49" s="55">
        <f>A50+7</f>
        <v>43945</v>
      </c>
      <c r="B49" s="180">
        <v>35</v>
      </c>
      <c r="C49" s="154">
        <v>24</v>
      </c>
      <c r="D49" s="179">
        <v>1</v>
      </c>
      <c r="E49" s="181">
        <v>4</v>
      </c>
      <c r="F49" s="37">
        <v>0</v>
      </c>
      <c r="G49" s="2">
        <v>3</v>
      </c>
      <c r="I49" s="42">
        <v>0</v>
      </c>
      <c r="J49" s="42">
        <v>3</v>
      </c>
      <c r="K49" s="42">
        <v>4</v>
      </c>
      <c r="L49" s="42">
        <v>4</v>
      </c>
      <c r="M49" s="52">
        <f>[1]TotalAppsTimeSeriesData!L49*-1</f>
        <v>-58</v>
      </c>
      <c r="N49" s="7">
        <v>25</v>
      </c>
      <c r="O49" s="156"/>
      <c r="R49" s="183"/>
      <c r="S49" s="56">
        <f>[1]TotalAppsTimeSeriesData!M49-[1]TotalAppsTimeSeriesData!L49</f>
        <v>-43</v>
      </c>
    </row>
    <row r="50" spans="1:19" x14ac:dyDescent="0.25">
      <c r="A50" s="55">
        <v>43938</v>
      </c>
      <c r="B50" s="180">
        <v>37</v>
      </c>
      <c r="C50" s="154">
        <v>24</v>
      </c>
      <c r="D50" s="179">
        <v>1</v>
      </c>
      <c r="E50" s="181">
        <v>5</v>
      </c>
      <c r="F50" s="37">
        <v>1</v>
      </c>
      <c r="G50" s="2">
        <v>2</v>
      </c>
      <c r="I50" s="42">
        <v>1</v>
      </c>
      <c r="J50" s="42">
        <v>2</v>
      </c>
      <c r="K50" s="42">
        <v>8</v>
      </c>
      <c r="L50" s="42">
        <v>3</v>
      </c>
      <c r="M50" s="52">
        <f>[1]TotalAppsTimeSeriesData!L50*-1</f>
        <v>-10</v>
      </c>
      <c r="N50" s="7">
        <v>25</v>
      </c>
      <c r="O50" s="156"/>
      <c r="R50" s="183"/>
      <c r="S50" s="56">
        <f>[1]TotalAppsTimeSeriesData!M50-[1]TotalAppsTimeSeriesData!L50</f>
        <v>17</v>
      </c>
    </row>
    <row r="51" spans="1:19" x14ac:dyDescent="0.25">
      <c r="A51" s="55">
        <f>A52+7</f>
        <v>43924</v>
      </c>
      <c r="B51" s="180">
        <v>65</v>
      </c>
      <c r="C51" s="154">
        <v>27</v>
      </c>
      <c r="D51" s="179">
        <v>4</v>
      </c>
      <c r="E51" s="181">
        <v>8</v>
      </c>
      <c r="F51" s="37">
        <v>7</v>
      </c>
      <c r="G51" s="2">
        <v>4</v>
      </c>
      <c r="I51" s="42">
        <v>1</v>
      </c>
      <c r="J51" s="42">
        <v>6</v>
      </c>
      <c r="K51" s="42">
        <v>25</v>
      </c>
      <c r="L51" s="42">
        <v>4</v>
      </c>
      <c r="M51" s="52">
        <f>[1]TotalAppsTimeSeriesData!L51*-1</f>
        <v>-18</v>
      </c>
      <c r="N51" s="7">
        <v>25</v>
      </c>
      <c r="O51" s="156"/>
      <c r="R51" s="183"/>
      <c r="S51" s="56">
        <f>[1]TotalAppsTimeSeriesData!M51-[1]TotalAppsTimeSeriesData!L51</f>
        <v>36</v>
      </c>
    </row>
    <row r="52" spans="1:19" x14ac:dyDescent="0.25">
      <c r="A52" s="55">
        <f>A53+7</f>
        <v>43917</v>
      </c>
      <c r="B52" s="180">
        <v>86</v>
      </c>
      <c r="C52" s="154">
        <v>46</v>
      </c>
      <c r="D52" s="179">
        <v>4</v>
      </c>
      <c r="E52" s="181">
        <v>7</v>
      </c>
      <c r="F52" s="37">
        <v>12</v>
      </c>
      <c r="G52" s="2">
        <v>6</v>
      </c>
      <c r="I52" s="42">
        <v>3</v>
      </c>
      <c r="J52" s="42">
        <v>10</v>
      </c>
      <c r="K52" s="42">
        <v>12</v>
      </c>
      <c r="L52" s="42">
        <v>11</v>
      </c>
      <c r="M52" s="52">
        <f>[1]TotalAppsTimeSeriesData!L52*-1</f>
        <v>-24</v>
      </c>
      <c r="N52" s="7">
        <v>25</v>
      </c>
      <c r="O52" s="156"/>
      <c r="R52" s="183"/>
      <c r="S52" s="56">
        <f>[1]TotalAppsTimeSeriesData!M52-[1]TotalAppsTimeSeriesData!L52</f>
        <v>20</v>
      </c>
    </row>
    <row r="53" spans="1:19" x14ac:dyDescent="0.25">
      <c r="A53" s="55">
        <v>43910</v>
      </c>
      <c r="B53" s="180">
        <v>79</v>
      </c>
      <c r="C53" s="154">
        <v>52</v>
      </c>
      <c r="D53" s="179">
        <v>5</v>
      </c>
      <c r="E53" s="181">
        <v>7</v>
      </c>
      <c r="F53" s="37">
        <v>19</v>
      </c>
      <c r="G53" s="2">
        <v>7</v>
      </c>
      <c r="I53" s="42">
        <v>5</v>
      </c>
      <c r="J53" s="42">
        <v>6</v>
      </c>
      <c r="K53" s="42">
        <v>8</v>
      </c>
      <c r="L53" s="42">
        <v>11</v>
      </c>
      <c r="M53" s="52">
        <f>[1]TotalAppsTimeSeriesData!L53*-1</f>
        <v>-12</v>
      </c>
      <c r="N53" s="7">
        <v>25</v>
      </c>
      <c r="O53" s="156"/>
      <c r="R53" s="183"/>
      <c r="S53" s="56">
        <f>[1]TotalAppsTimeSeriesData!M53-[1]TotalAppsTimeSeriesData!L53</f>
        <v>14</v>
      </c>
    </row>
    <row r="54" spans="1:19" x14ac:dyDescent="0.25">
      <c r="A54" s="55">
        <f t="shared" ref="A54:A61" si="1">A55+7</f>
        <v>43896</v>
      </c>
      <c r="B54" s="180">
        <v>85</v>
      </c>
      <c r="C54" s="154">
        <v>55</v>
      </c>
      <c r="D54" s="179">
        <v>6</v>
      </c>
      <c r="E54" s="181">
        <v>8</v>
      </c>
      <c r="F54" s="37">
        <v>11</v>
      </c>
      <c r="G54" s="2">
        <v>15</v>
      </c>
      <c r="I54" s="42">
        <v>2</v>
      </c>
      <c r="J54" s="42">
        <v>7</v>
      </c>
      <c r="K54" s="42">
        <v>7</v>
      </c>
      <c r="L54" s="42">
        <v>9</v>
      </c>
      <c r="M54" s="52">
        <f>[1]TotalAppsTimeSeriesData!L54*-1</f>
        <v>-24</v>
      </c>
      <c r="N54" s="7">
        <v>25</v>
      </c>
      <c r="O54" s="156"/>
      <c r="R54" s="183"/>
      <c r="S54" s="56">
        <f>[1]TotalAppsTimeSeriesData!M54-[1]TotalAppsTimeSeriesData!L54</f>
        <v>-8</v>
      </c>
    </row>
    <row r="55" spans="1:19" x14ac:dyDescent="0.25">
      <c r="A55" s="55">
        <f t="shared" si="1"/>
        <v>43889</v>
      </c>
      <c r="B55" s="180">
        <v>85</v>
      </c>
      <c r="C55" s="154">
        <v>63</v>
      </c>
      <c r="D55" s="179">
        <v>4</v>
      </c>
      <c r="E55" s="181">
        <v>7</v>
      </c>
      <c r="F55" s="37">
        <v>3</v>
      </c>
      <c r="G55" s="2">
        <v>15</v>
      </c>
      <c r="I55" s="42">
        <v>1</v>
      </c>
      <c r="J55" s="42">
        <v>11</v>
      </c>
      <c r="K55" s="42">
        <v>3</v>
      </c>
      <c r="L55" s="42">
        <v>13</v>
      </c>
      <c r="M55" s="52">
        <f>[1]TotalAppsTimeSeriesData!L55*-1</f>
        <v>-22</v>
      </c>
      <c r="N55" s="7">
        <v>25</v>
      </c>
      <c r="O55" s="156"/>
      <c r="R55" s="183"/>
      <c r="S55" s="56">
        <f>[1]TotalAppsTimeSeriesData!M55-[1]TotalAppsTimeSeriesData!L55</f>
        <v>-11</v>
      </c>
    </row>
    <row r="56" spans="1:19" x14ac:dyDescent="0.25">
      <c r="A56" s="55">
        <f t="shared" si="1"/>
        <v>43882</v>
      </c>
      <c r="B56" s="180">
        <v>77</v>
      </c>
      <c r="C56" s="154">
        <v>55</v>
      </c>
      <c r="D56" s="179">
        <v>3</v>
      </c>
      <c r="E56" s="181">
        <v>7</v>
      </c>
      <c r="F56" s="37">
        <v>5</v>
      </c>
      <c r="G56" s="2">
        <v>15</v>
      </c>
      <c r="I56" s="42">
        <v>0</v>
      </c>
      <c r="J56" s="42">
        <v>9</v>
      </c>
      <c r="K56" s="42">
        <v>2</v>
      </c>
      <c r="L56" s="42">
        <v>12</v>
      </c>
      <c r="M56" s="52">
        <f>[1]TotalAppsTimeSeriesData!L56*-1</f>
        <v>-14</v>
      </c>
      <c r="N56" s="7">
        <v>25</v>
      </c>
      <c r="O56" s="156"/>
      <c r="R56" s="183"/>
      <c r="S56" s="56">
        <f>[1]TotalAppsTimeSeriesData!M56-[1]TotalAppsTimeSeriesData!L56</f>
        <v>-3</v>
      </c>
    </row>
    <row r="57" spans="1:19" x14ac:dyDescent="0.25">
      <c r="A57" s="55">
        <f t="shared" si="1"/>
        <v>43875</v>
      </c>
      <c r="B57" s="180">
        <v>70</v>
      </c>
      <c r="C57" s="154">
        <v>53</v>
      </c>
      <c r="D57" s="179">
        <v>6</v>
      </c>
      <c r="E57" s="181">
        <v>7</v>
      </c>
      <c r="F57" s="37">
        <v>3</v>
      </c>
      <c r="G57" s="2">
        <v>12</v>
      </c>
      <c r="I57" s="42">
        <v>0</v>
      </c>
      <c r="J57" s="42">
        <v>14</v>
      </c>
      <c r="K57" s="42">
        <v>8</v>
      </c>
      <c r="L57" s="42">
        <v>20</v>
      </c>
      <c r="M57" s="52">
        <f>[1]TotalAppsTimeSeriesData!L57*-1</f>
        <v>-25</v>
      </c>
      <c r="N57" s="7">
        <v>25</v>
      </c>
      <c r="O57" s="156"/>
      <c r="R57" s="183"/>
      <c r="S57" s="56">
        <f>[1]TotalAppsTimeSeriesData!M57-[1]TotalAppsTimeSeriesData!L57</f>
        <v>-8</v>
      </c>
    </row>
    <row r="58" spans="1:19" x14ac:dyDescent="0.25">
      <c r="A58" s="55">
        <f t="shared" si="1"/>
        <v>43868</v>
      </c>
      <c r="B58" s="180">
        <v>64</v>
      </c>
      <c r="C58" s="154">
        <v>43</v>
      </c>
      <c r="D58" s="179">
        <v>6</v>
      </c>
      <c r="E58" s="181">
        <v>8</v>
      </c>
      <c r="F58" s="37">
        <v>9</v>
      </c>
      <c r="G58" s="2">
        <v>6</v>
      </c>
      <c r="I58" s="42">
        <v>0</v>
      </c>
      <c r="J58" s="42">
        <v>7</v>
      </c>
      <c r="K58" s="42">
        <v>2</v>
      </c>
      <c r="L58" s="42">
        <v>8</v>
      </c>
      <c r="M58" s="52">
        <f>[1]TotalAppsTimeSeriesData!L58*-1</f>
        <v>-20</v>
      </c>
      <c r="N58" s="7">
        <v>25</v>
      </c>
      <c r="O58" s="156"/>
      <c r="R58" s="183"/>
      <c r="S58" s="56">
        <f>[1]TotalAppsTimeSeriesData!M58-[1]TotalAppsTimeSeriesData!L58</f>
        <v>-7</v>
      </c>
    </row>
    <row r="59" spans="1:19" x14ac:dyDescent="0.25">
      <c r="A59" s="55">
        <f t="shared" si="1"/>
        <v>43861</v>
      </c>
      <c r="B59" s="180">
        <v>59</v>
      </c>
      <c r="C59" s="154">
        <v>40</v>
      </c>
      <c r="D59" s="179">
        <v>7</v>
      </c>
      <c r="E59" s="181">
        <v>8</v>
      </c>
      <c r="F59" s="37">
        <v>5</v>
      </c>
      <c r="G59" s="2">
        <v>5</v>
      </c>
      <c r="I59" s="42">
        <v>0</v>
      </c>
      <c r="J59" s="42">
        <v>3</v>
      </c>
      <c r="K59" s="42">
        <v>1</v>
      </c>
      <c r="L59" s="42">
        <v>4</v>
      </c>
      <c r="M59" s="52">
        <f>[1]TotalAppsTimeSeriesData!L59*-1</f>
        <v>-16</v>
      </c>
      <c r="N59" s="7">
        <v>25</v>
      </c>
      <c r="O59" s="156"/>
      <c r="R59" s="183"/>
      <c r="S59" s="56">
        <f>[1]TotalAppsTimeSeriesData!M59-[1]TotalAppsTimeSeriesData!L59</f>
        <v>-8</v>
      </c>
    </row>
    <row r="60" spans="1:19" x14ac:dyDescent="0.25">
      <c r="A60" s="55">
        <f t="shared" si="1"/>
        <v>43854</v>
      </c>
      <c r="B60" s="180">
        <v>57</v>
      </c>
      <c r="C60" s="154">
        <v>42</v>
      </c>
      <c r="D60" s="179">
        <v>4</v>
      </c>
      <c r="E60" s="181">
        <v>5</v>
      </c>
      <c r="F60" s="37">
        <v>5</v>
      </c>
      <c r="G60" s="2">
        <v>4</v>
      </c>
      <c r="I60" s="154">
        <v>0</v>
      </c>
      <c r="J60" s="154">
        <v>7</v>
      </c>
      <c r="K60" s="154">
        <v>7</v>
      </c>
      <c r="L60" s="154">
        <v>6</v>
      </c>
      <c r="M60" s="52">
        <f>[1]TotalAppsTimeSeriesData!L60*-1</f>
        <v>-15</v>
      </c>
      <c r="N60" s="7">
        <v>25</v>
      </c>
      <c r="O60" s="156"/>
      <c r="R60" s="183"/>
      <c r="S60" s="56">
        <f>[1]TotalAppsTimeSeriesData!M60-[1]TotalAppsTimeSeriesData!L60</f>
        <v>2</v>
      </c>
    </row>
    <row r="61" spans="1:19" x14ac:dyDescent="0.25">
      <c r="A61" s="55">
        <f t="shared" si="1"/>
        <v>43847</v>
      </c>
      <c r="B61" s="180">
        <v>57</v>
      </c>
      <c r="C61" s="154">
        <v>49</v>
      </c>
      <c r="D61" s="179">
        <v>3</v>
      </c>
      <c r="E61" s="181">
        <v>5</v>
      </c>
      <c r="F61" s="37">
        <v>6</v>
      </c>
      <c r="G61" s="2">
        <v>5</v>
      </c>
      <c r="I61" s="42">
        <v>0</v>
      </c>
      <c r="J61" s="42">
        <v>7</v>
      </c>
      <c r="K61" s="42">
        <v>2</v>
      </c>
      <c r="L61" s="47">
        <v>11</v>
      </c>
      <c r="M61" s="52">
        <f>[1]TotalAppsTimeSeriesData!L61*-1</f>
        <v>-15</v>
      </c>
      <c r="N61" s="7">
        <v>25</v>
      </c>
      <c r="O61" s="156"/>
      <c r="R61" s="183"/>
      <c r="S61" s="56">
        <f>[1]TotalAppsTimeSeriesData!M61-[1]TotalAppsTimeSeriesData!L61</f>
        <v>-6</v>
      </c>
    </row>
    <row r="62" spans="1:19" x14ac:dyDescent="0.25">
      <c r="A62" s="55">
        <v>43840</v>
      </c>
      <c r="B62" s="180">
        <v>52</v>
      </c>
      <c r="C62" s="154">
        <v>45</v>
      </c>
      <c r="D62" s="179">
        <v>2</v>
      </c>
      <c r="E62" s="181">
        <v>4</v>
      </c>
      <c r="F62" s="37">
        <v>4</v>
      </c>
      <c r="G62" s="2">
        <v>1</v>
      </c>
      <c r="I62" s="42">
        <v>0</v>
      </c>
      <c r="J62" s="42">
        <v>4</v>
      </c>
      <c r="K62" s="42">
        <v>1</v>
      </c>
      <c r="L62" s="47">
        <v>4</v>
      </c>
      <c r="M62" s="52">
        <f>[1]TotalAppsTimeSeriesData!L62*-1</f>
        <v>-12</v>
      </c>
      <c r="N62" s="7">
        <v>25</v>
      </c>
      <c r="O62" s="156"/>
      <c r="R62" s="183"/>
      <c r="S62" s="56">
        <f>[1]TotalAppsTimeSeriesData!M62-[1]TotalAppsTimeSeriesData!L62</f>
        <v>3</v>
      </c>
    </row>
    <row r="63" spans="1:19" x14ac:dyDescent="0.25">
      <c r="A63" s="185">
        <f t="shared" ref="A63:A78" si="2">A64+7</f>
        <v>43819</v>
      </c>
      <c r="B63" s="180">
        <v>40</v>
      </c>
      <c r="C63" s="154">
        <v>49</v>
      </c>
      <c r="D63" s="179">
        <v>0</v>
      </c>
      <c r="E63" s="181">
        <v>2</v>
      </c>
      <c r="F63" s="37">
        <v>8</v>
      </c>
      <c r="G63" s="2">
        <v>2</v>
      </c>
      <c r="I63" s="42">
        <v>2</v>
      </c>
      <c r="J63" s="42">
        <v>5</v>
      </c>
      <c r="K63" s="42">
        <v>2</v>
      </c>
      <c r="L63" s="47">
        <v>8</v>
      </c>
      <c r="M63" s="52">
        <f>[1]TotalAppsTimeSeriesData!L63*-1</f>
        <v>-21</v>
      </c>
      <c r="N63" s="7">
        <v>25</v>
      </c>
      <c r="O63" s="156"/>
      <c r="R63" s="183"/>
      <c r="S63" s="56">
        <f>[1]TotalAppsTimeSeriesData!M63-[1]TotalAppsTimeSeriesData!L63</f>
        <v>-11</v>
      </c>
    </row>
    <row r="64" spans="1:19" x14ac:dyDescent="0.25">
      <c r="A64" s="185">
        <f t="shared" si="2"/>
        <v>43812</v>
      </c>
      <c r="B64" s="180">
        <v>44</v>
      </c>
      <c r="C64" s="154">
        <v>36</v>
      </c>
      <c r="D64" s="179">
        <v>0</v>
      </c>
      <c r="E64" s="181">
        <v>3</v>
      </c>
      <c r="F64" s="37">
        <v>2</v>
      </c>
      <c r="G64" s="2">
        <v>1</v>
      </c>
      <c r="I64" s="42">
        <v>2</v>
      </c>
      <c r="J64" s="42">
        <v>6</v>
      </c>
      <c r="K64" s="42">
        <v>7</v>
      </c>
      <c r="L64" s="47">
        <v>9</v>
      </c>
      <c r="M64" s="52">
        <f>[1]TotalAppsTimeSeriesData!L64*-1</f>
        <v>-19</v>
      </c>
      <c r="N64" s="7">
        <v>25</v>
      </c>
      <c r="O64" s="156"/>
      <c r="R64" s="183"/>
      <c r="S64" s="56">
        <f>[1]TotalAppsTimeSeriesData!M64-[1]TotalAppsTimeSeriesData!L64</f>
        <v>-7</v>
      </c>
    </row>
    <row r="65" spans="1:19" x14ac:dyDescent="0.25">
      <c r="A65" s="185">
        <f t="shared" si="2"/>
        <v>43805</v>
      </c>
      <c r="B65" s="180">
        <v>48</v>
      </c>
      <c r="C65" s="154">
        <v>37</v>
      </c>
      <c r="D65" s="179">
        <v>0</v>
      </c>
      <c r="E65" s="181">
        <v>2</v>
      </c>
      <c r="F65" s="37">
        <v>1</v>
      </c>
      <c r="G65" s="2">
        <v>0</v>
      </c>
      <c r="I65" s="42">
        <v>2</v>
      </c>
      <c r="J65" s="42">
        <v>10</v>
      </c>
      <c r="K65" s="42">
        <v>5</v>
      </c>
      <c r="L65" s="47">
        <v>9</v>
      </c>
      <c r="M65" s="52">
        <f>[1]TotalAppsTimeSeriesData!L65*-1</f>
        <v>-29</v>
      </c>
      <c r="N65" s="7">
        <v>25</v>
      </c>
      <c r="O65" s="156"/>
      <c r="R65" s="183"/>
      <c r="S65" s="56">
        <f>[1]TotalAppsTimeSeriesData!M65-[1]TotalAppsTimeSeriesData!L65</f>
        <v>-15</v>
      </c>
    </row>
    <row r="66" spans="1:19" x14ac:dyDescent="0.25">
      <c r="A66" s="185">
        <f t="shared" si="2"/>
        <v>43798</v>
      </c>
      <c r="B66" s="180">
        <v>43</v>
      </c>
      <c r="C66" s="154">
        <v>30</v>
      </c>
      <c r="D66" s="179">
        <v>0</v>
      </c>
      <c r="E66" s="181">
        <v>3</v>
      </c>
      <c r="F66" s="37">
        <v>3</v>
      </c>
      <c r="G66" s="2">
        <v>4</v>
      </c>
      <c r="I66" s="47">
        <v>0</v>
      </c>
      <c r="J66" s="47">
        <v>8</v>
      </c>
      <c r="K66" s="47">
        <v>4</v>
      </c>
      <c r="L66" s="47">
        <v>10</v>
      </c>
      <c r="M66" s="52">
        <f>[1]TotalAppsTimeSeriesData!L66*-1</f>
        <v>-18</v>
      </c>
      <c r="N66" s="7">
        <v>25</v>
      </c>
      <c r="O66" s="156"/>
      <c r="R66" s="183"/>
      <c r="S66" s="56">
        <f>[1]TotalAppsTimeSeriesData!M66-[1]TotalAppsTimeSeriesData!L66</f>
        <v>-8</v>
      </c>
    </row>
    <row r="67" spans="1:19" x14ac:dyDescent="0.25">
      <c r="A67" s="185">
        <f t="shared" si="2"/>
        <v>43791</v>
      </c>
      <c r="B67" s="180">
        <v>39</v>
      </c>
      <c r="C67" s="154">
        <v>28</v>
      </c>
      <c r="D67" s="179">
        <v>1</v>
      </c>
      <c r="E67" s="181">
        <v>3</v>
      </c>
      <c r="F67" s="37">
        <v>4</v>
      </c>
      <c r="G67" s="2">
        <v>1</v>
      </c>
      <c r="I67" s="47">
        <v>0</v>
      </c>
      <c r="J67" s="47">
        <v>3</v>
      </c>
      <c r="K67" s="47">
        <v>5</v>
      </c>
      <c r="L67" s="47">
        <v>4</v>
      </c>
      <c r="M67" s="52">
        <f t="shared" ref="M67:M130" si="3">J67*-1</f>
        <v>-3</v>
      </c>
      <c r="N67" s="7">
        <v>25</v>
      </c>
      <c r="O67" s="156"/>
      <c r="R67" s="183"/>
      <c r="S67" s="56">
        <f t="shared" ref="S67:S130" si="4">K67-J67</f>
        <v>2</v>
      </c>
    </row>
    <row r="68" spans="1:19" x14ac:dyDescent="0.25">
      <c r="A68" s="185">
        <f t="shared" si="2"/>
        <v>43784</v>
      </c>
      <c r="B68" s="180">
        <v>42</v>
      </c>
      <c r="C68" s="154">
        <v>29</v>
      </c>
      <c r="D68" s="179">
        <v>1</v>
      </c>
      <c r="E68" s="181">
        <v>4</v>
      </c>
      <c r="F68" s="37">
        <v>5</v>
      </c>
      <c r="G68" s="2">
        <v>0</v>
      </c>
      <c r="I68" s="46">
        <v>0</v>
      </c>
      <c r="J68" s="42">
        <v>4</v>
      </c>
      <c r="K68" s="42">
        <v>5</v>
      </c>
      <c r="L68" s="47">
        <v>4</v>
      </c>
      <c r="M68" s="52">
        <f t="shared" si="3"/>
        <v>-4</v>
      </c>
      <c r="N68" s="7">
        <v>25</v>
      </c>
      <c r="O68" s="156"/>
      <c r="R68" s="183"/>
      <c r="S68" s="56">
        <f t="shared" si="4"/>
        <v>1</v>
      </c>
    </row>
    <row r="69" spans="1:19" x14ac:dyDescent="0.25">
      <c r="A69" s="185">
        <f t="shared" si="2"/>
        <v>43777</v>
      </c>
      <c r="B69" s="180">
        <v>43</v>
      </c>
      <c r="C69" s="154">
        <v>30</v>
      </c>
      <c r="D69" s="179">
        <v>2</v>
      </c>
      <c r="E69" s="181">
        <v>5</v>
      </c>
      <c r="F69" s="37">
        <v>4</v>
      </c>
      <c r="G69" s="2">
        <v>0</v>
      </c>
      <c r="I69" s="46">
        <v>1</v>
      </c>
      <c r="J69" s="42">
        <v>4</v>
      </c>
      <c r="K69" s="42">
        <v>7</v>
      </c>
      <c r="L69" s="47">
        <v>4</v>
      </c>
      <c r="M69" s="52">
        <f t="shared" si="3"/>
        <v>-4</v>
      </c>
      <c r="N69" s="7">
        <v>25</v>
      </c>
      <c r="O69" s="156"/>
      <c r="R69" s="183"/>
      <c r="S69" s="56">
        <f t="shared" si="4"/>
        <v>3</v>
      </c>
    </row>
    <row r="70" spans="1:19" s="198" customFormat="1" x14ac:dyDescent="0.25">
      <c r="A70" s="185">
        <f t="shared" si="2"/>
        <v>43770</v>
      </c>
      <c r="B70" s="186">
        <v>47</v>
      </c>
      <c r="C70" s="187">
        <v>29</v>
      </c>
      <c r="D70" s="188">
        <v>1</v>
      </c>
      <c r="E70" s="189">
        <v>4</v>
      </c>
      <c r="F70" s="190">
        <v>0</v>
      </c>
      <c r="G70" s="191">
        <v>0</v>
      </c>
      <c r="H70" s="187"/>
      <c r="I70" s="192">
        <v>0</v>
      </c>
      <c r="J70" s="193">
        <v>7</v>
      </c>
      <c r="K70" s="193">
        <v>4</v>
      </c>
      <c r="L70" s="194">
        <v>5</v>
      </c>
      <c r="M70" s="52">
        <f t="shared" si="3"/>
        <v>-7</v>
      </c>
      <c r="N70" s="7">
        <v>25</v>
      </c>
      <c r="O70" s="195"/>
      <c r="P70" s="196"/>
      <c r="Q70" s="196"/>
      <c r="R70" s="197"/>
      <c r="S70" s="56">
        <f t="shared" si="4"/>
        <v>-3</v>
      </c>
    </row>
    <row r="71" spans="1:19" x14ac:dyDescent="0.25">
      <c r="A71" s="55">
        <f t="shared" si="2"/>
        <v>43763</v>
      </c>
      <c r="B71" s="180">
        <v>42</v>
      </c>
      <c r="C71" s="154">
        <v>20</v>
      </c>
      <c r="D71" s="179">
        <v>1</v>
      </c>
      <c r="E71" s="181">
        <v>4</v>
      </c>
      <c r="F71" s="37">
        <v>2</v>
      </c>
      <c r="G71" s="2">
        <v>2</v>
      </c>
      <c r="I71" s="46">
        <v>0</v>
      </c>
      <c r="J71" s="42">
        <v>7</v>
      </c>
      <c r="K71" s="42">
        <v>6</v>
      </c>
      <c r="L71" s="47">
        <v>9</v>
      </c>
      <c r="M71" s="52">
        <f t="shared" si="3"/>
        <v>-7</v>
      </c>
      <c r="N71" s="7">
        <v>25</v>
      </c>
      <c r="O71" s="156"/>
      <c r="R71" s="183"/>
      <c r="S71" s="56">
        <f t="shared" si="4"/>
        <v>-1</v>
      </c>
    </row>
    <row r="72" spans="1:19" x14ac:dyDescent="0.25">
      <c r="A72" s="55">
        <f t="shared" si="2"/>
        <v>43756</v>
      </c>
      <c r="B72" s="180">
        <v>44</v>
      </c>
      <c r="C72" s="154">
        <v>27</v>
      </c>
      <c r="D72" s="179">
        <v>1</v>
      </c>
      <c r="E72" s="181">
        <v>4</v>
      </c>
      <c r="F72" s="37">
        <v>5</v>
      </c>
      <c r="G72" s="2">
        <v>0</v>
      </c>
      <c r="I72" s="46">
        <v>0</v>
      </c>
      <c r="J72" s="42">
        <v>3</v>
      </c>
      <c r="K72" s="42">
        <v>7</v>
      </c>
      <c r="L72" s="47">
        <v>2</v>
      </c>
      <c r="M72" s="52">
        <f t="shared" si="3"/>
        <v>-3</v>
      </c>
      <c r="N72" s="7">
        <v>25</v>
      </c>
      <c r="O72" s="156"/>
      <c r="R72" s="183"/>
      <c r="S72" s="56">
        <f t="shared" si="4"/>
        <v>4</v>
      </c>
    </row>
    <row r="73" spans="1:19" x14ac:dyDescent="0.25">
      <c r="A73" s="55">
        <f t="shared" si="2"/>
        <v>43749</v>
      </c>
      <c r="B73" s="180">
        <v>48</v>
      </c>
      <c r="C73" s="154">
        <v>24</v>
      </c>
      <c r="D73" s="179">
        <v>1</v>
      </c>
      <c r="E73" s="181">
        <v>4</v>
      </c>
      <c r="F73" s="37">
        <v>1</v>
      </c>
      <c r="G73" s="2">
        <v>1</v>
      </c>
      <c r="I73" s="46">
        <v>1</v>
      </c>
      <c r="J73" s="42">
        <v>1</v>
      </c>
      <c r="K73" s="42">
        <v>5</v>
      </c>
      <c r="L73" s="47">
        <v>3</v>
      </c>
      <c r="M73" s="52">
        <f t="shared" si="3"/>
        <v>-1</v>
      </c>
      <c r="N73" s="7">
        <v>25</v>
      </c>
      <c r="O73" s="156"/>
      <c r="R73" s="183"/>
      <c r="S73" s="56">
        <f t="shared" si="4"/>
        <v>4</v>
      </c>
    </row>
    <row r="74" spans="1:19" x14ac:dyDescent="0.25">
      <c r="A74" s="55">
        <f t="shared" si="2"/>
        <v>43742</v>
      </c>
      <c r="B74" s="180">
        <v>55</v>
      </c>
      <c r="C74" s="154">
        <v>28</v>
      </c>
      <c r="D74" s="179">
        <v>1</v>
      </c>
      <c r="E74" s="181">
        <v>5</v>
      </c>
      <c r="F74" s="37">
        <v>3</v>
      </c>
      <c r="G74" s="2">
        <v>0</v>
      </c>
      <c r="I74" s="46">
        <v>0</v>
      </c>
      <c r="J74" s="42">
        <v>2</v>
      </c>
      <c r="K74" s="42">
        <v>10</v>
      </c>
      <c r="L74" s="47">
        <v>3</v>
      </c>
      <c r="M74" s="52">
        <f t="shared" si="3"/>
        <v>-2</v>
      </c>
      <c r="N74" s="7">
        <v>25</v>
      </c>
      <c r="O74" s="156"/>
      <c r="R74" s="183"/>
      <c r="S74" s="56">
        <f t="shared" si="4"/>
        <v>8</v>
      </c>
    </row>
    <row r="75" spans="1:19" x14ac:dyDescent="0.25">
      <c r="A75" s="55">
        <f t="shared" si="2"/>
        <v>43735</v>
      </c>
      <c r="B75" s="180">
        <v>62</v>
      </c>
      <c r="C75" s="154">
        <v>31</v>
      </c>
      <c r="D75" s="179">
        <v>1</v>
      </c>
      <c r="E75" s="181">
        <v>5</v>
      </c>
      <c r="F75" s="37">
        <v>2</v>
      </c>
      <c r="G75" s="2">
        <v>0</v>
      </c>
      <c r="I75" s="46">
        <v>0</v>
      </c>
      <c r="J75" s="42">
        <v>5</v>
      </c>
      <c r="K75" s="42">
        <v>4</v>
      </c>
      <c r="L75" s="47">
        <v>2</v>
      </c>
      <c r="M75" s="52">
        <f t="shared" si="3"/>
        <v>-5</v>
      </c>
      <c r="N75" s="7">
        <v>25</v>
      </c>
      <c r="O75" s="156"/>
      <c r="R75" s="183"/>
      <c r="S75" s="56">
        <f t="shared" si="4"/>
        <v>-1</v>
      </c>
    </row>
    <row r="76" spans="1:19" x14ac:dyDescent="0.25">
      <c r="A76" s="55">
        <f t="shared" si="2"/>
        <v>43728</v>
      </c>
      <c r="B76" s="180">
        <v>62</v>
      </c>
      <c r="C76" s="154">
        <v>29</v>
      </c>
      <c r="D76" s="179">
        <v>1</v>
      </c>
      <c r="E76" s="181">
        <v>5</v>
      </c>
      <c r="F76" s="37">
        <v>2</v>
      </c>
      <c r="G76" s="2">
        <v>3</v>
      </c>
      <c r="I76" s="46">
        <v>1</v>
      </c>
      <c r="J76" s="42">
        <v>2</v>
      </c>
      <c r="K76" s="42">
        <v>6</v>
      </c>
      <c r="L76" s="47">
        <v>5</v>
      </c>
      <c r="M76" s="52">
        <f t="shared" si="3"/>
        <v>-2</v>
      </c>
      <c r="N76" s="7">
        <v>25</v>
      </c>
      <c r="O76" s="156"/>
      <c r="R76" s="183"/>
      <c r="S76" s="56">
        <f t="shared" si="4"/>
        <v>4</v>
      </c>
    </row>
    <row r="77" spans="1:19" x14ac:dyDescent="0.25">
      <c r="A77" s="55">
        <f t="shared" si="2"/>
        <v>43721</v>
      </c>
      <c r="B77" s="180">
        <v>66</v>
      </c>
      <c r="C77" s="154">
        <v>45</v>
      </c>
      <c r="D77" s="179">
        <v>2</v>
      </c>
      <c r="E77" s="181">
        <v>5</v>
      </c>
      <c r="F77" s="37">
        <v>5</v>
      </c>
      <c r="G77" s="2">
        <v>0</v>
      </c>
      <c r="I77" s="46">
        <v>2</v>
      </c>
      <c r="J77" s="42">
        <v>6</v>
      </c>
      <c r="K77" s="42">
        <v>1</v>
      </c>
      <c r="L77" s="47">
        <v>9</v>
      </c>
      <c r="M77" s="52">
        <f t="shared" si="3"/>
        <v>-6</v>
      </c>
      <c r="N77" s="7">
        <v>25</v>
      </c>
      <c r="O77" s="156"/>
      <c r="R77" s="183"/>
      <c r="S77" s="56">
        <f t="shared" si="4"/>
        <v>-5</v>
      </c>
    </row>
    <row r="78" spans="1:19" x14ac:dyDescent="0.25">
      <c r="A78" s="55">
        <f t="shared" si="2"/>
        <v>43714</v>
      </c>
      <c r="B78" s="180">
        <v>61</v>
      </c>
      <c r="C78" s="154">
        <v>40</v>
      </c>
      <c r="D78" s="179">
        <v>1</v>
      </c>
      <c r="E78" s="181">
        <v>4</v>
      </c>
      <c r="F78" s="37">
        <v>7</v>
      </c>
      <c r="G78" s="2">
        <v>0</v>
      </c>
      <c r="I78" s="46">
        <v>0</v>
      </c>
      <c r="J78" s="42">
        <v>5</v>
      </c>
      <c r="K78" s="42">
        <v>7</v>
      </c>
      <c r="L78" s="47">
        <v>6</v>
      </c>
      <c r="M78" s="52">
        <f t="shared" si="3"/>
        <v>-5</v>
      </c>
      <c r="N78" s="7">
        <v>25</v>
      </c>
      <c r="O78" s="156"/>
      <c r="R78" s="183"/>
      <c r="S78" s="56">
        <f t="shared" si="4"/>
        <v>2</v>
      </c>
    </row>
    <row r="79" spans="1:19" x14ac:dyDescent="0.25">
      <c r="A79" s="55">
        <v>43707</v>
      </c>
      <c r="B79" s="180">
        <v>64</v>
      </c>
      <c r="C79" s="154">
        <v>52</v>
      </c>
      <c r="D79" s="179">
        <v>4</v>
      </c>
      <c r="E79" s="181">
        <v>4</v>
      </c>
      <c r="F79" s="37">
        <v>4</v>
      </c>
      <c r="G79" s="2">
        <v>0</v>
      </c>
      <c r="I79" s="46">
        <v>0</v>
      </c>
      <c r="J79" s="42">
        <v>2</v>
      </c>
      <c r="K79" s="42">
        <v>2</v>
      </c>
      <c r="L79" s="47">
        <v>1</v>
      </c>
      <c r="M79" s="52">
        <f t="shared" si="3"/>
        <v>-2</v>
      </c>
      <c r="N79" s="7">
        <v>25</v>
      </c>
      <c r="O79" s="156"/>
      <c r="R79" s="183"/>
      <c r="S79" s="56">
        <f t="shared" si="4"/>
        <v>0</v>
      </c>
    </row>
    <row r="80" spans="1:19" x14ac:dyDescent="0.25">
      <c r="A80" s="55">
        <v>43700</v>
      </c>
      <c r="B80" s="180">
        <v>63</v>
      </c>
      <c r="C80" s="154">
        <v>52</v>
      </c>
      <c r="D80" s="179">
        <v>4</v>
      </c>
      <c r="E80" s="181">
        <v>4</v>
      </c>
      <c r="F80" s="37">
        <v>7</v>
      </c>
      <c r="G80" s="2">
        <v>2</v>
      </c>
      <c r="I80" s="46">
        <v>1</v>
      </c>
      <c r="J80" s="42">
        <v>5</v>
      </c>
      <c r="K80" s="42">
        <v>4</v>
      </c>
      <c r="L80" s="47">
        <v>7</v>
      </c>
      <c r="M80" s="52">
        <f t="shared" si="3"/>
        <v>-5</v>
      </c>
      <c r="N80" s="7">
        <v>25</v>
      </c>
      <c r="O80" s="156"/>
      <c r="R80" s="183"/>
      <c r="S80" s="56">
        <f t="shared" si="4"/>
        <v>-1</v>
      </c>
    </row>
    <row r="81" spans="1:19" x14ac:dyDescent="0.25">
      <c r="A81" s="55">
        <v>43693</v>
      </c>
      <c r="B81" s="180">
        <v>61</v>
      </c>
      <c r="C81" s="154">
        <v>47</v>
      </c>
      <c r="D81" s="179">
        <v>4</v>
      </c>
      <c r="E81" s="181">
        <v>4</v>
      </c>
      <c r="F81" s="37">
        <v>5</v>
      </c>
      <c r="G81" s="2">
        <v>0</v>
      </c>
      <c r="I81" s="46">
        <v>2</v>
      </c>
      <c r="J81" s="42">
        <v>8</v>
      </c>
      <c r="K81" s="42">
        <v>3</v>
      </c>
      <c r="L81" s="47">
        <v>11</v>
      </c>
      <c r="M81" s="52">
        <f t="shared" si="3"/>
        <v>-8</v>
      </c>
      <c r="N81" s="7">
        <v>25</v>
      </c>
      <c r="O81" s="156"/>
      <c r="R81" s="183"/>
      <c r="S81" s="56">
        <f t="shared" si="4"/>
        <v>-5</v>
      </c>
    </row>
    <row r="82" spans="1:19" x14ac:dyDescent="0.25">
      <c r="A82" s="55">
        <v>43686</v>
      </c>
      <c r="B82" s="180">
        <v>56</v>
      </c>
      <c r="C82" s="154">
        <v>48</v>
      </c>
      <c r="D82" s="179">
        <v>4</v>
      </c>
      <c r="E82" s="181">
        <v>4</v>
      </c>
      <c r="F82" s="37">
        <v>5</v>
      </c>
      <c r="G82" s="2">
        <v>0</v>
      </c>
      <c r="I82" s="46">
        <v>0</v>
      </c>
      <c r="J82" s="42">
        <v>8</v>
      </c>
      <c r="K82" s="42">
        <v>6</v>
      </c>
      <c r="L82" s="47">
        <v>3</v>
      </c>
      <c r="M82" s="52">
        <f t="shared" si="3"/>
        <v>-8</v>
      </c>
      <c r="N82" s="7">
        <v>25</v>
      </c>
      <c r="O82" s="156"/>
      <c r="R82" s="183"/>
      <c r="S82" s="56">
        <f t="shared" si="4"/>
        <v>-2</v>
      </c>
    </row>
    <row r="83" spans="1:19" x14ac:dyDescent="0.25">
      <c r="A83" s="55">
        <v>43679</v>
      </c>
      <c r="B83" s="180">
        <v>53</v>
      </c>
      <c r="C83" s="154">
        <v>39</v>
      </c>
      <c r="D83" s="179">
        <v>4</v>
      </c>
      <c r="E83" s="181">
        <v>5</v>
      </c>
      <c r="F83" s="37">
        <v>2</v>
      </c>
      <c r="G83" s="2">
        <v>2</v>
      </c>
      <c r="I83" s="46">
        <v>2</v>
      </c>
      <c r="J83" s="42">
        <v>4</v>
      </c>
      <c r="K83" s="42">
        <v>6</v>
      </c>
      <c r="L83" s="47">
        <v>7</v>
      </c>
      <c r="M83" s="52">
        <f t="shared" si="3"/>
        <v>-4</v>
      </c>
      <c r="N83" s="7">
        <v>25</v>
      </c>
      <c r="O83" s="156"/>
      <c r="R83" s="183"/>
      <c r="S83" s="56">
        <f t="shared" si="4"/>
        <v>2</v>
      </c>
    </row>
    <row r="84" spans="1:19" x14ac:dyDescent="0.25">
      <c r="A84" s="55">
        <v>43672</v>
      </c>
      <c r="B84" s="180">
        <v>57</v>
      </c>
      <c r="C84" s="154">
        <v>42</v>
      </c>
      <c r="D84" s="179">
        <v>4</v>
      </c>
      <c r="E84" s="181">
        <v>7</v>
      </c>
      <c r="F84" s="37">
        <v>11</v>
      </c>
      <c r="G84" s="2">
        <v>0</v>
      </c>
      <c r="I84" s="46">
        <v>1</v>
      </c>
      <c r="J84" s="42">
        <v>12</v>
      </c>
      <c r="K84" s="42">
        <v>11</v>
      </c>
      <c r="L84" s="47">
        <v>8</v>
      </c>
      <c r="M84" s="52">
        <f t="shared" si="3"/>
        <v>-12</v>
      </c>
      <c r="N84" s="7">
        <v>25</v>
      </c>
      <c r="O84" s="156"/>
      <c r="R84" s="183"/>
      <c r="S84" s="56">
        <f t="shared" si="4"/>
        <v>-1</v>
      </c>
    </row>
    <row r="85" spans="1:19" x14ac:dyDescent="0.25">
      <c r="A85" s="55">
        <v>43665</v>
      </c>
      <c r="B85" s="180">
        <v>57</v>
      </c>
      <c r="C85" s="154">
        <v>37</v>
      </c>
      <c r="D85" s="179">
        <v>5</v>
      </c>
      <c r="E85" s="181">
        <v>8</v>
      </c>
      <c r="F85" s="37">
        <v>8</v>
      </c>
      <c r="G85" s="2">
        <v>5</v>
      </c>
      <c r="I85" s="46">
        <v>1</v>
      </c>
      <c r="J85" s="42">
        <v>18</v>
      </c>
      <c r="K85" s="42">
        <v>17</v>
      </c>
      <c r="L85" s="47">
        <v>23</v>
      </c>
      <c r="M85" s="52">
        <f t="shared" si="3"/>
        <v>-18</v>
      </c>
      <c r="N85" s="7">
        <v>25</v>
      </c>
      <c r="O85" s="156"/>
      <c r="R85" s="183"/>
      <c r="S85" s="56">
        <f t="shared" si="4"/>
        <v>-1</v>
      </c>
    </row>
    <row r="86" spans="1:19" x14ac:dyDescent="0.25">
      <c r="A86" s="55">
        <v>43658</v>
      </c>
      <c r="B86" s="180">
        <v>59</v>
      </c>
      <c r="C86" s="154">
        <v>53</v>
      </c>
      <c r="D86" s="179">
        <v>8</v>
      </c>
      <c r="E86" s="181">
        <v>9</v>
      </c>
      <c r="F86" s="37">
        <v>5</v>
      </c>
      <c r="G86" s="2">
        <v>1</v>
      </c>
      <c r="I86" s="46">
        <v>0</v>
      </c>
      <c r="J86" s="42">
        <v>1</v>
      </c>
      <c r="K86" s="42">
        <v>3</v>
      </c>
      <c r="L86" s="47">
        <v>1</v>
      </c>
      <c r="M86" s="52">
        <f t="shared" si="3"/>
        <v>-1</v>
      </c>
      <c r="N86" s="7">
        <v>25</v>
      </c>
      <c r="O86" s="156"/>
      <c r="R86" s="183"/>
      <c r="S86" s="56">
        <f t="shared" si="4"/>
        <v>2</v>
      </c>
    </row>
    <row r="87" spans="1:19" x14ac:dyDescent="0.25">
      <c r="A87" s="55">
        <v>43651</v>
      </c>
      <c r="B87" s="180">
        <v>61</v>
      </c>
      <c r="C87" s="154">
        <v>52</v>
      </c>
      <c r="D87" s="179">
        <v>6</v>
      </c>
      <c r="E87" s="181">
        <v>7</v>
      </c>
      <c r="F87" s="37">
        <v>9</v>
      </c>
      <c r="G87" s="2">
        <v>2</v>
      </c>
      <c r="I87" s="46">
        <v>0</v>
      </c>
      <c r="J87" s="42">
        <v>9</v>
      </c>
      <c r="K87" s="42">
        <v>21</v>
      </c>
      <c r="L87" s="47">
        <v>8</v>
      </c>
      <c r="M87" s="52">
        <f t="shared" si="3"/>
        <v>-9</v>
      </c>
      <c r="N87" s="7">
        <v>25</v>
      </c>
      <c r="O87" s="156"/>
      <c r="R87" s="183"/>
      <c r="S87" s="56">
        <f t="shared" si="4"/>
        <v>12</v>
      </c>
    </row>
    <row r="88" spans="1:19" x14ac:dyDescent="0.25">
      <c r="A88" s="55">
        <v>43644</v>
      </c>
      <c r="B88" s="180">
        <v>73</v>
      </c>
      <c r="C88" s="154">
        <v>58</v>
      </c>
      <c r="D88" s="179">
        <v>4</v>
      </c>
      <c r="E88" s="181">
        <v>7</v>
      </c>
      <c r="F88" s="37">
        <v>1</v>
      </c>
      <c r="G88" s="2">
        <v>3</v>
      </c>
      <c r="I88" s="46">
        <v>1</v>
      </c>
      <c r="J88" s="42">
        <v>15</v>
      </c>
      <c r="K88" s="42">
        <v>10</v>
      </c>
      <c r="L88" s="47">
        <v>18</v>
      </c>
      <c r="M88" s="52">
        <f t="shared" si="3"/>
        <v>-15</v>
      </c>
      <c r="N88" s="7">
        <v>25</v>
      </c>
      <c r="O88" s="156"/>
      <c r="R88" s="183"/>
      <c r="S88" s="56">
        <f t="shared" si="4"/>
        <v>-5</v>
      </c>
    </row>
    <row r="89" spans="1:19" s="54" customFormat="1" x14ac:dyDescent="0.25">
      <c r="A89" s="55">
        <v>43637</v>
      </c>
      <c r="B89" s="180">
        <v>69</v>
      </c>
      <c r="C89" s="154">
        <v>57</v>
      </c>
      <c r="D89" s="179">
        <v>5</v>
      </c>
      <c r="E89" s="181">
        <v>8</v>
      </c>
      <c r="F89" s="37">
        <v>4</v>
      </c>
      <c r="G89" s="2">
        <v>0</v>
      </c>
      <c r="H89" s="154"/>
      <c r="I89" s="39">
        <v>0</v>
      </c>
      <c r="J89" s="154">
        <v>2</v>
      </c>
      <c r="K89" s="154">
        <v>2</v>
      </c>
      <c r="L89" s="51">
        <v>2</v>
      </c>
      <c r="M89" s="52">
        <f t="shared" si="3"/>
        <v>-2</v>
      </c>
      <c r="N89" s="7">
        <v>25</v>
      </c>
      <c r="O89" s="156"/>
      <c r="P89" s="157"/>
      <c r="Q89" s="157"/>
      <c r="R89" s="183"/>
      <c r="S89" s="56">
        <f t="shared" si="4"/>
        <v>0</v>
      </c>
    </row>
    <row r="90" spans="1:19" s="54" customFormat="1" x14ac:dyDescent="0.25">
      <c r="A90" s="55">
        <v>43630</v>
      </c>
      <c r="B90" s="180">
        <v>69</v>
      </c>
      <c r="C90" s="154">
        <v>59</v>
      </c>
      <c r="D90" s="179">
        <v>5</v>
      </c>
      <c r="E90" s="181">
        <v>8</v>
      </c>
      <c r="F90" s="37">
        <v>3</v>
      </c>
      <c r="G90" s="2">
        <v>0</v>
      </c>
      <c r="H90" s="154"/>
      <c r="I90" s="39">
        <v>0</v>
      </c>
      <c r="J90" s="154">
        <v>7</v>
      </c>
      <c r="K90" s="154">
        <v>5</v>
      </c>
      <c r="L90" s="51">
        <v>6</v>
      </c>
      <c r="M90" s="52">
        <f t="shared" si="3"/>
        <v>-7</v>
      </c>
      <c r="N90" s="7">
        <v>25</v>
      </c>
      <c r="O90" s="156"/>
      <c r="P90" s="157"/>
      <c r="Q90" s="157"/>
      <c r="R90" s="183"/>
      <c r="S90" s="56">
        <f t="shared" si="4"/>
        <v>-2</v>
      </c>
    </row>
    <row r="91" spans="1:19" s="54" customFormat="1" x14ac:dyDescent="0.25">
      <c r="A91" s="55">
        <v>43623</v>
      </c>
      <c r="B91" s="180">
        <v>67</v>
      </c>
      <c r="C91" s="154">
        <v>57</v>
      </c>
      <c r="D91" s="179">
        <v>5</v>
      </c>
      <c r="E91" s="181">
        <v>7</v>
      </c>
      <c r="F91" s="37">
        <v>5</v>
      </c>
      <c r="G91" s="2">
        <v>0</v>
      </c>
      <c r="H91" s="154"/>
      <c r="I91" s="39">
        <v>0</v>
      </c>
      <c r="J91" s="154">
        <v>3</v>
      </c>
      <c r="K91" s="154">
        <v>8</v>
      </c>
      <c r="L91" s="51">
        <v>2</v>
      </c>
      <c r="M91" s="52">
        <f t="shared" si="3"/>
        <v>-3</v>
      </c>
      <c r="N91" s="7">
        <v>25</v>
      </c>
      <c r="O91" s="156"/>
      <c r="P91" s="157"/>
      <c r="Q91" s="157"/>
      <c r="R91" s="183"/>
      <c r="S91" s="56">
        <f t="shared" si="4"/>
        <v>5</v>
      </c>
    </row>
    <row r="92" spans="1:19" s="54" customFormat="1" x14ac:dyDescent="0.25">
      <c r="A92" s="55">
        <v>43616</v>
      </c>
      <c r="B92" s="180">
        <v>73</v>
      </c>
      <c r="C92" s="154">
        <v>58</v>
      </c>
      <c r="D92" s="179">
        <v>4</v>
      </c>
      <c r="E92" s="181">
        <v>6</v>
      </c>
      <c r="F92" s="37">
        <v>8</v>
      </c>
      <c r="G92" s="2">
        <v>1</v>
      </c>
      <c r="H92" s="154"/>
      <c r="I92" s="39">
        <v>0</v>
      </c>
      <c r="J92" s="154">
        <v>1</v>
      </c>
      <c r="K92" s="154">
        <v>4</v>
      </c>
      <c r="L92" s="51">
        <v>1</v>
      </c>
      <c r="M92" s="52">
        <f t="shared" si="3"/>
        <v>-1</v>
      </c>
      <c r="N92" s="7">
        <v>25</v>
      </c>
      <c r="O92" s="156"/>
      <c r="P92" s="157"/>
      <c r="Q92" s="157"/>
      <c r="R92" s="183"/>
      <c r="S92" s="56">
        <f t="shared" si="4"/>
        <v>3</v>
      </c>
    </row>
    <row r="93" spans="1:19" s="54" customFormat="1" x14ac:dyDescent="0.25">
      <c r="A93" s="55">
        <v>43609</v>
      </c>
      <c r="B93" s="180">
        <v>76</v>
      </c>
      <c r="C93" s="154">
        <v>59</v>
      </c>
      <c r="D93" s="179">
        <v>3</v>
      </c>
      <c r="E93" s="181">
        <v>7</v>
      </c>
      <c r="F93" s="37">
        <v>7</v>
      </c>
      <c r="G93" s="2">
        <v>1</v>
      </c>
      <c r="H93" s="94"/>
      <c r="I93" s="39">
        <v>0</v>
      </c>
      <c r="J93" s="154">
        <v>22</v>
      </c>
      <c r="K93" s="154">
        <v>3</v>
      </c>
      <c r="L93" s="51">
        <v>12</v>
      </c>
      <c r="M93" s="52">
        <f t="shared" si="3"/>
        <v>-22</v>
      </c>
      <c r="N93" s="7">
        <v>25</v>
      </c>
      <c r="O93" s="156"/>
      <c r="P93" s="157"/>
      <c r="Q93" s="157"/>
      <c r="R93" s="183"/>
      <c r="S93" s="56">
        <f t="shared" si="4"/>
        <v>-19</v>
      </c>
    </row>
    <row r="94" spans="1:19" s="54" customFormat="1" x14ac:dyDescent="0.25">
      <c r="A94" s="55">
        <v>43602</v>
      </c>
      <c r="B94" s="180">
        <v>58</v>
      </c>
      <c r="C94" s="154">
        <v>41</v>
      </c>
      <c r="D94" s="179">
        <v>4</v>
      </c>
      <c r="E94" s="181">
        <v>7</v>
      </c>
      <c r="F94" s="37">
        <v>5</v>
      </c>
      <c r="G94" s="2">
        <v>11</v>
      </c>
      <c r="H94" s="94"/>
      <c r="I94" s="39">
        <v>0</v>
      </c>
      <c r="J94" s="154">
        <v>6</v>
      </c>
      <c r="K94" s="154">
        <v>4</v>
      </c>
      <c r="L94" s="51">
        <v>16</v>
      </c>
      <c r="M94" s="52">
        <f t="shared" si="3"/>
        <v>-6</v>
      </c>
      <c r="N94" s="7">
        <v>25</v>
      </c>
      <c r="O94" s="156"/>
      <c r="P94" s="157"/>
      <c r="Q94" s="157"/>
      <c r="R94" s="183"/>
      <c r="S94" s="56">
        <f t="shared" si="4"/>
        <v>-2</v>
      </c>
    </row>
    <row r="95" spans="1:19" s="54" customFormat="1" x14ac:dyDescent="0.25">
      <c r="A95" s="55">
        <v>43595</v>
      </c>
      <c r="B95" s="180">
        <v>54</v>
      </c>
      <c r="C95" s="154">
        <v>42</v>
      </c>
      <c r="D95" s="179">
        <v>4</v>
      </c>
      <c r="E95" s="181">
        <v>7</v>
      </c>
      <c r="F95" s="37">
        <v>10</v>
      </c>
      <c r="G95" s="2">
        <v>0</v>
      </c>
      <c r="H95" s="94"/>
      <c r="I95" s="39">
        <v>0</v>
      </c>
      <c r="J95" s="154">
        <v>1</v>
      </c>
      <c r="K95" s="154">
        <v>3</v>
      </c>
      <c r="L95" s="51">
        <v>1</v>
      </c>
      <c r="M95" s="52">
        <f t="shared" si="3"/>
        <v>-1</v>
      </c>
      <c r="N95" s="7">
        <v>25</v>
      </c>
      <c r="O95" s="156"/>
      <c r="P95" s="157"/>
      <c r="Q95" s="157"/>
      <c r="R95" s="183"/>
      <c r="S95" s="56">
        <f t="shared" si="4"/>
        <v>2</v>
      </c>
    </row>
    <row r="96" spans="1:19" s="54" customFormat="1" x14ac:dyDescent="0.25">
      <c r="A96" s="55">
        <v>43588</v>
      </c>
      <c r="B96" s="180">
        <v>56</v>
      </c>
      <c r="C96" s="154">
        <v>39</v>
      </c>
      <c r="D96" s="179">
        <v>3</v>
      </c>
      <c r="E96" s="181">
        <v>6</v>
      </c>
      <c r="F96" s="37">
        <v>8</v>
      </c>
      <c r="G96" s="2">
        <v>0</v>
      </c>
      <c r="H96" s="94"/>
      <c r="I96" s="39">
        <v>1</v>
      </c>
      <c r="J96" s="154">
        <v>9</v>
      </c>
      <c r="K96" s="154">
        <v>9</v>
      </c>
      <c r="L96" s="51">
        <v>9</v>
      </c>
      <c r="M96" s="52">
        <f t="shared" si="3"/>
        <v>-9</v>
      </c>
      <c r="N96" s="7">
        <v>25</v>
      </c>
      <c r="O96" s="156"/>
      <c r="P96" s="157"/>
      <c r="Q96" s="157"/>
      <c r="R96" s="183"/>
      <c r="S96" s="56">
        <f t="shared" si="4"/>
        <v>0</v>
      </c>
    </row>
    <row r="97" spans="1:19" s="54" customFormat="1" x14ac:dyDescent="0.25">
      <c r="A97" s="55">
        <v>43581</v>
      </c>
      <c r="B97" s="180">
        <v>56</v>
      </c>
      <c r="C97" s="154">
        <v>50</v>
      </c>
      <c r="D97" s="179">
        <v>5</v>
      </c>
      <c r="E97" s="181">
        <v>5</v>
      </c>
      <c r="F97" s="37">
        <v>3</v>
      </c>
      <c r="G97" s="2">
        <v>1</v>
      </c>
      <c r="H97" s="94"/>
      <c r="I97" s="39">
        <v>0</v>
      </c>
      <c r="J97" s="154">
        <v>2</v>
      </c>
      <c r="K97" s="154">
        <v>0</v>
      </c>
      <c r="L97" s="51">
        <v>2</v>
      </c>
      <c r="M97" s="52">
        <f t="shared" si="3"/>
        <v>-2</v>
      </c>
      <c r="N97" s="7">
        <v>25</v>
      </c>
      <c r="O97" s="156"/>
      <c r="P97" s="157"/>
      <c r="Q97" s="157"/>
      <c r="R97" s="183"/>
      <c r="S97" s="56">
        <f t="shared" si="4"/>
        <v>-2</v>
      </c>
    </row>
    <row r="98" spans="1:19" s="54" customFormat="1" x14ac:dyDescent="0.25">
      <c r="A98" s="55">
        <v>43573</v>
      </c>
      <c r="B98" s="180">
        <v>54</v>
      </c>
      <c r="C98" s="154">
        <v>48</v>
      </c>
      <c r="D98" s="179">
        <v>4</v>
      </c>
      <c r="E98" s="181">
        <v>4</v>
      </c>
      <c r="F98" s="37">
        <v>8</v>
      </c>
      <c r="G98" s="2">
        <v>0</v>
      </c>
      <c r="H98" s="94"/>
      <c r="I98" s="39">
        <v>1</v>
      </c>
      <c r="J98" s="154">
        <v>5</v>
      </c>
      <c r="K98" s="154">
        <v>1</v>
      </c>
      <c r="L98" s="51">
        <v>3</v>
      </c>
      <c r="M98" s="52">
        <f t="shared" si="3"/>
        <v>-5</v>
      </c>
      <c r="N98" s="7">
        <v>25</v>
      </c>
      <c r="O98" s="156"/>
      <c r="P98" s="157"/>
      <c r="Q98" s="157"/>
      <c r="R98" s="183"/>
      <c r="S98" s="56">
        <f t="shared" si="4"/>
        <v>-4</v>
      </c>
    </row>
    <row r="99" spans="1:19" s="54" customFormat="1" x14ac:dyDescent="0.25">
      <c r="A99" s="55">
        <v>43567</v>
      </c>
      <c r="B99" s="180">
        <v>53</v>
      </c>
      <c r="C99" s="154">
        <v>50</v>
      </c>
      <c r="D99" s="179">
        <v>3</v>
      </c>
      <c r="E99" s="181">
        <v>3</v>
      </c>
      <c r="F99" s="37">
        <v>8</v>
      </c>
      <c r="G99" s="2">
        <v>3</v>
      </c>
      <c r="H99" s="94"/>
      <c r="I99" s="39">
        <v>2</v>
      </c>
      <c r="J99" s="154">
        <v>4</v>
      </c>
      <c r="K99" s="154">
        <v>3</v>
      </c>
      <c r="L99" s="51">
        <v>8</v>
      </c>
      <c r="M99" s="52">
        <f t="shared" si="3"/>
        <v>-4</v>
      </c>
      <c r="N99" s="7">
        <v>25</v>
      </c>
      <c r="O99" s="156"/>
      <c r="P99" s="157"/>
      <c r="Q99" s="157"/>
      <c r="R99" s="183"/>
      <c r="S99" s="56">
        <f t="shared" si="4"/>
        <v>-1</v>
      </c>
    </row>
    <row r="100" spans="1:19" s="54" customFormat="1" x14ac:dyDescent="0.25">
      <c r="A100" s="55">
        <v>43560</v>
      </c>
      <c r="B100" s="180">
        <v>49</v>
      </c>
      <c r="C100" s="154">
        <v>44</v>
      </c>
      <c r="D100" s="179">
        <v>2</v>
      </c>
      <c r="E100" s="181">
        <v>2</v>
      </c>
      <c r="F100" s="37">
        <v>4</v>
      </c>
      <c r="G100" s="2">
        <v>0</v>
      </c>
      <c r="H100" s="94"/>
      <c r="I100" s="39">
        <v>0</v>
      </c>
      <c r="J100" s="154">
        <v>10</v>
      </c>
      <c r="K100" s="154">
        <v>5</v>
      </c>
      <c r="L100" s="51">
        <v>6</v>
      </c>
      <c r="M100" s="52">
        <f t="shared" si="3"/>
        <v>-10</v>
      </c>
      <c r="N100" s="7">
        <v>25</v>
      </c>
      <c r="O100" s="156"/>
      <c r="P100" s="157"/>
      <c r="Q100" s="157"/>
      <c r="R100" s="183"/>
      <c r="S100" s="56">
        <f t="shared" si="4"/>
        <v>-5</v>
      </c>
    </row>
    <row r="101" spans="1:19" s="54" customFormat="1" x14ac:dyDescent="0.25">
      <c r="A101" s="55">
        <v>43553</v>
      </c>
      <c r="B101" s="180">
        <v>45</v>
      </c>
      <c r="C101" s="154">
        <v>37</v>
      </c>
      <c r="D101" s="179">
        <v>1</v>
      </c>
      <c r="E101" s="181">
        <v>2</v>
      </c>
      <c r="F101" s="37">
        <v>7</v>
      </c>
      <c r="G101" s="2">
        <v>3</v>
      </c>
      <c r="H101" s="94"/>
      <c r="I101" s="39">
        <v>0</v>
      </c>
      <c r="J101" s="154">
        <v>4</v>
      </c>
      <c r="K101" s="154">
        <v>7</v>
      </c>
      <c r="L101" s="51">
        <v>7</v>
      </c>
      <c r="M101" s="52">
        <f t="shared" si="3"/>
        <v>-4</v>
      </c>
      <c r="N101" s="7">
        <v>25</v>
      </c>
      <c r="O101" s="156"/>
      <c r="P101" s="157"/>
      <c r="Q101" s="157"/>
      <c r="R101" s="183"/>
      <c r="S101" s="56">
        <f t="shared" si="4"/>
        <v>3</v>
      </c>
    </row>
    <row r="102" spans="1:19" s="54" customFormat="1" x14ac:dyDescent="0.25">
      <c r="A102" s="55">
        <v>43549</v>
      </c>
      <c r="B102" s="180">
        <v>47</v>
      </c>
      <c r="C102" s="154">
        <v>35</v>
      </c>
      <c r="D102" s="179">
        <v>2</v>
      </c>
      <c r="E102" s="181">
        <v>3</v>
      </c>
      <c r="F102" s="37">
        <v>14</v>
      </c>
      <c r="G102" s="2">
        <v>0</v>
      </c>
      <c r="H102" s="94"/>
      <c r="I102" s="39">
        <v>0</v>
      </c>
      <c r="J102" s="154">
        <v>0</v>
      </c>
      <c r="K102" s="154">
        <v>3</v>
      </c>
      <c r="L102" s="51">
        <v>0</v>
      </c>
      <c r="M102" s="52">
        <f t="shared" si="3"/>
        <v>0</v>
      </c>
      <c r="N102" s="7">
        <v>25</v>
      </c>
      <c r="O102" s="156"/>
      <c r="P102" s="157"/>
      <c r="Q102" s="157"/>
      <c r="R102" s="183"/>
      <c r="S102" s="56">
        <f t="shared" si="4"/>
        <v>3</v>
      </c>
    </row>
    <row r="103" spans="1:19" s="54" customFormat="1" x14ac:dyDescent="0.25">
      <c r="A103" s="55">
        <v>43539</v>
      </c>
      <c r="B103" s="180">
        <v>51</v>
      </c>
      <c r="C103" s="154">
        <v>39</v>
      </c>
      <c r="D103" s="179">
        <v>2</v>
      </c>
      <c r="E103" s="181">
        <v>3</v>
      </c>
      <c r="F103" s="37">
        <v>10</v>
      </c>
      <c r="G103" s="2">
        <v>0</v>
      </c>
      <c r="H103" s="94"/>
      <c r="I103" s="39">
        <v>1</v>
      </c>
      <c r="J103" s="154">
        <v>7</v>
      </c>
      <c r="K103" s="154">
        <v>4</v>
      </c>
      <c r="L103" s="51">
        <v>2</v>
      </c>
      <c r="M103" s="52">
        <f t="shared" si="3"/>
        <v>-7</v>
      </c>
      <c r="N103" s="7">
        <v>25</v>
      </c>
      <c r="O103" s="156"/>
      <c r="P103" s="157"/>
      <c r="Q103" s="157"/>
      <c r="R103" s="183"/>
      <c r="S103" s="56">
        <f t="shared" si="4"/>
        <v>-3</v>
      </c>
    </row>
    <row r="104" spans="1:19" s="54" customFormat="1" x14ac:dyDescent="0.25">
      <c r="A104" s="55">
        <v>43532</v>
      </c>
      <c r="B104" s="180">
        <v>50</v>
      </c>
      <c r="C104" s="154">
        <v>32</v>
      </c>
      <c r="D104" s="179">
        <v>1</v>
      </c>
      <c r="E104" s="181">
        <v>2</v>
      </c>
      <c r="F104" s="37">
        <v>7</v>
      </c>
      <c r="G104" s="2">
        <v>7</v>
      </c>
      <c r="H104" s="94"/>
      <c r="I104" s="39">
        <v>0</v>
      </c>
      <c r="J104" s="154">
        <v>5</v>
      </c>
      <c r="K104" s="154">
        <v>4</v>
      </c>
      <c r="L104" s="51">
        <v>10</v>
      </c>
      <c r="M104" s="52">
        <f t="shared" si="3"/>
        <v>-5</v>
      </c>
      <c r="N104" s="7">
        <v>25</v>
      </c>
      <c r="O104" s="156"/>
      <c r="P104" s="157"/>
      <c r="Q104" s="157"/>
      <c r="R104" s="183"/>
      <c r="S104" s="56">
        <f t="shared" si="4"/>
        <v>-1</v>
      </c>
    </row>
    <row r="105" spans="1:19" s="54" customFormat="1" x14ac:dyDescent="0.25">
      <c r="A105" s="55">
        <v>43525</v>
      </c>
      <c r="B105" s="180">
        <v>50</v>
      </c>
      <c r="C105" s="154">
        <v>36</v>
      </c>
      <c r="D105" s="179">
        <v>2</v>
      </c>
      <c r="E105" s="181">
        <v>2</v>
      </c>
      <c r="F105" s="37">
        <v>5</v>
      </c>
      <c r="G105" s="2">
        <v>1</v>
      </c>
      <c r="H105" s="94"/>
      <c r="I105" s="39">
        <v>1</v>
      </c>
      <c r="J105" s="154">
        <v>5</v>
      </c>
      <c r="K105" s="154">
        <v>4</v>
      </c>
      <c r="L105" s="51">
        <v>7</v>
      </c>
      <c r="M105" s="52">
        <f t="shared" si="3"/>
        <v>-5</v>
      </c>
      <c r="N105" s="7">
        <v>25</v>
      </c>
      <c r="O105" s="156"/>
      <c r="P105" s="157"/>
      <c r="Q105" s="157"/>
      <c r="R105" s="183"/>
      <c r="S105" s="56">
        <f t="shared" si="4"/>
        <v>-1</v>
      </c>
    </row>
    <row r="106" spans="1:19" s="54" customFormat="1" x14ac:dyDescent="0.25">
      <c r="A106" s="55">
        <v>43518</v>
      </c>
      <c r="B106" s="180">
        <v>48</v>
      </c>
      <c r="C106" s="154">
        <v>37</v>
      </c>
      <c r="D106" s="179">
        <v>0</v>
      </c>
      <c r="E106" s="181">
        <v>0</v>
      </c>
      <c r="F106" s="37">
        <v>2</v>
      </c>
      <c r="G106" s="2">
        <v>0</v>
      </c>
      <c r="H106" s="94"/>
      <c r="I106" s="39">
        <v>0</v>
      </c>
      <c r="J106" s="154">
        <v>6</v>
      </c>
      <c r="K106" s="154">
        <v>3</v>
      </c>
      <c r="L106" s="51">
        <v>5</v>
      </c>
      <c r="M106" s="52">
        <f t="shared" si="3"/>
        <v>-6</v>
      </c>
      <c r="N106" s="7">
        <v>25</v>
      </c>
      <c r="O106" s="156"/>
      <c r="P106" s="157"/>
      <c r="Q106" s="157"/>
      <c r="R106" s="183"/>
      <c r="S106" s="56">
        <f t="shared" si="4"/>
        <v>-3</v>
      </c>
    </row>
    <row r="107" spans="1:19" s="54" customFormat="1" x14ac:dyDescent="0.25">
      <c r="A107" s="55">
        <v>43511</v>
      </c>
      <c r="B107" s="180">
        <v>46</v>
      </c>
      <c r="C107" s="154">
        <v>34</v>
      </c>
      <c r="D107" s="179">
        <v>0</v>
      </c>
      <c r="E107" s="181">
        <v>0</v>
      </c>
      <c r="F107" s="37">
        <v>7</v>
      </c>
      <c r="G107" s="2">
        <v>1</v>
      </c>
      <c r="H107" s="94"/>
      <c r="I107" s="39">
        <v>0</v>
      </c>
      <c r="J107" s="154">
        <v>7</v>
      </c>
      <c r="K107" s="154">
        <v>7</v>
      </c>
      <c r="L107" s="51">
        <v>6</v>
      </c>
      <c r="M107" s="52">
        <f t="shared" si="3"/>
        <v>-7</v>
      </c>
      <c r="N107" s="7">
        <v>25</v>
      </c>
      <c r="O107" s="156"/>
      <c r="P107" s="157"/>
      <c r="Q107" s="157"/>
      <c r="R107" s="183"/>
      <c r="S107" s="56">
        <f t="shared" si="4"/>
        <v>0</v>
      </c>
    </row>
    <row r="108" spans="1:19" s="54" customFormat="1" x14ac:dyDescent="0.25">
      <c r="A108" s="55">
        <v>43504</v>
      </c>
      <c r="B108" s="180">
        <v>47</v>
      </c>
      <c r="C108" s="154">
        <v>29</v>
      </c>
      <c r="D108" s="179">
        <v>0</v>
      </c>
      <c r="E108" s="181">
        <v>1</v>
      </c>
      <c r="F108" s="37">
        <v>6</v>
      </c>
      <c r="G108" s="2">
        <v>2</v>
      </c>
      <c r="H108" s="94"/>
      <c r="I108" s="39">
        <v>0</v>
      </c>
      <c r="J108" s="154">
        <v>1</v>
      </c>
      <c r="K108" s="154">
        <v>2</v>
      </c>
      <c r="L108" s="51">
        <v>3</v>
      </c>
      <c r="M108" s="52">
        <f t="shared" si="3"/>
        <v>-1</v>
      </c>
      <c r="N108" s="7">
        <v>25</v>
      </c>
      <c r="O108" s="156"/>
      <c r="P108" s="157"/>
      <c r="Q108" s="157"/>
      <c r="R108" s="183"/>
      <c r="S108" s="56">
        <f t="shared" si="4"/>
        <v>1</v>
      </c>
    </row>
    <row r="109" spans="1:19" s="54" customFormat="1" x14ac:dyDescent="0.25">
      <c r="A109" s="55">
        <v>43497</v>
      </c>
      <c r="B109" s="180">
        <v>49</v>
      </c>
      <c r="C109" s="154">
        <v>32</v>
      </c>
      <c r="D109" s="179">
        <v>0</v>
      </c>
      <c r="E109" s="181">
        <v>1</v>
      </c>
      <c r="F109" s="37">
        <v>2</v>
      </c>
      <c r="G109" s="2">
        <v>0</v>
      </c>
      <c r="H109" s="94"/>
      <c r="I109" s="39">
        <v>0</v>
      </c>
      <c r="J109" s="154">
        <v>8</v>
      </c>
      <c r="K109" s="154">
        <v>4</v>
      </c>
      <c r="L109" s="51">
        <v>6</v>
      </c>
      <c r="M109" s="52">
        <f t="shared" si="3"/>
        <v>-8</v>
      </c>
      <c r="N109" s="7">
        <v>25</v>
      </c>
      <c r="O109" s="156"/>
      <c r="P109" s="157"/>
      <c r="Q109" s="157"/>
      <c r="R109" s="183"/>
      <c r="S109" s="56">
        <f t="shared" si="4"/>
        <v>-4</v>
      </c>
    </row>
    <row r="110" spans="1:19" s="54" customFormat="1" x14ac:dyDescent="0.25">
      <c r="A110" s="55">
        <v>43490</v>
      </c>
      <c r="B110" s="180">
        <v>46</v>
      </c>
      <c r="C110" s="154">
        <v>29</v>
      </c>
      <c r="D110" s="179">
        <v>0</v>
      </c>
      <c r="E110" s="181">
        <v>2</v>
      </c>
      <c r="F110" s="37">
        <v>3</v>
      </c>
      <c r="G110" s="2">
        <v>2</v>
      </c>
      <c r="H110" s="94"/>
      <c r="I110" s="39">
        <v>1</v>
      </c>
      <c r="J110" s="154">
        <v>7</v>
      </c>
      <c r="K110" s="154">
        <v>10</v>
      </c>
      <c r="L110" s="51">
        <v>10</v>
      </c>
      <c r="M110" s="52">
        <f t="shared" si="3"/>
        <v>-7</v>
      </c>
      <c r="N110" s="7">
        <v>25</v>
      </c>
      <c r="O110" s="156"/>
      <c r="P110" s="157"/>
      <c r="Q110" s="157"/>
      <c r="R110" s="183"/>
      <c r="S110" s="56">
        <f t="shared" si="4"/>
        <v>3</v>
      </c>
    </row>
    <row r="111" spans="1:19" s="54" customFormat="1" x14ac:dyDescent="0.25">
      <c r="A111" s="55">
        <v>43118</v>
      </c>
      <c r="B111" s="180">
        <v>49</v>
      </c>
      <c r="C111" s="154">
        <v>26</v>
      </c>
      <c r="D111" s="179">
        <v>0</v>
      </c>
      <c r="E111" s="181">
        <v>4</v>
      </c>
      <c r="F111" s="37">
        <v>2</v>
      </c>
      <c r="G111" s="2">
        <v>0</v>
      </c>
      <c r="H111" s="94"/>
      <c r="I111" s="39">
        <v>0</v>
      </c>
      <c r="J111" s="154">
        <v>5</v>
      </c>
      <c r="K111" s="154">
        <v>6</v>
      </c>
      <c r="L111" s="51">
        <v>5</v>
      </c>
      <c r="M111" s="52">
        <f t="shared" si="3"/>
        <v>-5</v>
      </c>
      <c r="N111" s="7">
        <v>25</v>
      </c>
      <c r="O111" s="156"/>
      <c r="P111" s="157"/>
      <c r="Q111" s="157"/>
      <c r="R111" s="183"/>
      <c r="S111" s="56">
        <f t="shared" si="4"/>
        <v>1</v>
      </c>
    </row>
    <row r="112" spans="1:19" s="54" customFormat="1" x14ac:dyDescent="0.25">
      <c r="A112" s="55">
        <v>43476</v>
      </c>
      <c r="B112" s="180">
        <v>50</v>
      </c>
      <c r="C112" s="154">
        <v>36</v>
      </c>
      <c r="D112" s="179">
        <v>0</v>
      </c>
      <c r="E112" s="181">
        <v>4</v>
      </c>
      <c r="F112" s="37">
        <v>3</v>
      </c>
      <c r="G112" s="2">
        <v>0</v>
      </c>
      <c r="H112" s="94"/>
      <c r="I112" s="39">
        <v>0</v>
      </c>
      <c r="J112" s="154">
        <v>3</v>
      </c>
      <c r="K112" s="154">
        <v>7</v>
      </c>
      <c r="L112" s="51">
        <v>2</v>
      </c>
      <c r="M112" s="52">
        <f t="shared" si="3"/>
        <v>-3</v>
      </c>
      <c r="N112" s="7">
        <v>25</v>
      </c>
      <c r="O112" s="156"/>
      <c r="P112" s="157"/>
      <c r="Q112" s="157"/>
      <c r="R112" s="183"/>
      <c r="S112" s="56">
        <f t="shared" si="4"/>
        <v>4</v>
      </c>
    </row>
    <row r="113" spans="1:19" s="54" customFormat="1" x14ac:dyDescent="0.25">
      <c r="A113" s="55">
        <v>43469</v>
      </c>
      <c r="B113" s="180">
        <v>54</v>
      </c>
      <c r="C113" s="154">
        <v>34</v>
      </c>
      <c r="D113" s="179">
        <v>1</v>
      </c>
      <c r="E113" s="181">
        <v>5</v>
      </c>
      <c r="F113" s="37">
        <v>4</v>
      </c>
      <c r="G113" s="2">
        <v>0</v>
      </c>
      <c r="H113" s="94"/>
      <c r="I113" s="39">
        <v>0</v>
      </c>
      <c r="J113" s="154">
        <v>0</v>
      </c>
      <c r="K113" s="154">
        <v>7</v>
      </c>
      <c r="L113" s="51">
        <v>0</v>
      </c>
      <c r="M113" s="52">
        <f t="shared" si="3"/>
        <v>0</v>
      </c>
      <c r="N113" s="7">
        <v>25</v>
      </c>
      <c r="O113" s="156"/>
      <c r="P113" s="157"/>
      <c r="Q113" s="157"/>
      <c r="R113" s="183"/>
      <c r="S113" s="56">
        <f t="shared" si="4"/>
        <v>7</v>
      </c>
    </row>
    <row r="114" spans="1:19" s="54" customFormat="1" x14ac:dyDescent="0.25">
      <c r="A114" s="55">
        <v>43465</v>
      </c>
      <c r="B114" s="180">
        <v>63</v>
      </c>
      <c r="C114" s="154">
        <v>34</v>
      </c>
      <c r="D114" s="179">
        <v>1</v>
      </c>
      <c r="E114" s="181">
        <v>6</v>
      </c>
      <c r="F114" s="37">
        <v>2</v>
      </c>
      <c r="G114" s="2">
        <v>0</v>
      </c>
      <c r="H114" s="94"/>
      <c r="I114" s="39">
        <v>0</v>
      </c>
      <c r="J114" s="154">
        <v>0</v>
      </c>
      <c r="K114" s="154">
        <v>0</v>
      </c>
      <c r="L114" s="51">
        <v>0</v>
      </c>
      <c r="M114" s="52">
        <f t="shared" si="3"/>
        <v>0</v>
      </c>
      <c r="N114" s="7">
        <v>25</v>
      </c>
      <c r="O114" s="156"/>
      <c r="P114" s="157"/>
      <c r="Q114" s="157"/>
      <c r="R114" s="183"/>
      <c r="S114" s="56">
        <f t="shared" si="4"/>
        <v>0</v>
      </c>
    </row>
    <row r="115" spans="1:19" s="54" customFormat="1" x14ac:dyDescent="0.25">
      <c r="A115" s="55">
        <v>43455</v>
      </c>
      <c r="B115" s="180">
        <v>59</v>
      </c>
      <c r="C115" s="154">
        <v>43</v>
      </c>
      <c r="D115" s="179">
        <v>1</v>
      </c>
      <c r="E115" s="181">
        <v>5</v>
      </c>
      <c r="F115" s="37">
        <v>0</v>
      </c>
      <c r="G115" s="2">
        <v>2</v>
      </c>
      <c r="H115" s="94"/>
      <c r="I115" s="39">
        <v>0</v>
      </c>
      <c r="J115" s="154">
        <v>11</v>
      </c>
      <c r="K115" s="154">
        <v>9</v>
      </c>
      <c r="L115" s="51">
        <v>14</v>
      </c>
      <c r="M115" s="52">
        <f t="shared" si="3"/>
        <v>-11</v>
      </c>
      <c r="N115" s="7">
        <v>25</v>
      </c>
      <c r="O115" s="156"/>
      <c r="P115" s="157"/>
      <c r="Q115" s="157"/>
      <c r="R115" s="183"/>
      <c r="S115" s="56">
        <f t="shared" si="4"/>
        <v>-2</v>
      </c>
    </row>
    <row r="116" spans="1:19" s="54" customFormat="1" x14ac:dyDescent="0.25">
      <c r="A116" s="55">
        <v>43448</v>
      </c>
      <c r="B116" s="180">
        <v>57</v>
      </c>
      <c r="C116" s="154">
        <v>33</v>
      </c>
      <c r="D116" s="179">
        <v>1</v>
      </c>
      <c r="E116" s="181">
        <v>8</v>
      </c>
      <c r="F116" s="37">
        <v>2</v>
      </c>
      <c r="G116" s="2">
        <v>0</v>
      </c>
      <c r="H116" s="94"/>
      <c r="I116" s="39">
        <v>0</v>
      </c>
      <c r="J116" s="154">
        <v>6</v>
      </c>
      <c r="K116" s="154">
        <v>6</v>
      </c>
      <c r="L116" s="51">
        <v>6</v>
      </c>
      <c r="M116" s="52">
        <f t="shared" si="3"/>
        <v>-6</v>
      </c>
      <c r="N116" s="7">
        <v>25</v>
      </c>
      <c r="O116" s="156"/>
      <c r="P116" s="157"/>
      <c r="Q116" s="157"/>
      <c r="R116" s="183"/>
      <c r="S116" s="56">
        <f t="shared" si="4"/>
        <v>0</v>
      </c>
    </row>
    <row r="117" spans="1:19" s="54" customFormat="1" x14ac:dyDescent="0.25">
      <c r="A117" s="55">
        <v>43441</v>
      </c>
      <c r="B117" s="180">
        <v>59</v>
      </c>
      <c r="C117" s="154">
        <v>32</v>
      </c>
      <c r="D117" s="179">
        <v>1</v>
      </c>
      <c r="E117" s="181">
        <v>8</v>
      </c>
      <c r="F117" s="37">
        <v>3</v>
      </c>
      <c r="G117" s="2">
        <v>0</v>
      </c>
      <c r="H117" s="94"/>
      <c r="I117" s="39">
        <v>1</v>
      </c>
      <c r="J117" s="154">
        <v>8</v>
      </c>
      <c r="K117" s="154">
        <v>7</v>
      </c>
      <c r="L117" s="51">
        <v>8</v>
      </c>
      <c r="M117" s="52">
        <f t="shared" si="3"/>
        <v>-8</v>
      </c>
      <c r="N117" s="7">
        <v>25</v>
      </c>
      <c r="O117" s="156"/>
      <c r="P117" s="157"/>
      <c r="Q117" s="157"/>
      <c r="R117" s="183"/>
      <c r="S117" s="56">
        <f t="shared" si="4"/>
        <v>-1</v>
      </c>
    </row>
    <row r="118" spans="1:19" s="54" customFormat="1" x14ac:dyDescent="0.25">
      <c r="A118" s="55">
        <v>43434</v>
      </c>
      <c r="B118" s="180">
        <v>60</v>
      </c>
      <c r="C118" s="154">
        <v>32</v>
      </c>
      <c r="D118" s="179">
        <v>3</v>
      </c>
      <c r="E118" s="181">
        <v>7</v>
      </c>
      <c r="F118" s="37">
        <v>3</v>
      </c>
      <c r="G118" s="2">
        <v>0</v>
      </c>
      <c r="H118" s="94"/>
      <c r="I118" s="39">
        <v>0</v>
      </c>
      <c r="J118" s="154">
        <v>6</v>
      </c>
      <c r="K118" s="154">
        <v>16</v>
      </c>
      <c r="L118" s="51">
        <v>4</v>
      </c>
      <c r="M118" s="52">
        <f t="shared" si="3"/>
        <v>-6</v>
      </c>
      <c r="N118" s="7">
        <v>25</v>
      </c>
      <c r="O118" s="156"/>
      <c r="P118" s="157"/>
      <c r="Q118" s="157"/>
      <c r="R118" s="183"/>
      <c r="S118" s="56">
        <f t="shared" si="4"/>
        <v>10</v>
      </c>
    </row>
    <row r="119" spans="1:19" s="54" customFormat="1" x14ac:dyDescent="0.25">
      <c r="A119" s="55">
        <v>43430</v>
      </c>
      <c r="B119" s="180">
        <v>68</v>
      </c>
      <c r="C119" s="154">
        <v>27</v>
      </c>
      <c r="D119" s="179">
        <v>1</v>
      </c>
      <c r="E119" s="181">
        <v>6</v>
      </c>
      <c r="F119" s="37">
        <v>0</v>
      </c>
      <c r="G119" s="2">
        <v>2</v>
      </c>
      <c r="H119" s="94"/>
      <c r="I119" s="39">
        <v>0</v>
      </c>
      <c r="J119" s="154">
        <v>5</v>
      </c>
      <c r="K119" s="154">
        <v>8</v>
      </c>
      <c r="L119" s="51">
        <v>7</v>
      </c>
      <c r="M119" s="52">
        <f t="shared" si="3"/>
        <v>-5</v>
      </c>
      <c r="N119" s="7">
        <v>25</v>
      </c>
      <c r="O119" s="156"/>
      <c r="P119" s="157"/>
      <c r="Q119" s="157"/>
      <c r="R119" s="183"/>
      <c r="S119" s="56">
        <f t="shared" si="4"/>
        <v>3</v>
      </c>
    </row>
    <row r="120" spans="1:19" s="54" customFormat="1" x14ac:dyDescent="0.25">
      <c r="A120" s="55">
        <v>43420</v>
      </c>
      <c r="B120" s="180">
        <v>74</v>
      </c>
      <c r="C120" s="154">
        <v>55</v>
      </c>
      <c r="D120" s="179">
        <v>4</v>
      </c>
      <c r="E120" s="181">
        <v>8</v>
      </c>
      <c r="F120" s="37">
        <v>1</v>
      </c>
      <c r="G120" s="2">
        <v>1</v>
      </c>
      <c r="H120" s="94"/>
      <c r="I120" s="39">
        <v>0</v>
      </c>
      <c r="J120" s="154">
        <v>8</v>
      </c>
      <c r="K120" s="154">
        <v>8</v>
      </c>
      <c r="L120" s="51">
        <v>8</v>
      </c>
      <c r="M120" s="52">
        <f t="shared" si="3"/>
        <v>-8</v>
      </c>
      <c r="N120" s="7">
        <v>25</v>
      </c>
      <c r="O120" s="156"/>
      <c r="P120" s="157"/>
      <c r="Q120" s="157"/>
      <c r="R120" s="183"/>
      <c r="S120" s="56">
        <f t="shared" si="4"/>
        <v>0</v>
      </c>
    </row>
    <row r="121" spans="1:19" s="54" customFormat="1" x14ac:dyDescent="0.25">
      <c r="A121" s="55">
        <v>43413</v>
      </c>
      <c r="B121" s="180">
        <v>75</v>
      </c>
      <c r="C121" s="154">
        <v>46</v>
      </c>
      <c r="D121" s="179">
        <v>1</v>
      </c>
      <c r="E121" s="181">
        <v>5</v>
      </c>
      <c r="F121" s="37">
        <v>0</v>
      </c>
      <c r="G121" s="2">
        <v>1</v>
      </c>
      <c r="H121" s="94"/>
      <c r="I121" s="39">
        <v>1</v>
      </c>
      <c r="J121" s="154">
        <v>1</v>
      </c>
      <c r="K121" s="154">
        <v>12</v>
      </c>
      <c r="L121" s="51">
        <v>3</v>
      </c>
      <c r="M121" s="52">
        <f t="shared" si="3"/>
        <v>-1</v>
      </c>
      <c r="N121" s="7">
        <v>25</v>
      </c>
      <c r="O121" s="156"/>
      <c r="P121" s="157"/>
      <c r="Q121" s="157"/>
      <c r="R121" s="183"/>
      <c r="S121" s="56">
        <f t="shared" si="4"/>
        <v>11</v>
      </c>
    </row>
    <row r="122" spans="1:19" s="54" customFormat="1" x14ac:dyDescent="0.25">
      <c r="A122" s="55">
        <v>43406</v>
      </c>
      <c r="B122" s="180">
        <v>86</v>
      </c>
      <c r="C122" s="154">
        <v>49</v>
      </c>
      <c r="D122" s="179">
        <v>3</v>
      </c>
      <c r="E122" s="181">
        <v>6</v>
      </c>
      <c r="F122" s="37">
        <v>2</v>
      </c>
      <c r="G122" s="2">
        <v>0</v>
      </c>
      <c r="H122" s="94"/>
      <c r="I122" s="39">
        <v>1</v>
      </c>
      <c r="J122" s="154">
        <v>4</v>
      </c>
      <c r="K122" s="154">
        <v>17</v>
      </c>
      <c r="L122" s="51">
        <v>6</v>
      </c>
      <c r="M122" s="52">
        <f t="shared" si="3"/>
        <v>-4</v>
      </c>
      <c r="N122" s="7">
        <v>25</v>
      </c>
      <c r="O122" s="156"/>
      <c r="P122" s="157"/>
      <c r="Q122" s="157"/>
      <c r="R122" s="183"/>
      <c r="S122" s="56">
        <f t="shared" si="4"/>
        <v>13</v>
      </c>
    </row>
    <row r="123" spans="1:19" s="54" customFormat="1" x14ac:dyDescent="0.25">
      <c r="A123" s="55">
        <v>43399</v>
      </c>
      <c r="B123" s="180">
        <v>99</v>
      </c>
      <c r="C123" s="154">
        <v>64</v>
      </c>
      <c r="D123" s="179">
        <v>4</v>
      </c>
      <c r="E123" s="181">
        <v>8</v>
      </c>
      <c r="F123" s="37">
        <v>3</v>
      </c>
      <c r="G123" s="2">
        <v>0</v>
      </c>
      <c r="H123" s="94"/>
      <c r="I123" s="39">
        <v>3</v>
      </c>
      <c r="J123" s="154">
        <v>16</v>
      </c>
      <c r="K123" s="154">
        <v>29</v>
      </c>
      <c r="L123" s="51">
        <v>14</v>
      </c>
      <c r="M123" s="52">
        <f t="shared" si="3"/>
        <v>-16</v>
      </c>
      <c r="N123" s="7">
        <v>25</v>
      </c>
      <c r="O123" s="156"/>
      <c r="P123" s="157"/>
      <c r="Q123" s="157"/>
      <c r="R123" s="183"/>
      <c r="S123" s="56">
        <f t="shared" si="4"/>
        <v>13</v>
      </c>
    </row>
    <row r="124" spans="1:19" s="54" customFormat="1" x14ac:dyDescent="0.25">
      <c r="A124" s="55">
        <v>43392</v>
      </c>
      <c r="B124" s="180">
        <v>113</v>
      </c>
      <c r="C124" s="154">
        <v>43</v>
      </c>
      <c r="D124" s="179">
        <v>2</v>
      </c>
      <c r="E124" s="181">
        <v>11</v>
      </c>
      <c r="F124" s="37">
        <v>10</v>
      </c>
      <c r="G124" s="2">
        <v>3</v>
      </c>
      <c r="H124" s="94"/>
      <c r="I124" s="39">
        <v>0</v>
      </c>
      <c r="J124" s="154">
        <v>11</v>
      </c>
      <c r="K124" s="154">
        <v>14</v>
      </c>
      <c r="L124" s="51">
        <v>7</v>
      </c>
      <c r="M124" s="52">
        <f t="shared" si="3"/>
        <v>-11</v>
      </c>
      <c r="N124" s="7">
        <v>25</v>
      </c>
      <c r="O124" s="156"/>
      <c r="P124" s="157"/>
      <c r="Q124" s="157"/>
      <c r="R124" s="183"/>
      <c r="S124" s="56">
        <f t="shared" si="4"/>
        <v>3</v>
      </c>
    </row>
    <row r="125" spans="1:19" s="54" customFormat="1" x14ac:dyDescent="0.25">
      <c r="A125" s="55">
        <v>43385</v>
      </c>
      <c r="B125" s="180">
        <v>119</v>
      </c>
      <c r="C125" s="154">
        <v>50</v>
      </c>
      <c r="D125" s="179">
        <v>4</v>
      </c>
      <c r="E125" s="181">
        <v>13</v>
      </c>
      <c r="F125" s="37">
        <v>1</v>
      </c>
      <c r="G125" s="2">
        <v>7</v>
      </c>
      <c r="H125" s="94"/>
      <c r="I125" s="39">
        <v>0</v>
      </c>
      <c r="J125" s="154">
        <v>5</v>
      </c>
      <c r="K125" s="154">
        <v>20</v>
      </c>
      <c r="L125" s="51">
        <v>10</v>
      </c>
      <c r="M125" s="52">
        <f t="shared" si="3"/>
        <v>-5</v>
      </c>
      <c r="N125" s="7">
        <v>25</v>
      </c>
      <c r="O125" s="156"/>
      <c r="P125" s="157"/>
      <c r="Q125" s="157"/>
      <c r="R125" s="183"/>
      <c r="S125" s="56">
        <f t="shared" si="4"/>
        <v>15</v>
      </c>
    </row>
    <row r="126" spans="1:19" s="54" customFormat="1" x14ac:dyDescent="0.25">
      <c r="A126" s="55">
        <v>43378</v>
      </c>
      <c r="B126" s="180">
        <v>134</v>
      </c>
      <c r="C126" s="154">
        <v>105</v>
      </c>
      <c r="D126" s="179">
        <v>9</v>
      </c>
      <c r="E126" s="181">
        <v>13</v>
      </c>
      <c r="F126" s="37">
        <v>11</v>
      </c>
      <c r="G126" s="2">
        <v>1</v>
      </c>
      <c r="H126" s="94"/>
      <c r="I126" s="39">
        <v>0</v>
      </c>
      <c r="J126" s="154">
        <v>3</v>
      </c>
      <c r="K126" s="154">
        <v>17</v>
      </c>
      <c r="L126" s="51">
        <v>4</v>
      </c>
      <c r="M126" s="52">
        <f t="shared" si="3"/>
        <v>-3</v>
      </c>
      <c r="N126" s="7">
        <v>25</v>
      </c>
      <c r="O126" s="156"/>
      <c r="P126" s="157"/>
      <c r="Q126" s="157"/>
      <c r="R126" s="183"/>
      <c r="S126" s="56">
        <f t="shared" si="4"/>
        <v>14</v>
      </c>
    </row>
    <row r="127" spans="1:19" s="54" customFormat="1" x14ac:dyDescent="0.25">
      <c r="A127" s="55">
        <v>43371</v>
      </c>
      <c r="B127" s="180">
        <v>165</v>
      </c>
      <c r="C127" s="154">
        <v>123</v>
      </c>
      <c r="D127" s="179">
        <v>9</v>
      </c>
      <c r="E127" s="181">
        <v>13</v>
      </c>
      <c r="F127" s="37">
        <v>14</v>
      </c>
      <c r="G127" s="2">
        <v>1</v>
      </c>
      <c r="H127" s="94"/>
      <c r="I127" s="39">
        <v>0</v>
      </c>
      <c r="J127" s="154">
        <v>11</v>
      </c>
      <c r="K127" s="154">
        <v>22</v>
      </c>
      <c r="L127" s="51">
        <v>12</v>
      </c>
      <c r="M127" s="52">
        <f t="shared" si="3"/>
        <v>-11</v>
      </c>
      <c r="N127" s="7">
        <v>25</v>
      </c>
      <c r="O127" s="156"/>
      <c r="P127" s="157"/>
      <c r="Q127" s="157"/>
      <c r="R127" s="183"/>
      <c r="S127" s="56">
        <f t="shared" si="4"/>
        <v>11</v>
      </c>
    </row>
    <row r="128" spans="1:19" s="54" customFormat="1" x14ac:dyDescent="0.25">
      <c r="A128" s="55">
        <v>43364</v>
      </c>
      <c r="B128" s="180">
        <v>187</v>
      </c>
      <c r="C128" s="154">
        <v>139</v>
      </c>
      <c r="D128" s="179">
        <v>6</v>
      </c>
      <c r="E128" s="181">
        <v>14</v>
      </c>
      <c r="F128" s="37">
        <v>2</v>
      </c>
      <c r="G128" s="2">
        <v>0</v>
      </c>
      <c r="H128" s="94"/>
      <c r="I128" s="39">
        <v>0</v>
      </c>
      <c r="J128" s="154">
        <v>6</v>
      </c>
      <c r="K128" s="154">
        <v>8</v>
      </c>
      <c r="L128" s="51">
        <v>6</v>
      </c>
      <c r="M128" s="52">
        <f t="shared" si="3"/>
        <v>-6</v>
      </c>
      <c r="N128" s="7">
        <v>25</v>
      </c>
      <c r="O128" s="156"/>
      <c r="P128" s="157"/>
      <c r="Q128" s="157"/>
      <c r="R128" s="183"/>
      <c r="S128" s="56">
        <f t="shared" si="4"/>
        <v>2</v>
      </c>
    </row>
    <row r="129" spans="1:19" s="54" customFormat="1" x14ac:dyDescent="0.25">
      <c r="A129" s="55">
        <v>43357</v>
      </c>
      <c r="B129" s="180">
        <v>187</v>
      </c>
      <c r="C129" s="154">
        <v>141</v>
      </c>
      <c r="D129" s="179">
        <v>6</v>
      </c>
      <c r="E129" s="181">
        <v>14</v>
      </c>
      <c r="F129" s="37">
        <v>1</v>
      </c>
      <c r="G129" s="2">
        <v>0</v>
      </c>
      <c r="H129" s="94"/>
      <c r="I129" s="39">
        <v>2</v>
      </c>
      <c r="J129" s="154">
        <v>12</v>
      </c>
      <c r="K129" s="154">
        <v>5</v>
      </c>
      <c r="L129" s="51">
        <v>14</v>
      </c>
      <c r="M129" s="52">
        <f t="shared" si="3"/>
        <v>-12</v>
      </c>
      <c r="N129" s="7">
        <v>25</v>
      </c>
      <c r="O129" s="156"/>
      <c r="P129" s="157"/>
      <c r="Q129" s="157"/>
      <c r="R129" s="183"/>
      <c r="S129" s="56">
        <f t="shared" si="4"/>
        <v>-7</v>
      </c>
    </row>
    <row r="130" spans="1:19" s="54" customFormat="1" x14ac:dyDescent="0.25">
      <c r="A130" s="55">
        <v>43350</v>
      </c>
      <c r="B130" s="180">
        <v>180</v>
      </c>
      <c r="C130" s="154">
        <v>140</v>
      </c>
      <c r="D130" s="179">
        <v>9</v>
      </c>
      <c r="E130" s="181">
        <v>9</v>
      </c>
      <c r="F130" s="37">
        <v>9</v>
      </c>
      <c r="G130" s="2">
        <v>0</v>
      </c>
      <c r="H130" s="94"/>
      <c r="I130" s="39">
        <v>0</v>
      </c>
      <c r="J130" s="154">
        <v>20</v>
      </c>
      <c r="K130" s="154">
        <v>5</v>
      </c>
      <c r="L130" s="51">
        <v>16</v>
      </c>
      <c r="M130" s="52">
        <f t="shared" si="3"/>
        <v>-20</v>
      </c>
      <c r="N130" s="7">
        <v>25</v>
      </c>
      <c r="O130" s="156"/>
      <c r="P130" s="157"/>
      <c r="Q130" s="157"/>
      <c r="R130" s="183"/>
      <c r="S130" s="56">
        <f t="shared" si="4"/>
        <v>-15</v>
      </c>
    </row>
    <row r="131" spans="1:19" s="54" customFormat="1" x14ac:dyDescent="0.25">
      <c r="A131" s="55">
        <v>43343</v>
      </c>
      <c r="B131" s="180">
        <v>167</v>
      </c>
      <c r="C131" s="154">
        <v>119</v>
      </c>
      <c r="D131" s="179">
        <v>5</v>
      </c>
      <c r="E131" s="181">
        <v>5</v>
      </c>
      <c r="F131" s="37">
        <v>9</v>
      </c>
      <c r="G131" s="2">
        <v>4</v>
      </c>
      <c r="H131" s="94"/>
      <c r="I131" s="39">
        <v>1</v>
      </c>
      <c r="J131" s="154">
        <v>2</v>
      </c>
      <c r="K131" s="154">
        <v>6</v>
      </c>
      <c r="L131" s="51">
        <v>4</v>
      </c>
      <c r="M131" s="52">
        <f t="shared" ref="M131:M194" si="5">J131*-1</f>
        <v>-2</v>
      </c>
      <c r="N131" s="7">
        <v>25</v>
      </c>
      <c r="O131" s="156"/>
      <c r="P131" s="157"/>
      <c r="Q131" s="157"/>
      <c r="R131" s="183"/>
      <c r="S131" s="56">
        <f t="shared" ref="S131:S223" si="6">K131-J131</f>
        <v>4</v>
      </c>
    </row>
    <row r="132" spans="1:19" s="54" customFormat="1" x14ac:dyDescent="0.25">
      <c r="A132" s="55">
        <v>43336</v>
      </c>
      <c r="B132" s="180">
        <v>172</v>
      </c>
      <c r="C132" s="154">
        <v>118</v>
      </c>
      <c r="D132" s="179">
        <v>4</v>
      </c>
      <c r="E132" s="181">
        <v>4</v>
      </c>
      <c r="F132" s="37">
        <v>4</v>
      </c>
      <c r="G132" s="2">
        <v>3</v>
      </c>
      <c r="H132" s="94"/>
      <c r="I132" s="39">
        <v>0</v>
      </c>
      <c r="J132" s="154">
        <v>6</v>
      </c>
      <c r="K132" s="154">
        <v>22</v>
      </c>
      <c r="L132" s="51">
        <v>7</v>
      </c>
      <c r="M132" s="52">
        <f t="shared" si="5"/>
        <v>-6</v>
      </c>
      <c r="N132" s="7">
        <v>25</v>
      </c>
      <c r="O132" s="156"/>
      <c r="P132" s="157"/>
      <c r="Q132" s="157"/>
      <c r="R132" s="183"/>
      <c r="S132" s="56">
        <f t="shared" si="6"/>
        <v>16</v>
      </c>
    </row>
    <row r="133" spans="1:19" s="54" customFormat="1" x14ac:dyDescent="0.25">
      <c r="A133" s="55">
        <v>42964</v>
      </c>
      <c r="B133" s="180">
        <v>203</v>
      </c>
      <c r="C133" s="154">
        <v>168</v>
      </c>
      <c r="D133" s="179">
        <v>2</v>
      </c>
      <c r="E133" s="181">
        <v>4</v>
      </c>
      <c r="F133" s="37">
        <v>0</v>
      </c>
      <c r="G133" s="2">
        <v>1</v>
      </c>
      <c r="H133" s="94"/>
      <c r="I133" s="39">
        <v>0</v>
      </c>
      <c r="J133" s="154">
        <v>5</v>
      </c>
      <c r="K133" s="154">
        <v>5</v>
      </c>
      <c r="L133" s="51">
        <v>5</v>
      </c>
      <c r="M133" s="52">
        <f t="shared" si="5"/>
        <v>-5</v>
      </c>
      <c r="N133" s="7">
        <v>25</v>
      </c>
      <c r="O133" s="156"/>
      <c r="P133" s="157"/>
      <c r="Q133" s="157"/>
      <c r="R133" s="183"/>
      <c r="S133" s="56">
        <f t="shared" si="6"/>
        <v>0</v>
      </c>
    </row>
    <row r="134" spans="1:19" s="54" customFormat="1" x14ac:dyDescent="0.25">
      <c r="A134" s="55">
        <v>43322</v>
      </c>
      <c r="B134" s="180">
        <v>207</v>
      </c>
      <c r="C134" s="154">
        <v>181</v>
      </c>
      <c r="D134" s="179">
        <v>4</v>
      </c>
      <c r="E134" s="181">
        <v>4</v>
      </c>
      <c r="F134" s="37">
        <v>12</v>
      </c>
      <c r="G134" s="2">
        <v>1</v>
      </c>
      <c r="H134" s="94"/>
      <c r="I134" s="39">
        <v>0</v>
      </c>
      <c r="J134" s="154">
        <v>19</v>
      </c>
      <c r="K134" s="154">
        <v>25</v>
      </c>
      <c r="L134" s="51">
        <v>24</v>
      </c>
      <c r="M134" s="52">
        <f t="shared" si="5"/>
        <v>-19</v>
      </c>
      <c r="N134" s="7">
        <v>25</v>
      </c>
      <c r="O134" s="156"/>
      <c r="P134" s="157"/>
      <c r="Q134" s="157"/>
      <c r="R134" s="183"/>
      <c r="S134" s="56">
        <f t="shared" si="6"/>
        <v>6</v>
      </c>
    </row>
    <row r="135" spans="1:19" s="54" customFormat="1" x14ac:dyDescent="0.25">
      <c r="A135" s="55">
        <v>43315</v>
      </c>
      <c r="B135" s="180">
        <v>210</v>
      </c>
      <c r="C135" s="154">
        <v>171</v>
      </c>
      <c r="D135" s="179">
        <v>2</v>
      </c>
      <c r="E135" s="181">
        <v>2</v>
      </c>
      <c r="F135" s="37">
        <v>1</v>
      </c>
      <c r="G135" s="2">
        <v>2</v>
      </c>
      <c r="H135" s="94"/>
      <c r="I135" s="39">
        <v>0</v>
      </c>
      <c r="J135" s="154">
        <v>26</v>
      </c>
      <c r="K135" s="154">
        <v>7</v>
      </c>
      <c r="L135" s="51">
        <v>24</v>
      </c>
      <c r="M135" s="52">
        <f t="shared" si="5"/>
        <v>-26</v>
      </c>
      <c r="N135" s="7">
        <v>25</v>
      </c>
      <c r="O135" s="156"/>
      <c r="P135" s="157"/>
      <c r="Q135" s="157"/>
      <c r="R135" s="183"/>
      <c r="S135" s="56">
        <f t="shared" si="6"/>
        <v>-19</v>
      </c>
    </row>
    <row r="136" spans="1:19" s="54" customFormat="1" x14ac:dyDescent="0.25">
      <c r="A136" s="55">
        <v>43308</v>
      </c>
      <c r="B136" s="180"/>
      <c r="C136" s="154"/>
      <c r="D136" s="179"/>
      <c r="E136" s="181"/>
      <c r="F136" s="37"/>
      <c r="G136" s="2"/>
      <c r="H136" s="154"/>
      <c r="I136" s="199">
        <v>1</v>
      </c>
      <c r="J136" s="200">
        <v>20</v>
      </c>
      <c r="K136" s="200">
        <v>2</v>
      </c>
      <c r="L136" s="201">
        <v>21</v>
      </c>
      <c r="M136" s="202">
        <f t="shared" si="5"/>
        <v>-20</v>
      </c>
      <c r="N136" s="53"/>
      <c r="O136" s="156"/>
      <c r="P136" s="157"/>
      <c r="Q136" s="157"/>
      <c r="R136" s="183"/>
      <c r="S136" s="56">
        <f t="shared" si="6"/>
        <v>-18</v>
      </c>
    </row>
    <row r="137" spans="1:19" s="54" customFormat="1" x14ac:dyDescent="0.25">
      <c r="A137" s="55">
        <v>43301</v>
      </c>
      <c r="B137" s="180"/>
      <c r="C137" s="154"/>
      <c r="D137" s="179"/>
      <c r="E137" s="181"/>
      <c r="F137" s="37"/>
      <c r="G137" s="2"/>
      <c r="H137" s="154"/>
      <c r="I137" s="199">
        <v>1</v>
      </c>
      <c r="J137" s="200">
        <v>14</v>
      </c>
      <c r="K137" s="200">
        <v>4</v>
      </c>
      <c r="L137" s="201">
        <v>13</v>
      </c>
      <c r="M137" s="202">
        <f t="shared" si="5"/>
        <v>-14</v>
      </c>
      <c r="N137" s="53"/>
      <c r="O137" s="156"/>
      <c r="P137" s="157"/>
      <c r="Q137" s="157"/>
      <c r="R137" s="183"/>
      <c r="S137" s="56">
        <f t="shared" si="6"/>
        <v>-10</v>
      </c>
    </row>
    <row r="138" spans="1:19" s="54" customFormat="1" x14ac:dyDescent="0.25">
      <c r="A138" s="55">
        <v>43294</v>
      </c>
      <c r="B138" s="180"/>
      <c r="C138" s="154"/>
      <c r="D138" s="179"/>
      <c r="E138" s="181"/>
      <c r="F138" s="37"/>
      <c r="G138" s="2"/>
      <c r="H138" s="154"/>
      <c r="I138" s="199">
        <v>0</v>
      </c>
      <c r="J138" s="200">
        <v>11</v>
      </c>
      <c r="K138" s="200">
        <v>0</v>
      </c>
      <c r="L138" s="201">
        <v>17</v>
      </c>
      <c r="M138" s="202">
        <f t="shared" si="5"/>
        <v>-11</v>
      </c>
      <c r="N138" s="53"/>
      <c r="O138" s="156"/>
      <c r="P138" s="157"/>
      <c r="Q138" s="157"/>
      <c r="R138" s="183"/>
      <c r="S138" s="56">
        <f t="shared" si="6"/>
        <v>-11</v>
      </c>
    </row>
    <row r="139" spans="1:19" s="54" customFormat="1" x14ac:dyDescent="0.25">
      <c r="A139" s="55">
        <v>43287</v>
      </c>
      <c r="B139" s="180"/>
      <c r="C139" s="154"/>
      <c r="D139" s="179"/>
      <c r="E139" s="181"/>
      <c r="F139" s="37"/>
      <c r="G139" s="2"/>
      <c r="H139" s="154"/>
      <c r="I139" s="199">
        <v>3</v>
      </c>
      <c r="J139" s="200">
        <v>32</v>
      </c>
      <c r="K139" s="200">
        <v>0</v>
      </c>
      <c r="L139" s="201">
        <v>33</v>
      </c>
      <c r="M139" s="202">
        <f t="shared" si="5"/>
        <v>-32</v>
      </c>
      <c r="N139" s="53"/>
      <c r="O139" s="156"/>
      <c r="P139" s="157"/>
      <c r="Q139" s="157"/>
      <c r="R139" s="183"/>
      <c r="S139" s="56">
        <f t="shared" si="6"/>
        <v>-32</v>
      </c>
    </row>
    <row r="140" spans="1:19" s="54" customFormat="1" x14ac:dyDescent="0.25">
      <c r="A140" s="55">
        <v>43280</v>
      </c>
      <c r="B140" s="180"/>
      <c r="C140" s="154"/>
      <c r="D140" s="179"/>
      <c r="E140" s="181"/>
      <c r="F140" s="37"/>
      <c r="G140" s="2"/>
      <c r="H140" s="154"/>
      <c r="I140" s="199">
        <v>1</v>
      </c>
      <c r="J140" s="200">
        <v>15</v>
      </c>
      <c r="K140" s="200">
        <v>5</v>
      </c>
      <c r="L140" s="201">
        <v>21</v>
      </c>
      <c r="M140" s="202">
        <f t="shared" si="5"/>
        <v>-15</v>
      </c>
      <c r="N140" s="53"/>
      <c r="O140" s="156"/>
      <c r="P140" s="157"/>
      <c r="Q140" s="157"/>
      <c r="R140" s="183"/>
      <c r="S140" s="56">
        <f t="shared" si="6"/>
        <v>-10</v>
      </c>
    </row>
    <row r="141" spans="1:19" s="54" customFormat="1" x14ac:dyDescent="0.25">
      <c r="A141" s="55">
        <v>43273</v>
      </c>
      <c r="B141" s="180"/>
      <c r="C141" s="154"/>
      <c r="D141" s="179"/>
      <c r="E141" s="181"/>
      <c r="F141" s="37"/>
      <c r="G141" s="2"/>
      <c r="H141" s="154"/>
      <c r="I141" s="39"/>
      <c r="J141" s="154"/>
      <c r="K141" s="154"/>
      <c r="L141" s="51"/>
      <c r="M141" s="52">
        <f t="shared" si="5"/>
        <v>0</v>
      </c>
      <c r="N141" s="53"/>
      <c r="O141" s="156"/>
      <c r="P141" s="157"/>
      <c r="Q141" s="157"/>
      <c r="R141" s="183"/>
      <c r="S141" s="56">
        <f t="shared" si="6"/>
        <v>0</v>
      </c>
    </row>
    <row r="142" spans="1:19" s="54" customFormat="1" x14ac:dyDescent="0.25">
      <c r="A142" s="55">
        <v>43266</v>
      </c>
      <c r="B142" s="180"/>
      <c r="C142" s="154"/>
      <c r="D142" s="179"/>
      <c r="E142" s="181"/>
      <c r="F142" s="37"/>
      <c r="G142" s="2"/>
      <c r="H142" s="154"/>
      <c r="I142" s="39"/>
      <c r="J142" s="154"/>
      <c r="K142" s="154"/>
      <c r="L142" s="51"/>
      <c r="M142" s="52">
        <f t="shared" si="5"/>
        <v>0</v>
      </c>
      <c r="N142" s="53"/>
      <c r="O142" s="156"/>
      <c r="P142" s="157"/>
      <c r="Q142" s="157"/>
      <c r="R142" s="183"/>
      <c r="S142" s="56">
        <f t="shared" si="6"/>
        <v>0</v>
      </c>
    </row>
    <row r="143" spans="1:19" s="54" customFormat="1" x14ac:dyDescent="0.25">
      <c r="A143" s="55">
        <v>43259</v>
      </c>
      <c r="B143" s="180"/>
      <c r="C143" s="154"/>
      <c r="D143" s="179"/>
      <c r="E143" s="181"/>
      <c r="F143" s="37"/>
      <c r="G143" s="2"/>
      <c r="H143" s="154"/>
      <c r="I143" s="39"/>
      <c r="J143" s="154"/>
      <c r="K143" s="154"/>
      <c r="L143" s="51"/>
      <c r="M143" s="52">
        <f t="shared" si="5"/>
        <v>0</v>
      </c>
      <c r="N143" s="53"/>
      <c r="O143" s="156"/>
      <c r="P143" s="157"/>
      <c r="Q143" s="157"/>
      <c r="R143" s="183"/>
      <c r="S143" s="56">
        <f t="shared" si="6"/>
        <v>0</v>
      </c>
    </row>
    <row r="144" spans="1:19" s="54" customFormat="1" x14ac:dyDescent="0.25">
      <c r="A144" s="55">
        <v>43252</v>
      </c>
      <c r="B144" s="180"/>
      <c r="C144" s="154"/>
      <c r="D144" s="179"/>
      <c r="E144" s="181"/>
      <c r="F144" s="37"/>
      <c r="G144" s="2"/>
      <c r="H144" s="154"/>
      <c r="I144" s="39"/>
      <c r="J144" s="154"/>
      <c r="K144" s="154"/>
      <c r="L144" s="51"/>
      <c r="M144" s="52">
        <f t="shared" si="5"/>
        <v>0</v>
      </c>
      <c r="N144" s="53"/>
      <c r="O144" s="156"/>
      <c r="P144" s="157"/>
      <c r="Q144" s="157"/>
      <c r="R144" s="183"/>
      <c r="S144" s="56">
        <f t="shared" si="6"/>
        <v>0</v>
      </c>
    </row>
    <row r="145" spans="1:19" s="54" customFormat="1" x14ac:dyDescent="0.25">
      <c r="A145" s="55">
        <v>43245</v>
      </c>
      <c r="B145" s="180"/>
      <c r="C145" s="154"/>
      <c r="D145" s="179"/>
      <c r="E145" s="181"/>
      <c r="F145" s="37"/>
      <c r="G145" s="2"/>
      <c r="H145" s="154"/>
      <c r="I145" s="39"/>
      <c r="J145" s="154"/>
      <c r="K145" s="154"/>
      <c r="L145" s="51"/>
      <c r="M145" s="52">
        <f t="shared" si="5"/>
        <v>0</v>
      </c>
      <c r="N145" s="53"/>
      <c r="O145" s="156"/>
      <c r="P145" s="157"/>
      <c r="Q145" s="157"/>
      <c r="R145" s="183"/>
      <c r="S145" s="56">
        <f t="shared" si="6"/>
        <v>0</v>
      </c>
    </row>
    <row r="146" spans="1:19" s="54" customFormat="1" x14ac:dyDescent="0.25">
      <c r="A146" s="55">
        <v>43238</v>
      </c>
      <c r="B146" s="180"/>
      <c r="C146" s="154"/>
      <c r="D146" s="179"/>
      <c r="E146" s="181"/>
      <c r="F146" s="37"/>
      <c r="G146" s="2"/>
      <c r="H146" s="154"/>
      <c r="I146" s="39"/>
      <c r="J146" s="154"/>
      <c r="K146" s="154"/>
      <c r="L146" s="51"/>
      <c r="M146" s="52">
        <f t="shared" si="5"/>
        <v>0</v>
      </c>
      <c r="N146" s="53"/>
      <c r="O146" s="156"/>
      <c r="P146" s="157"/>
      <c r="Q146" s="157"/>
      <c r="R146" s="183"/>
      <c r="S146" s="56">
        <f t="shared" si="6"/>
        <v>0</v>
      </c>
    </row>
    <row r="147" spans="1:19" s="54" customFormat="1" x14ac:dyDescent="0.25">
      <c r="A147" s="55">
        <v>43231</v>
      </c>
      <c r="B147" s="180"/>
      <c r="C147" s="154"/>
      <c r="D147" s="179"/>
      <c r="E147" s="181"/>
      <c r="F147" s="37"/>
      <c r="G147" s="2"/>
      <c r="H147" s="154"/>
      <c r="I147" s="39"/>
      <c r="J147" s="154"/>
      <c r="K147" s="154"/>
      <c r="L147" s="51"/>
      <c r="M147" s="52">
        <f t="shared" si="5"/>
        <v>0</v>
      </c>
      <c r="N147" s="53"/>
      <c r="O147" s="156"/>
      <c r="P147" s="157"/>
      <c r="Q147" s="157"/>
      <c r="R147" s="183"/>
      <c r="S147" s="56">
        <f t="shared" si="6"/>
        <v>0</v>
      </c>
    </row>
    <row r="148" spans="1:19" s="54" customFormat="1" x14ac:dyDescent="0.25">
      <c r="A148" s="55">
        <v>43224</v>
      </c>
      <c r="B148" s="180"/>
      <c r="C148" s="154"/>
      <c r="D148" s="179"/>
      <c r="E148" s="181"/>
      <c r="F148" s="37"/>
      <c r="G148" s="2"/>
      <c r="H148" s="154"/>
      <c r="I148" s="39"/>
      <c r="J148" s="154"/>
      <c r="K148" s="154"/>
      <c r="L148" s="51"/>
      <c r="M148" s="52">
        <f t="shared" si="5"/>
        <v>0</v>
      </c>
      <c r="N148" s="53"/>
      <c r="O148" s="156"/>
      <c r="P148" s="157"/>
      <c r="Q148" s="157"/>
      <c r="R148" s="183"/>
      <c r="S148" s="56">
        <f t="shared" si="6"/>
        <v>0</v>
      </c>
    </row>
    <row r="149" spans="1:19" s="54" customFormat="1" x14ac:dyDescent="0.25">
      <c r="A149" s="55">
        <v>43217</v>
      </c>
      <c r="B149" s="180"/>
      <c r="C149" s="154"/>
      <c r="D149" s="179"/>
      <c r="E149" s="181"/>
      <c r="F149" s="37"/>
      <c r="G149" s="2"/>
      <c r="H149" s="154"/>
      <c r="I149" s="39"/>
      <c r="J149" s="154"/>
      <c r="K149" s="154"/>
      <c r="L149" s="51"/>
      <c r="M149" s="52">
        <f t="shared" si="5"/>
        <v>0</v>
      </c>
      <c r="N149" s="53"/>
      <c r="O149" s="156"/>
      <c r="P149" s="157"/>
      <c r="Q149" s="157"/>
      <c r="R149" s="183"/>
      <c r="S149" s="56">
        <f t="shared" si="6"/>
        <v>0</v>
      </c>
    </row>
    <row r="150" spans="1:19" s="54" customFormat="1" x14ac:dyDescent="0.25">
      <c r="A150" s="55">
        <v>43210</v>
      </c>
      <c r="B150" s="180"/>
      <c r="C150" s="154"/>
      <c r="D150" s="179"/>
      <c r="E150" s="181"/>
      <c r="F150" s="37"/>
      <c r="G150" s="2"/>
      <c r="H150" s="154"/>
      <c r="I150" s="39"/>
      <c r="J150" s="154"/>
      <c r="K150" s="154"/>
      <c r="L150" s="51"/>
      <c r="M150" s="52">
        <f t="shared" si="5"/>
        <v>0</v>
      </c>
      <c r="N150" s="53"/>
      <c r="O150" s="156"/>
      <c r="P150" s="157"/>
      <c r="Q150" s="157"/>
      <c r="R150" s="183"/>
      <c r="S150" s="56">
        <f t="shared" si="6"/>
        <v>0</v>
      </c>
    </row>
    <row r="151" spans="1:19" s="54" customFormat="1" x14ac:dyDescent="0.25">
      <c r="A151" s="55">
        <v>43203</v>
      </c>
      <c r="B151" s="180"/>
      <c r="C151" s="154"/>
      <c r="D151" s="179"/>
      <c r="E151" s="181"/>
      <c r="F151" s="37"/>
      <c r="G151" s="2"/>
      <c r="H151" s="71"/>
      <c r="I151" s="39"/>
      <c r="J151" s="154"/>
      <c r="K151" s="154"/>
      <c r="L151" s="51"/>
      <c r="M151" s="52">
        <f t="shared" si="5"/>
        <v>0</v>
      </c>
      <c r="N151" s="53"/>
      <c r="O151" s="156"/>
      <c r="P151" s="157"/>
      <c r="Q151" s="157"/>
      <c r="R151" s="183"/>
      <c r="S151" s="56">
        <f t="shared" si="6"/>
        <v>0</v>
      </c>
    </row>
    <row r="152" spans="1:19" s="54" customFormat="1" x14ac:dyDescent="0.25">
      <c r="A152" s="55">
        <v>43196</v>
      </c>
      <c r="B152" s="180"/>
      <c r="C152" s="154"/>
      <c r="D152" s="179"/>
      <c r="E152" s="181"/>
      <c r="F152" s="37"/>
      <c r="G152" s="2"/>
      <c r="H152" s="154"/>
      <c r="I152" s="39"/>
      <c r="J152" s="154"/>
      <c r="K152" s="154"/>
      <c r="L152" s="51"/>
      <c r="M152" s="52">
        <f t="shared" si="5"/>
        <v>0</v>
      </c>
      <c r="N152" s="53"/>
      <c r="O152" s="156"/>
      <c r="P152" s="157"/>
      <c r="Q152" s="157"/>
      <c r="R152" s="183"/>
      <c r="S152" s="56">
        <f t="shared" si="6"/>
        <v>0</v>
      </c>
    </row>
    <row r="153" spans="1:19" s="54" customFormat="1" x14ac:dyDescent="0.25">
      <c r="A153" s="55">
        <v>43189</v>
      </c>
      <c r="B153" s="180"/>
      <c r="C153" s="154"/>
      <c r="D153" s="179"/>
      <c r="E153" s="181"/>
      <c r="F153" s="37"/>
      <c r="G153" s="2"/>
      <c r="H153" s="154"/>
      <c r="I153" s="39"/>
      <c r="J153" s="154"/>
      <c r="K153" s="154"/>
      <c r="L153" s="51"/>
      <c r="M153" s="52">
        <f t="shared" si="5"/>
        <v>0</v>
      </c>
      <c r="N153" s="53"/>
      <c r="O153" s="156"/>
      <c r="P153" s="157"/>
      <c r="Q153" s="157"/>
      <c r="R153" s="183"/>
      <c r="S153" s="56">
        <f t="shared" si="6"/>
        <v>0</v>
      </c>
    </row>
    <row r="154" spans="1:19" s="54" customFormat="1" x14ac:dyDescent="0.25">
      <c r="A154" s="55">
        <v>43182</v>
      </c>
      <c r="B154" s="180"/>
      <c r="C154" s="154"/>
      <c r="D154" s="179"/>
      <c r="E154" s="181"/>
      <c r="F154" s="37"/>
      <c r="G154" s="2"/>
      <c r="H154" s="154"/>
      <c r="I154" s="39"/>
      <c r="J154" s="154"/>
      <c r="K154" s="154"/>
      <c r="L154" s="40"/>
      <c r="M154" s="52">
        <f t="shared" si="5"/>
        <v>0</v>
      </c>
      <c r="N154" s="53"/>
      <c r="O154" s="156"/>
      <c r="P154" s="157"/>
      <c r="Q154" s="157"/>
      <c r="R154" s="183"/>
      <c r="S154" s="56">
        <f t="shared" si="6"/>
        <v>0</v>
      </c>
    </row>
    <row r="155" spans="1:19" s="54" customFormat="1" x14ac:dyDescent="0.25">
      <c r="A155" s="55">
        <v>43175</v>
      </c>
      <c r="B155" s="180"/>
      <c r="C155" s="154"/>
      <c r="D155" s="179"/>
      <c r="E155" s="181"/>
      <c r="F155" s="37"/>
      <c r="G155" s="2"/>
      <c r="H155" s="154"/>
      <c r="I155" s="39"/>
      <c r="J155" s="154"/>
      <c r="K155" s="154"/>
      <c r="L155" s="40"/>
      <c r="M155" s="52">
        <f t="shared" si="5"/>
        <v>0</v>
      </c>
      <c r="N155" s="73"/>
      <c r="O155" s="156"/>
      <c r="P155" s="157"/>
      <c r="Q155" s="157"/>
      <c r="R155" s="183"/>
      <c r="S155" s="56">
        <f t="shared" si="6"/>
        <v>0</v>
      </c>
    </row>
    <row r="156" spans="1:19" s="54" customFormat="1" x14ac:dyDescent="0.25">
      <c r="A156" s="55">
        <v>43168</v>
      </c>
      <c r="B156" s="180"/>
      <c r="C156" s="154"/>
      <c r="D156" s="179"/>
      <c r="E156" s="181"/>
      <c r="F156" s="37"/>
      <c r="G156" s="2"/>
      <c r="H156" s="154"/>
      <c r="I156" s="39"/>
      <c r="J156" s="154"/>
      <c r="K156" s="154"/>
      <c r="L156" s="40"/>
      <c r="M156" s="52">
        <f t="shared" si="5"/>
        <v>0</v>
      </c>
      <c r="N156" s="53"/>
      <c r="O156" s="156"/>
      <c r="P156" s="157"/>
      <c r="Q156" s="157"/>
      <c r="R156" s="183"/>
      <c r="S156" s="56">
        <f t="shared" si="6"/>
        <v>0</v>
      </c>
    </row>
    <row r="157" spans="1:19" s="54" customFormat="1" x14ac:dyDescent="0.25">
      <c r="A157" s="55">
        <v>43161</v>
      </c>
      <c r="B157" s="180"/>
      <c r="C157" s="154"/>
      <c r="D157" s="179"/>
      <c r="E157" s="181"/>
      <c r="F157" s="37"/>
      <c r="G157" s="2"/>
      <c r="H157" s="154"/>
      <c r="I157" s="39"/>
      <c r="J157" s="154"/>
      <c r="K157" s="154"/>
      <c r="L157" s="40"/>
      <c r="M157" s="52">
        <f t="shared" si="5"/>
        <v>0</v>
      </c>
      <c r="N157" s="53"/>
      <c r="O157" s="156"/>
      <c r="P157" s="157"/>
      <c r="Q157" s="157"/>
      <c r="R157" s="183"/>
      <c r="S157" s="56">
        <f t="shared" si="6"/>
        <v>0</v>
      </c>
    </row>
    <row r="158" spans="1:19" s="54" customFormat="1" x14ac:dyDescent="0.25">
      <c r="A158" s="55">
        <v>43154</v>
      </c>
      <c r="B158" s="180"/>
      <c r="C158" s="154"/>
      <c r="D158" s="179"/>
      <c r="E158" s="181"/>
      <c r="F158" s="37"/>
      <c r="G158" s="2"/>
      <c r="H158" s="154"/>
      <c r="I158" s="39"/>
      <c r="J158" s="154"/>
      <c r="K158" s="154"/>
      <c r="L158" s="40"/>
      <c r="M158" s="52">
        <f t="shared" si="5"/>
        <v>0</v>
      </c>
      <c r="N158" s="53"/>
      <c r="O158" s="156"/>
      <c r="P158" s="157"/>
      <c r="Q158" s="157"/>
      <c r="R158" s="183"/>
      <c r="S158" s="56">
        <f t="shared" si="6"/>
        <v>0</v>
      </c>
    </row>
    <row r="159" spans="1:19" s="54" customFormat="1" x14ac:dyDescent="0.25">
      <c r="A159" s="55">
        <v>43147</v>
      </c>
      <c r="B159" s="180"/>
      <c r="C159" s="154"/>
      <c r="D159" s="179"/>
      <c r="E159" s="181"/>
      <c r="F159" s="37"/>
      <c r="G159" s="2"/>
      <c r="H159" s="154"/>
      <c r="I159" s="39"/>
      <c r="J159" s="154"/>
      <c r="K159" s="154"/>
      <c r="L159" s="40"/>
      <c r="M159" s="52">
        <f t="shared" si="5"/>
        <v>0</v>
      </c>
      <c r="N159" s="53"/>
      <c r="O159" s="156"/>
      <c r="P159" s="157"/>
      <c r="Q159" s="157"/>
      <c r="R159" s="183"/>
      <c r="S159" s="56">
        <f t="shared" si="6"/>
        <v>0</v>
      </c>
    </row>
    <row r="160" spans="1:19" s="54" customFormat="1" x14ac:dyDescent="0.25">
      <c r="A160" s="55">
        <v>43140</v>
      </c>
      <c r="B160" s="180"/>
      <c r="C160" s="154"/>
      <c r="D160" s="179"/>
      <c r="E160" s="181"/>
      <c r="F160" s="37"/>
      <c r="G160" s="2"/>
      <c r="H160" s="154"/>
      <c r="I160" s="39"/>
      <c r="J160" s="154"/>
      <c r="K160" s="154"/>
      <c r="L160" s="40"/>
      <c r="M160" s="52">
        <f t="shared" si="5"/>
        <v>0</v>
      </c>
      <c r="N160" s="53"/>
      <c r="O160" s="156"/>
      <c r="P160" s="157"/>
      <c r="Q160" s="157"/>
      <c r="R160" s="183"/>
      <c r="S160" s="56">
        <f t="shared" si="6"/>
        <v>0</v>
      </c>
    </row>
    <row r="161" spans="1:19" s="54" customFormat="1" x14ac:dyDescent="0.25">
      <c r="A161" s="55">
        <v>43133</v>
      </c>
      <c r="B161" s="180"/>
      <c r="C161" s="154"/>
      <c r="D161" s="179"/>
      <c r="E161" s="181"/>
      <c r="F161" s="37"/>
      <c r="G161" s="2"/>
      <c r="H161" s="154"/>
      <c r="I161" s="39"/>
      <c r="J161" s="154"/>
      <c r="K161" s="154"/>
      <c r="L161" s="40"/>
      <c r="M161" s="52">
        <f t="shared" si="5"/>
        <v>0</v>
      </c>
      <c r="N161" s="53"/>
      <c r="O161" s="156"/>
      <c r="P161" s="157"/>
      <c r="Q161" s="157"/>
      <c r="R161" s="183"/>
      <c r="S161" s="56">
        <f t="shared" si="6"/>
        <v>0</v>
      </c>
    </row>
    <row r="162" spans="1:19" s="54" customFormat="1" x14ac:dyDescent="0.25">
      <c r="A162" s="55">
        <v>43126</v>
      </c>
      <c r="B162" s="180"/>
      <c r="C162" s="154"/>
      <c r="D162" s="179"/>
      <c r="E162" s="181"/>
      <c r="F162" s="37"/>
      <c r="G162" s="2"/>
      <c r="H162" s="154"/>
      <c r="I162" s="39"/>
      <c r="J162" s="154"/>
      <c r="K162" s="154"/>
      <c r="L162" s="40"/>
      <c r="M162" s="52">
        <f t="shared" si="5"/>
        <v>0</v>
      </c>
      <c r="N162" s="53"/>
      <c r="O162" s="156"/>
      <c r="P162" s="157"/>
      <c r="Q162" s="157"/>
      <c r="R162" s="183"/>
      <c r="S162" s="56">
        <f t="shared" si="6"/>
        <v>0</v>
      </c>
    </row>
    <row r="163" spans="1:19" s="54" customFormat="1" x14ac:dyDescent="0.25">
      <c r="A163" s="55">
        <v>43119</v>
      </c>
      <c r="B163" s="180"/>
      <c r="C163" s="154"/>
      <c r="D163" s="179"/>
      <c r="E163" s="181"/>
      <c r="F163" s="37"/>
      <c r="G163" s="2"/>
      <c r="H163" s="154"/>
      <c r="I163" s="39"/>
      <c r="J163" s="154"/>
      <c r="K163" s="154"/>
      <c r="L163" s="40"/>
      <c r="M163" s="52">
        <f t="shared" si="5"/>
        <v>0</v>
      </c>
      <c r="N163" s="53"/>
      <c r="O163" s="156"/>
      <c r="P163" s="157"/>
      <c r="Q163" s="157"/>
      <c r="R163" s="183"/>
      <c r="S163" s="56">
        <f t="shared" si="6"/>
        <v>0</v>
      </c>
    </row>
    <row r="164" spans="1:19" s="54" customFormat="1" x14ac:dyDescent="0.25">
      <c r="A164" s="55">
        <v>43112</v>
      </c>
      <c r="B164" s="180"/>
      <c r="C164" s="154"/>
      <c r="D164" s="179"/>
      <c r="E164" s="181"/>
      <c r="F164" s="37"/>
      <c r="G164" s="2"/>
      <c r="H164" s="154"/>
      <c r="I164" s="39"/>
      <c r="J164" s="154"/>
      <c r="K164" s="154"/>
      <c r="L164" s="40"/>
      <c r="M164" s="52">
        <f t="shared" si="5"/>
        <v>0</v>
      </c>
      <c r="N164" s="53"/>
      <c r="O164" s="156"/>
      <c r="P164" s="157"/>
      <c r="Q164" s="157"/>
      <c r="R164" s="183"/>
      <c r="S164" s="56">
        <f t="shared" si="6"/>
        <v>0</v>
      </c>
    </row>
    <row r="165" spans="1:19" s="54" customFormat="1" x14ac:dyDescent="0.25">
      <c r="A165" s="55">
        <v>43105</v>
      </c>
      <c r="B165" s="180"/>
      <c r="C165" s="154"/>
      <c r="D165" s="179"/>
      <c r="E165" s="181"/>
      <c r="F165" s="37"/>
      <c r="G165" s="2"/>
      <c r="H165" s="154"/>
      <c r="I165" s="39"/>
      <c r="J165" s="154"/>
      <c r="K165" s="154"/>
      <c r="L165" s="40"/>
      <c r="M165" s="52">
        <f t="shared" si="5"/>
        <v>0</v>
      </c>
      <c r="N165" s="53"/>
      <c r="O165" s="156"/>
      <c r="P165" s="157"/>
      <c r="Q165" s="157"/>
      <c r="R165" s="183"/>
      <c r="S165" s="56">
        <f t="shared" si="6"/>
        <v>0</v>
      </c>
    </row>
    <row r="166" spans="1:19" s="54" customFormat="1" x14ac:dyDescent="0.25">
      <c r="A166" s="55">
        <v>43098</v>
      </c>
      <c r="B166" s="180"/>
      <c r="C166" s="154"/>
      <c r="D166" s="179"/>
      <c r="E166" s="181"/>
      <c r="F166" s="37"/>
      <c r="G166" s="2"/>
      <c r="H166" s="154"/>
      <c r="I166" s="39"/>
      <c r="J166" s="154"/>
      <c r="K166" s="154"/>
      <c r="L166" s="40"/>
      <c r="M166" s="52">
        <f t="shared" si="5"/>
        <v>0</v>
      </c>
      <c r="N166" s="53"/>
      <c r="O166" s="156"/>
      <c r="P166" s="157"/>
      <c r="Q166" s="157"/>
      <c r="R166" s="183"/>
      <c r="S166" s="56">
        <f t="shared" si="6"/>
        <v>0</v>
      </c>
    </row>
    <row r="167" spans="1:19" s="54" customFormat="1" x14ac:dyDescent="0.25">
      <c r="A167" s="55">
        <v>43091</v>
      </c>
      <c r="B167" s="180"/>
      <c r="C167" s="154"/>
      <c r="D167" s="179"/>
      <c r="E167" s="181"/>
      <c r="F167" s="37"/>
      <c r="G167" s="2"/>
      <c r="H167" s="154"/>
      <c r="I167" s="39"/>
      <c r="J167" s="154"/>
      <c r="K167" s="154"/>
      <c r="L167" s="40"/>
      <c r="M167" s="52">
        <f t="shared" si="5"/>
        <v>0</v>
      </c>
      <c r="N167" s="53"/>
      <c r="O167" s="156"/>
      <c r="P167" s="157"/>
      <c r="Q167" s="157"/>
      <c r="R167" s="183"/>
      <c r="S167" s="56">
        <f t="shared" si="6"/>
        <v>0</v>
      </c>
    </row>
    <row r="168" spans="1:19" s="54" customFormat="1" x14ac:dyDescent="0.25">
      <c r="A168" s="55">
        <v>43084</v>
      </c>
      <c r="B168" s="180"/>
      <c r="C168" s="154"/>
      <c r="D168" s="179"/>
      <c r="E168" s="181"/>
      <c r="F168" s="37"/>
      <c r="G168" s="2"/>
      <c r="H168" s="154"/>
      <c r="I168" s="39"/>
      <c r="J168" s="154"/>
      <c r="K168" s="154"/>
      <c r="L168" s="40"/>
      <c r="M168" s="52">
        <f t="shared" si="5"/>
        <v>0</v>
      </c>
      <c r="N168" s="53"/>
      <c r="O168" s="156"/>
      <c r="P168" s="157"/>
      <c r="Q168" s="157"/>
      <c r="R168" s="183"/>
      <c r="S168" s="56">
        <f t="shared" si="6"/>
        <v>0</v>
      </c>
    </row>
    <row r="169" spans="1:19" s="54" customFormat="1" x14ac:dyDescent="0.25">
      <c r="A169" s="55">
        <v>43077</v>
      </c>
      <c r="B169" s="180"/>
      <c r="C169" s="154"/>
      <c r="D169" s="179"/>
      <c r="E169" s="181"/>
      <c r="F169" s="37"/>
      <c r="G169" s="2"/>
      <c r="H169" s="154"/>
      <c r="I169" s="39"/>
      <c r="J169" s="154"/>
      <c r="K169" s="154"/>
      <c r="L169" s="40"/>
      <c r="M169" s="52">
        <f t="shared" si="5"/>
        <v>0</v>
      </c>
      <c r="N169" s="53"/>
      <c r="O169" s="156"/>
      <c r="P169" s="157"/>
      <c r="Q169" s="157"/>
      <c r="R169" s="183"/>
      <c r="S169" s="56">
        <f t="shared" si="6"/>
        <v>0</v>
      </c>
    </row>
    <row r="170" spans="1:19" s="54" customFormat="1" x14ac:dyDescent="0.25">
      <c r="A170" s="55">
        <v>43070</v>
      </c>
      <c r="B170" s="180"/>
      <c r="C170" s="154"/>
      <c r="D170" s="179"/>
      <c r="E170" s="181"/>
      <c r="F170" s="37"/>
      <c r="G170" s="2"/>
      <c r="H170" s="154"/>
      <c r="I170" s="39"/>
      <c r="J170" s="154"/>
      <c r="K170" s="154"/>
      <c r="L170" s="40"/>
      <c r="M170" s="52">
        <f t="shared" si="5"/>
        <v>0</v>
      </c>
      <c r="N170" s="53"/>
      <c r="O170" s="156"/>
      <c r="P170" s="157"/>
      <c r="Q170" s="157"/>
      <c r="R170" s="183"/>
      <c r="S170" s="56">
        <f t="shared" si="6"/>
        <v>0</v>
      </c>
    </row>
    <row r="171" spans="1:19" s="54" customFormat="1" x14ac:dyDescent="0.25">
      <c r="A171" s="55">
        <v>43063</v>
      </c>
      <c r="B171" s="180"/>
      <c r="C171" s="154"/>
      <c r="D171" s="179"/>
      <c r="E171" s="181"/>
      <c r="F171" s="37"/>
      <c r="G171" s="2"/>
      <c r="H171" s="154"/>
      <c r="I171" s="39"/>
      <c r="J171" s="154"/>
      <c r="K171" s="154"/>
      <c r="L171" s="40"/>
      <c r="M171" s="52">
        <f t="shared" si="5"/>
        <v>0</v>
      </c>
      <c r="N171" s="53"/>
      <c r="O171" s="156"/>
      <c r="P171" s="157"/>
      <c r="Q171" s="157"/>
      <c r="R171" s="183"/>
      <c r="S171" s="56">
        <f t="shared" si="6"/>
        <v>0</v>
      </c>
    </row>
    <row r="172" spans="1:19" s="54" customFormat="1" x14ac:dyDescent="0.25">
      <c r="A172" s="55">
        <v>43056</v>
      </c>
      <c r="B172" s="180"/>
      <c r="C172" s="154"/>
      <c r="D172" s="179"/>
      <c r="E172" s="181"/>
      <c r="F172" s="37"/>
      <c r="G172" s="2"/>
      <c r="H172" s="154"/>
      <c r="I172" s="39"/>
      <c r="J172" s="154"/>
      <c r="K172" s="154"/>
      <c r="L172" s="40"/>
      <c r="M172" s="52">
        <f t="shared" si="5"/>
        <v>0</v>
      </c>
      <c r="N172" s="53"/>
      <c r="O172" s="156"/>
      <c r="P172" s="157"/>
      <c r="Q172" s="157"/>
      <c r="R172" s="183"/>
      <c r="S172" s="56">
        <f t="shared" si="6"/>
        <v>0</v>
      </c>
    </row>
    <row r="173" spans="1:19" s="54" customFormat="1" x14ac:dyDescent="0.25">
      <c r="A173" s="55">
        <v>43049</v>
      </c>
      <c r="B173" s="180"/>
      <c r="C173" s="154"/>
      <c r="D173" s="179"/>
      <c r="E173" s="181"/>
      <c r="F173" s="37"/>
      <c r="G173" s="2"/>
      <c r="H173" s="154"/>
      <c r="I173" s="39"/>
      <c r="J173" s="154"/>
      <c r="K173" s="154"/>
      <c r="L173" s="40"/>
      <c r="M173" s="52">
        <f t="shared" si="5"/>
        <v>0</v>
      </c>
      <c r="N173" s="53"/>
      <c r="O173" s="156"/>
      <c r="P173" s="157"/>
      <c r="Q173" s="157"/>
      <c r="R173" s="183"/>
      <c r="S173" s="56">
        <f t="shared" si="6"/>
        <v>0</v>
      </c>
    </row>
    <row r="174" spans="1:19" s="54" customFormat="1" x14ac:dyDescent="0.25">
      <c r="A174" s="55">
        <v>43042</v>
      </c>
      <c r="B174" s="180"/>
      <c r="C174" s="154"/>
      <c r="D174" s="179"/>
      <c r="E174" s="181"/>
      <c r="F174" s="37"/>
      <c r="G174" s="2"/>
      <c r="H174" s="154"/>
      <c r="I174" s="39"/>
      <c r="J174" s="154"/>
      <c r="K174" s="154"/>
      <c r="L174" s="40"/>
      <c r="M174" s="52">
        <f t="shared" si="5"/>
        <v>0</v>
      </c>
      <c r="N174" s="53"/>
      <c r="O174" s="156"/>
      <c r="P174" s="157"/>
      <c r="Q174" s="157"/>
      <c r="R174" s="183"/>
      <c r="S174" s="56">
        <f t="shared" si="6"/>
        <v>0</v>
      </c>
    </row>
    <row r="175" spans="1:19" s="54" customFormat="1" x14ac:dyDescent="0.25">
      <c r="A175" s="55">
        <v>43035</v>
      </c>
      <c r="B175" s="180"/>
      <c r="C175" s="154"/>
      <c r="D175" s="179"/>
      <c r="E175" s="181"/>
      <c r="F175" s="37"/>
      <c r="G175" s="2"/>
      <c r="H175" s="154"/>
      <c r="I175" s="39"/>
      <c r="J175" s="154"/>
      <c r="K175" s="154"/>
      <c r="L175" s="40"/>
      <c r="M175" s="52">
        <f t="shared" si="5"/>
        <v>0</v>
      </c>
      <c r="N175" s="53"/>
      <c r="O175" s="156"/>
      <c r="P175" s="157"/>
      <c r="Q175" s="157"/>
      <c r="R175" s="183"/>
      <c r="S175" s="56">
        <f t="shared" si="6"/>
        <v>0</v>
      </c>
    </row>
    <row r="176" spans="1:19" s="54" customFormat="1" x14ac:dyDescent="0.25">
      <c r="A176" s="55">
        <v>43028</v>
      </c>
      <c r="B176" s="180"/>
      <c r="C176" s="154"/>
      <c r="D176" s="179"/>
      <c r="E176" s="181"/>
      <c r="F176" s="37"/>
      <c r="G176" s="2"/>
      <c r="H176" s="154"/>
      <c r="I176" s="39"/>
      <c r="J176" s="154"/>
      <c r="K176" s="154"/>
      <c r="L176" s="40"/>
      <c r="M176" s="52">
        <f t="shared" si="5"/>
        <v>0</v>
      </c>
      <c r="N176" s="53"/>
      <c r="O176" s="156"/>
      <c r="P176" s="157"/>
      <c r="Q176" s="157"/>
      <c r="R176" s="183"/>
      <c r="S176" s="56">
        <f t="shared" si="6"/>
        <v>0</v>
      </c>
    </row>
    <row r="177" spans="1:19" s="54" customFormat="1" x14ac:dyDescent="0.25">
      <c r="A177" s="55">
        <v>43021</v>
      </c>
      <c r="B177" s="180"/>
      <c r="C177" s="154"/>
      <c r="D177" s="179"/>
      <c r="E177" s="181"/>
      <c r="F177" s="37"/>
      <c r="G177" s="2"/>
      <c r="H177" s="154"/>
      <c r="I177" s="39"/>
      <c r="J177" s="154"/>
      <c r="K177" s="154"/>
      <c r="L177" s="40"/>
      <c r="M177" s="52">
        <f t="shared" si="5"/>
        <v>0</v>
      </c>
      <c r="N177" s="53"/>
      <c r="O177" s="156"/>
      <c r="P177" s="157"/>
      <c r="Q177" s="157"/>
      <c r="R177" s="183"/>
      <c r="S177" s="56">
        <f t="shared" si="6"/>
        <v>0</v>
      </c>
    </row>
    <row r="178" spans="1:19" s="54" customFormat="1" x14ac:dyDescent="0.25">
      <c r="A178" s="55">
        <v>43014</v>
      </c>
      <c r="B178" s="180"/>
      <c r="C178" s="154"/>
      <c r="D178" s="179"/>
      <c r="E178" s="181"/>
      <c r="F178" s="37"/>
      <c r="G178" s="2"/>
      <c r="H178" s="154"/>
      <c r="I178" s="39"/>
      <c r="J178" s="154"/>
      <c r="K178" s="154"/>
      <c r="L178" s="40"/>
      <c r="M178" s="52">
        <f t="shared" si="5"/>
        <v>0</v>
      </c>
      <c r="N178" s="7"/>
      <c r="O178" s="156"/>
      <c r="P178" s="157"/>
      <c r="Q178" s="157"/>
      <c r="R178" s="183"/>
      <c r="S178" s="56">
        <f t="shared" si="6"/>
        <v>0</v>
      </c>
    </row>
    <row r="179" spans="1:19" s="54" customFormat="1" x14ac:dyDescent="0.25">
      <c r="A179" s="55">
        <v>43007</v>
      </c>
      <c r="B179" s="180"/>
      <c r="C179" s="154"/>
      <c r="D179" s="179"/>
      <c r="E179" s="181"/>
      <c r="F179" s="37"/>
      <c r="G179" s="2"/>
      <c r="H179" s="154"/>
      <c r="I179" s="39"/>
      <c r="J179" s="154"/>
      <c r="K179" s="154"/>
      <c r="L179" s="40"/>
      <c r="M179" s="52">
        <f t="shared" si="5"/>
        <v>0</v>
      </c>
      <c r="N179" s="53"/>
      <c r="O179" s="156"/>
      <c r="P179" s="157"/>
      <c r="Q179" s="157"/>
      <c r="R179" s="183"/>
      <c r="S179" s="56">
        <f t="shared" si="6"/>
        <v>0</v>
      </c>
    </row>
    <row r="180" spans="1:19" s="54" customFormat="1" x14ac:dyDescent="0.25">
      <c r="A180" s="55">
        <v>43000</v>
      </c>
      <c r="B180" s="180"/>
      <c r="C180" s="154"/>
      <c r="D180" s="179"/>
      <c r="E180" s="181"/>
      <c r="F180" s="37"/>
      <c r="G180" s="2"/>
      <c r="H180" s="154"/>
      <c r="I180" s="39"/>
      <c r="J180" s="154"/>
      <c r="K180" s="154"/>
      <c r="L180" s="40"/>
      <c r="M180" s="52">
        <f t="shared" si="5"/>
        <v>0</v>
      </c>
      <c r="N180" s="53"/>
      <c r="O180" s="156"/>
      <c r="P180" s="157"/>
      <c r="Q180" s="157"/>
      <c r="R180" s="183"/>
      <c r="S180" s="56">
        <f t="shared" si="6"/>
        <v>0</v>
      </c>
    </row>
    <row r="181" spans="1:19" s="54" customFormat="1" x14ac:dyDescent="0.25">
      <c r="A181" s="55">
        <v>42993</v>
      </c>
      <c r="B181" s="180"/>
      <c r="C181" s="154"/>
      <c r="D181" s="179"/>
      <c r="E181" s="181"/>
      <c r="F181" s="37"/>
      <c r="G181" s="2"/>
      <c r="H181" s="154"/>
      <c r="I181" s="39"/>
      <c r="J181" s="154"/>
      <c r="K181" s="154"/>
      <c r="L181" s="40"/>
      <c r="M181" s="52">
        <f t="shared" si="5"/>
        <v>0</v>
      </c>
      <c r="N181" s="53"/>
      <c r="O181" s="156"/>
      <c r="P181" s="157"/>
      <c r="Q181" s="157"/>
      <c r="R181" s="183"/>
      <c r="S181" s="56">
        <f t="shared" si="6"/>
        <v>0</v>
      </c>
    </row>
    <row r="182" spans="1:19" s="54" customFormat="1" x14ac:dyDescent="0.25">
      <c r="A182" s="55">
        <v>42986</v>
      </c>
      <c r="B182" s="180"/>
      <c r="C182" s="154"/>
      <c r="D182" s="179"/>
      <c r="E182" s="181"/>
      <c r="F182" s="37"/>
      <c r="G182" s="2"/>
      <c r="H182" s="154"/>
      <c r="I182" s="39"/>
      <c r="J182" s="154"/>
      <c r="K182" s="154"/>
      <c r="L182" s="40"/>
      <c r="M182" s="52">
        <f t="shared" si="5"/>
        <v>0</v>
      </c>
      <c r="N182" s="53"/>
      <c r="O182" s="156"/>
      <c r="P182" s="157"/>
      <c r="Q182" s="157"/>
      <c r="R182" s="183"/>
      <c r="S182" s="56">
        <f t="shared" si="6"/>
        <v>0</v>
      </c>
    </row>
    <row r="183" spans="1:19" s="54" customFormat="1" x14ac:dyDescent="0.25">
      <c r="A183" s="55">
        <v>42979</v>
      </c>
      <c r="B183" s="180"/>
      <c r="C183" s="154"/>
      <c r="D183" s="179"/>
      <c r="E183" s="181"/>
      <c r="F183" s="37"/>
      <c r="G183" s="2"/>
      <c r="H183" s="154"/>
      <c r="I183" s="39"/>
      <c r="J183" s="154"/>
      <c r="K183" s="154"/>
      <c r="L183" s="40"/>
      <c r="M183" s="52">
        <f t="shared" si="5"/>
        <v>0</v>
      </c>
      <c r="N183" s="53"/>
      <c r="O183" s="156"/>
      <c r="P183" s="157"/>
      <c r="Q183" s="157"/>
      <c r="R183" s="183"/>
      <c r="S183" s="56">
        <f t="shared" si="6"/>
        <v>0</v>
      </c>
    </row>
    <row r="184" spans="1:19" s="54" customFormat="1" x14ac:dyDescent="0.25">
      <c r="A184" s="55">
        <v>42972</v>
      </c>
      <c r="B184" s="180"/>
      <c r="C184" s="154"/>
      <c r="D184" s="179"/>
      <c r="E184" s="181"/>
      <c r="F184" s="37"/>
      <c r="G184" s="2"/>
      <c r="H184" s="154"/>
      <c r="I184" s="74"/>
      <c r="J184" s="154"/>
      <c r="K184" s="154"/>
      <c r="L184" s="75"/>
      <c r="M184" s="52">
        <f t="shared" si="5"/>
        <v>0</v>
      </c>
      <c r="N184" s="53"/>
      <c r="O184" s="156"/>
      <c r="P184" s="157"/>
      <c r="Q184" s="157"/>
      <c r="R184" s="183"/>
      <c r="S184" s="56">
        <f t="shared" si="6"/>
        <v>0</v>
      </c>
    </row>
    <row r="185" spans="1:19" s="54" customFormat="1" x14ac:dyDescent="0.25">
      <c r="A185" s="55">
        <v>42965</v>
      </c>
      <c r="B185" s="180"/>
      <c r="C185" s="154"/>
      <c r="D185" s="179"/>
      <c r="E185" s="181"/>
      <c r="F185" s="37"/>
      <c r="G185" s="2"/>
      <c r="H185" s="154"/>
      <c r="I185" s="39"/>
      <c r="J185" s="154"/>
      <c r="K185" s="154"/>
      <c r="L185" s="40"/>
      <c r="M185" s="52">
        <f t="shared" si="5"/>
        <v>0</v>
      </c>
      <c r="N185" s="53"/>
      <c r="O185" s="156"/>
      <c r="P185" s="157"/>
      <c r="Q185" s="157"/>
      <c r="R185" s="183"/>
      <c r="S185" s="56">
        <f t="shared" si="6"/>
        <v>0</v>
      </c>
    </row>
    <row r="186" spans="1:19" s="54" customFormat="1" x14ac:dyDescent="0.25">
      <c r="A186" s="55">
        <v>42958</v>
      </c>
      <c r="B186" s="180"/>
      <c r="C186" s="154"/>
      <c r="D186" s="179"/>
      <c r="E186" s="181"/>
      <c r="F186" s="37"/>
      <c r="G186" s="2"/>
      <c r="H186" s="154"/>
      <c r="I186" s="39"/>
      <c r="J186" s="154"/>
      <c r="K186" s="154"/>
      <c r="L186" s="40"/>
      <c r="M186" s="95">
        <f t="shared" si="5"/>
        <v>0</v>
      </c>
      <c r="N186" s="53"/>
      <c r="O186" s="156"/>
      <c r="P186" s="157"/>
      <c r="Q186" s="157"/>
      <c r="R186" s="183"/>
      <c r="S186" s="155">
        <f t="shared" si="6"/>
        <v>0</v>
      </c>
    </row>
    <row r="187" spans="1:19" s="54" customFormat="1" x14ac:dyDescent="0.25">
      <c r="A187" s="55">
        <v>42951</v>
      </c>
      <c r="B187" s="180"/>
      <c r="C187" s="154"/>
      <c r="D187" s="179"/>
      <c r="E187" s="181"/>
      <c r="F187" s="37"/>
      <c r="G187" s="2"/>
      <c r="H187" s="154"/>
      <c r="I187" s="39"/>
      <c r="J187" s="154"/>
      <c r="K187" s="154"/>
      <c r="L187" s="40"/>
      <c r="M187" s="95">
        <f t="shared" si="5"/>
        <v>0</v>
      </c>
      <c r="N187" s="53"/>
      <c r="O187" s="156"/>
      <c r="P187" s="157"/>
      <c r="Q187" s="157"/>
      <c r="R187" s="183"/>
      <c r="S187" s="155">
        <f t="shared" si="6"/>
        <v>0</v>
      </c>
    </row>
    <row r="188" spans="1:19" s="54" customFormat="1" x14ac:dyDescent="0.25">
      <c r="A188" s="55">
        <v>42944</v>
      </c>
      <c r="B188" s="180"/>
      <c r="C188" s="154"/>
      <c r="D188" s="179"/>
      <c r="E188" s="181"/>
      <c r="F188" s="37"/>
      <c r="G188" s="2"/>
      <c r="H188" s="154"/>
      <c r="I188" s="39"/>
      <c r="J188" s="154"/>
      <c r="K188" s="154"/>
      <c r="L188" s="40"/>
      <c r="M188" s="95">
        <f t="shared" si="5"/>
        <v>0</v>
      </c>
      <c r="N188" s="53"/>
      <c r="O188" s="156"/>
      <c r="P188" s="157"/>
      <c r="Q188" s="157"/>
      <c r="R188" s="183"/>
      <c r="S188" s="155">
        <f t="shared" si="6"/>
        <v>0</v>
      </c>
    </row>
    <row r="189" spans="1:19" s="54" customFormat="1" x14ac:dyDescent="0.25">
      <c r="A189" s="55">
        <v>42937</v>
      </c>
      <c r="B189" s="180"/>
      <c r="C189" s="154"/>
      <c r="D189" s="179"/>
      <c r="E189" s="181"/>
      <c r="F189" s="37"/>
      <c r="G189" s="2"/>
      <c r="H189" s="154"/>
      <c r="I189" s="39"/>
      <c r="J189" s="154"/>
      <c r="K189" s="154"/>
      <c r="L189" s="40"/>
      <c r="M189" s="95">
        <f t="shared" si="5"/>
        <v>0</v>
      </c>
      <c r="N189" s="53"/>
      <c r="O189" s="156"/>
      <c r="P189" s="157"/>
      <c r="Q189" s="157"/>
      <c r="R189" s="183"/>
      <c r="S189" s="155">
        <f t="shared" si="6"/>
        <v>0</v>
      </c>
    </row>
    <row r="190" spans="1:19" s="54" customFormat="1" x14ac:dyDescent="0.25">
      <c r="A190" s="55">
        <v>42930</v>
      </c>
      <c r="B190" s="180"/>
      <c r="C190" s="154"/>
      <c r="D190" s="179"/>
      <c r="E190" s="181"/>
      <c r="F190" s="37"/>
      <c r="G190" s="2"/>
      <c r="H190" s="154"/>
      <c r="I190" s="39"/>
      <c r="J190" s="154"/>
      <c r="K190" s="154"/>
      <c r="L190" s="40"/>
      <c r="M190" s="95">
        <f t="shared" si="5"/>
        <v>0</v>
      </c>
      <c r="N190" s="53"/>
      <c r="O190" s="156"/>
      <c r="P190" s="157"/>
      <c r="Q190" s="157"/>
      <c r="R190" s="183"/>
      <c r="S190" s="155">
        <f t="shared" si="6"/>
        <v>0</v>
      </c>
    </row>
    <row r="191" spans="1:19" s="54" customFormat="1" x14ac:dyDescent="0.25">
      <c r="A191" s="55">
        <v>42923</v>
      </c>
      <c r="B191" s="180"/>
      <c r="C191" s="154"/>
      <c r="D191" s="179"/>
      <c r="E191" s="181"/>
      <c r="F191" s="37"/>
      <c r="G191" s="2"/>
      <c r="H191" s="154"/>
      <c r="I191" s="39"/>
      <c r="J191" s="154"/>
      <c r="K191" s="154"/>
      <c r="L191" s="40"/>
      <c r="M191" s="95">
        <f t="shared" si="5"/>
        <v>0</v>
      </c>
      <c r="N191" s="53"/>
      <c r="O191" s="156"/>
      <c r="P191" s="157"/>
      <c r="Q191" s="157"/>
      <c r="R191" s="183"/>
      <c r="S191" s="155">
        <f t="shared" si="6"/>
        <v>0</v>
      </c>
    </row>
    <row r="192" spans="1:19" s="54" customFormat="1" x14ac:dyDescent="0.25">
      <c r="A192" s="55">
        <v>42916</v>
      </c>
      <c r="B192" s="180"/>
      <c r="C192" s="154"/>
      <c r="D192" s="179"/>
      <c r="E192" s="181"/>
      <c r="F192" s="37"/>
      <c r="G192" s="2"/>
      <c r="H192" s="154"/>
      <c r="I192" s="39"/>
      <c r="J192" s="154"/>
      <c r="K192" s="154"/>
      <c r="L192" s="40"/>
      <c r="M192" s="95">
        <f t="shared" si="5"/>
        <v>0</v>
      </c>
      <c r="N192" s="53"/>
      <c r="O192" s="156"/>
      <c r="P192" s="157"/>
      <c r="Q192" s="157"/>
      <c r="R192" s="183"/>
      <c r="S192" s="155">
        <f t="shared" si="6"/>
        <v>0</v>
      </c>
    </row>
    <row r="193" spans="1:19" s="54" customFormat="1" x14ac:dyDescent="0.25">
      <c r="A193" s="55">
        <v>42909</v>
      </c>
      <c r="B193" s="180"/>
      <c r="C193" s="154"/>
      <c r="D193" s="179"/>
      <c r="E193" s="181"/>
      <c r="F193" s="37"/>
      <c r="G193" s="2"/>
      <c r="H193" s="154"/>
      <c r="I193" s="39"/>
      <c r="J193" s="154"/>
      <c r="K193" s="154"/>
      <c r="L193" s="40"/>
      <c r="M193" s="95">
        <f t="shared" si="5"/>
        <v>0</v>
      </c>
      <c r="N193" s="53"/>
      <c r="O193" s="156"/>
      <c r="P193" s="157"/>
      <c r="Q193" s="157"/>
      <c r="R193" s="183"/>
      <c r="S193" s="155">
        <f t="shared" si="6"/>
        <v>0</v>
      </c>
    </row>
    <row r="194" spans="1:19" s="54" customFormat="1" x14ac:dyDescent="0.25">
      <c r="A194" s="55">
        <v>42902</v>
      </c>
      <c r="B194" s="180"/>
      <c r="C194" s="154"/>
      <c r="D194" s="179"/>
      <c r="E194" s="181"/>
      <c r="F194" s="37"/>
      <c r="G194" s="2"/>
      <c r="H194" s="154"/>
      <c r="I194" s="39"/>
      <c r="J194" s="154"/>
      <c r="K194" s="154"/>
      <c r="L194" s="40"/>
      <c r="M194" s="95">
        <f t="shared" si="5"/>
        <v>0</v>
      </c>
      <c r="N194" s="53"/>
      <c r="O194" s="156"/>
      <c r="P194" s="157"/>
      <c r="Q194" s="157"/>
      <c r="R194" s="183"/>
      <c r="S194" s="155">
        <f t="shared" si="6"/>
        <v>0</v>
      </c>
    </row>
    <row r="195" spans="1:19" s="54" customFormat="1" x14ac:dyDescent="0.25">
      <c r="A195" s="55">
        <v>42895</v>
      </c>
      <c r="B195" s="180"/>
      <c r="C195" s="154"/>
      <c r="D195" s="179"/>
      <c r="E195" s="181"/>
      <c r="F195" s="37"/>
      <c r="G195" s="2"/>
      <c r="H195" s="154"/>
      <c r="I195" s="39"/>
      <c r="J195" s="154"/>
      <c r="K195" s="154"/>
      <c r="L195" s="40"/>
      <c r="M195" s="95">
        <f t="shared" ref="M195:M240" si="7">J195*-1</f>
        <v>0</v>
      </c>
      <c r="N195" s="53"/>
      <c r="O195" s="156"/>
      <c r="P195" s="157"/>
      <c r="Q195" s="157"/>
      <c r="R195" s="203"/>
      <c r="S195" s="155">
        <f t="shared" si="6"/>
        <v>0</v>
      </c>
    </row>
    <row r="196" spans="1:19" s="54" customFormat="1" x14ac:dyDescent="0.25">
      <c r="A196" s="55">
        <v>42888</v>
      </c>
      <c r="B196" s="180"/>
      <c r="C196" s="154"/>
      <c r="D196" s="179"/>
      <c r="E196" s="181"/>
      <c r="F196" s="37"/>
      <c r="G196" s="2"/>
      <c r="H196" s="154"/>
      <c r="I196" s="39"/>
      <c r="J196" s="154"/>
      <c r="K196" s="154"/>
      <c r="L196" s="40"/>
      <c r="M196" s="95">
        <f t="shared" si="7"/>
        <v>0</v>
      </c>
      <c r="N196" s="53"/>
      <c r="O196" s="156"/>
      <c r="P196" s="157"/>
      <c r="Q196" s="157"/>
      <c r="R196" s="183"/>
      <c r="S196" s="155">
        <f t="shared" si="6"/>
        <v>0</v>
      </c>
    </row>
    <row r="197" spans="1:19" s="54" customFormat="1" x14ac:dyDescent="0.25">
      <c r="A197" s="55">
        <v>42881</v>
      </c>
      <c r="B197" s="180"/>
      <c r="C197" s="154"/>
      <c r="D197" s="179"/>
      <c r="E197" s="181"/>
      <c r="F197" s="37"/>
      <c r="G197" s="2"/>
      <c r="H197" s="154"/>
      <c r="I197" s="39"/>
      <c r="J197" s="154"/>
      <c r="K197" s="154"/>
      <c r="L197" s="40"/>
      <c r="M197" s="95">
        <f t="shared" si="7"/>
        <v>0</v>
      </c>
      <c r="N197" s="53"/>
      <c r="O197" s="156"/>
      <c r="P197" s="204"/>
      <c r="Q197" s="204"/>
      <c r="R197" s="205"/>
      <c r="S197" s="155">
        <f t="shared" si="6"/>
        <v>0</v>
      </c>
    </row>
    <row r="198" spans="1:19" s="54" customFormat="1" x14ac:dyDescent="0.25">
      <c r="A198" s="55">
        <v>42874</v>
      </c>
      <c r="B198" s="180"/>
      <c r="C198" s="154"/>
      <c r="D198" s="179"/>
      <c r="E198" s="181"/>
      <c r="F198" s="37"/>
      <c r="G198" s="2"/>
      <c r="H198" s="154"/>
      <c r="I198" s="39"/>
      <c r="J198" s="154"/>
      <c r="K198" s="154"/>
      <c r="L198" s="40"/>
      <c r="M198" s="95">
        <f t="shared" si="7"/>
        <v>0</v>
      </c>
      <c r="N198" s="53"/>
      <c r="O198" s="156"/>
      <c r="P198" s="204"/>
      <c r="Q198" s="204"/>
      <c r="R198" s="205"/>
      <c r="S198" s="155">
        <f t="shared" si="6"/>
        <v>0</v>
      </c>
    </row>
    <row r="199" spans="1:19" s="54" customFormat="1" x14ac:dyDescent="0.25">
      <c r="A199" s="55">
        <v>42867</v>
      </c>
      <c r="B199" s="180"/>
      <c r="C199" s="154"/>
      <c r="D199" s="179"/>
      <c r="E199" s="181"/>
      <c r="F199" s="37"/>
      <c r="G199" s="2"/>
      <c r="H199" s="154"/>
      <c r="I199" s="39"/>
      <c r="J199" s="154"/>
      <c r="K199" s="154"/>
      <c r="L199" s="40"/>
      <c r="M199" s="95">
        <f t="shared" si="7"/>
        <v>0</v>
      </c>
      <c r="N199" s="53"/>
      <c r="O199" s="156"/>
      <c r="P199" s="204"/>
      <c r="Q199" s="204"/>
      <c r="R199" s="205"/>
      <c r="S199" s="155">
        <f t="shared" si="6"/>
        <v>0</v>
      </c>
    </row>
    <row r="200" spans="1:19" s="54" customFormat="1" x14ac:dyDescent="0.25">
      <c r="A200" s="55">
        <v>42860</v>
      </c>
      <c r="B200" s="180"/>
      <c r="C200" s="154"/>
      <c r="D200" s="179"/>
      <c r="E200" s="181"/>
      <c r="F200" s="37"/>
      <c r="G200" s="2"/>
      <c r="H200" s="154"/>
      <c r="I200" s="39"/>
      <c r="J200" s="154"/>
      <c r="K200" s="154"/>
      <c r="L200" s="40"/>
      <c r="M200" s="95">
        <f t="shared" si="7"/>
        <v>0</v>
      </c>
      <c r="N200" s="53"/>
      <c r="O200" s="156"/>
      <c r="P200" s="204"/>
      <c r="Q200" s="204"/>
      <c r="R200" s="205"/>
      <c r="S200" s="155">
        <f t="shared" si="6"/>
        <v>0</v>
      </c>
    </row>
    <row r="201" spans="1:19" s="54" customFormat="1" x14ac:dyDescent="0.25">
      <c r="A201" s="55">
        <v>42853</v>
      </c>
      <c r="B201" s="180"/>
      <c r="C201" s="154"/>
      <c r="D201" s="179"/>
      <c r="E201" s="181"/>
      <c r="F201" s="37"/>
      <c r="G201" s="2"/>
      <c r="H201" s="154"/>
      <c r="I201" s="39"/>
      <c r="J201" s="154"/>
      <c r="K201" s="154"/>
      <c r="L201" s="40"/>
      <c r="M201" s="95">
        <f t="shared" si="7"/>
        <v>0</v>
      </c>
      <c r="N201" s="53"/>
      <c r="O201" s="156"/>
      <c r="P201" s="204"/>
      <c r="Q201" s="204"/>
      <c r="R201" s="205"/>
      <c r="S201" s="155">
        <f t="shared" si="6"/>
        <v>0</v>
      </c>
    </row>
    <row r="202" spans="1:19" s="54" customFormat="1" x14ac:dyDescent="0.25">
      <c r="A202" s="55">
        <v>42846</v>
      </c>
      <c r="B202" s="180"/>
      <c r="C202" s="154"/>
      <c r="D202" s="179"/>
      <c r="E202" s="181"/>
      <c r="F202" s="37"/>
      <c r="G202" s="2"/>
      <c r="H202" s="154"/>
      <c r="I202" s="39"/>
      <c r="J202" s="154"/>
      <c r="K202" s="154"/>
      <c r="L202" s="40"/>
      <c r="M202" s="95">
        <f t="shared" si="7"/>
        <v>0</v>
      </c>
      <c r="N202" s="53"/>
      <c r="O202" s="156"/>
      <c r="P202" s="204"/>
      <c r="Q202" s="204"/>
      <c r="R202" s="205"/>
      <c r="S202" s="155">
        <f t="shared" si="6"/>
        <v>0</v>
      </c>
    </row>
    <row r="203" spans="1:19" s="54" customFormat="1" x14ac:dyDescent="0.25">
      <c r="A203" s="55">
        <v>42839</v>
      </c>
      <c r="B203" s="180"/>
      <c r="C203" s="154"/>
      <c r="D203" s="179"/>
      <c r="E203" s="181"/>
      <c r="F203" s="37"/>
      <c r="G203" s="2"/>
      <c r="H203" s="154"/>
      <c r="I203" s="39"/>
      <c r="J203" s="154"/>
      <c r="K203" s="154"/>
      <c r="L203" s="40"/>
      <c r="M203" s="95">
        <f t="shared" si="7"/>
        <v>0</v>
      </c>
      <c r="N203" s="53"/>
      <c r="O203" s="156"/>
      <c r="P203" s="204"/>
      <c r="Q203" s="204"/>
      <c r="R203" s="205"/>
      <c r="S203" s="155">
        <f t="shared" si="6"/>
        <v>0</v>
      </c>
    </row>
    <row r="204" spans="1:19" s="54" customFormat="1" x14ac:dyDescent="0.25">
      <c r="A204" s="55">
        <v>42832</v>
      </c>
      <c r="B204" s="180"/>
      <c r="C204" s="154"/>
      <c r="D204" s="179"/>
      <c r="E204" s="181"/>
      <c r="F204" s="37"/>
      <c r="G204" s="2"/>
      <c r="H204" s="154"/>
      <c r="I204" s="39"/>
      <c r="J204" s="154"/>
      <c r="K204" s="154"/>
      <c r="L204" s="40"/>
      <c r="M204" s="95">
        <f t="shared" si="7"/>
        <v>0</v>
      </c>
      <c r="N204" s="7"/>
      <c r="O204" s="156"/>
      <c r="P204" s="204"/>
      <c r="Q204" s="204"/>
      <c r="R204" s="205"/>
      <c r="S204" s="155">
        <f t="shared" si="6"/>
        <v>0</v>
      </c>
    </row>
    <row r="205" spans="1:19" s="54" customFormat="1" x14ac:dyDescent="0.25">
      <c r="A205" s="55">
        <v>42825</v>
      </c>
      <c r="B205" s="180"/>
      <c r="C205" s="154"/>
      <c r="D205" s="179"/>
      <c r="E205" s="181"/>
      <c r="F205" s="37"/>
      <c r="G205" s="2"/>
      <c r="H205" s="154"/>
      <c r="I205" s="39"/>
      <c r="J205" s="154"/>
      <c r="K205" s="154"/>
      <c r="L205" s="40"/>
      <c r="M205" s="95">
        <f t="shared" si="7"/>
        <v>0</v>
      </c>
      <c r="N205" s="7"/>
      <c r="O205" s="156"/>
      <c r="P205" s="204"/>
      <c r="Q205" s="204"/>
      <c r="R205" s="205"/>
      <c r="S205" s="155">
        <f t="shared" si="6"/>
        <v>0</v>
      </c>
    </row>
    <row r="206" spans="1:19" s="54" customFormat="1" x14ac:dyDescent="0.25">
      <c r="A206" s="55">
        <v>42818</v>
      </c>
      <c r="B206" s="180"/>
      <c r="C206" s="154"/>
      <c r="D206" s="179"/>
      <c r="E206" s="181"/>
      <c r="F206" s="37"/>
      <c r="G206" s="2"/>
      <c r="H206" s="154"/>
      <c r="I206" s="39"/>
      <c r="J206" s="154"/>
      <c r="K206" s="154"/>
      <c r="L206" s="40"/>
      <c r="M206" s="95">
        <f t="shared" si="7"/>
        <v>0</v>
      </c>
      <c r="N206" s="53"/>
      <c r="O206" s="156"/>
      <c r="P206" s="204"/>
      <c r="Q206" s="204"/>
      <c r="R206" s="205"/>
      <c r="S206" s="155">
        <f t="shared" si="6"/>
        <v>0</v>
      </c>
    </row>
    <row r="207" spans="1:19" s="54" customFormat="1" x14ac:dyDescent="0.25">
      <c r="A207" s="55">
        <v>42811</v>
      </c>
      <c r="B207" s="180"/>
      <c r="C207" s="154"/>
      <c r="D207" s="179"/>
      <c r="E207" s="181"/>
      <c r="F207" s="37"/>
      <c r="G207" s="2"/>
      <c r="H207" s="154"/>
      <c r="I207" s="39"/>
      <c r="J207" s="154"/>
      <c r="K207" s="154"/>
      <c r="L207" s="40"/>
      <c r="M207" s="95">
        <f t="shared" si="7"/>
        <v>0</v>
      </c>
      <c r="N207" s="53"/>
      <c r="O207" s="156"/>
      <c r="P207" s="204"/>
      <c r="Q207" s="204"/>
      <c r="R207" s="205"/>
      <c r="S207" s="155">
        <f t="shared" si="6"/>
        <v>0</v>
      </c>
    </row>
    <row r="208" spans="1:19" s="54" customFormat="1" x14ac:dyDescent="0.25">
      <c r="A208" s="55">
        <v>42804</v>
      </c>
      <c r="B208" s="180"/>
      <c r="C208" s="154"/>
      <c r="D208" s="179"/>
      <c r="E208" s="181"/>
      <c r="F208" s="37"/>
      <c r="G208" s="2"/>
      <c r="H208" s="154"/>
      <c r="I208" s="39"/>
      <c r="J208" s="154"/>
      <c r="K208" s="154"/>
      <c r="L208" s="40"/>
      <c r="M208" s="95">
        <f t="shared" si="7"/>
        <v>0</v>
      </c>
      <c r="N208" s="53"/>
      <c r="O208" s="156"/>
      <c r="P208" s="204"/>
      <c r="Q208" s="204"/>
      <c r="R208" s="205"/>
      <c r="S208" s="155">
        <f t="shared" si="6"/>
        <v>0</v>
      </c>
    </row>
    <row r="209" spans="1:19" s="54" customFormat="1" x14ac:dyDescent="0.25">
      <c r="A209" s="55">
        <v>42797</v>
      </c>
      <c r="B209" s="180"/>
      <c r="C209" s="154"/>
      <c r="D209" s="179"/>
      <c r="E209" s="181"/>
      <c r="F209" s="37"/>
      <c r="G209" s="2"/>
      <c r="H209" s="154"/>
      <c r="I209" s="39"/>
      <c r="J209" s="154"/>
      <c r="K209" s="154"/>
      <c r="L209" s="40"/>
      <c r="M209" s="95">
        <f t="shared" si="7"/>
        <v>0</v>
      </c>
      <c r="N209" s="53"/>
      <c r="O209" s="156"/>
      <c r="P209" s="204"/>
      <c r="Q209" s="204"/>
      <c r="R209" s="205"/>
      <c r="S209" s="155">
        <f t="shared" si="6"/>
        <v>0</v>
      </c>
    </row>
    <row r="210" spans="1:19" s="54" customFormat="1" x14ac:dyDescent="0.25">
      <c r="A210" s="55">
        <v>42790</v>
      </c>
      <c r="B210" s="180"/>
      <c r="C210" s="154"/>
      <c r="D210" s="179"/>
      <c r="E210" s="181"/>
      <c r="F210" s="37"/>
      <c r="G210" s="2"/>
      <c r="H210" s="154"/>
      <c r="I210" s="39"/>
      <c r="J210" s="154"/>
      <c r="K210" s="154"/>
      <c r="L210" s="40"/>
      <c r="M210" s="95">
        <f t="shared" si="7"/>
        <v>0</v>
      </c>
      <c r="N210" s="53"/>
      <c r="O210" s="156"/>
      <c r="P210" s="204"/>
      <c r="Q210" s="204"/>
      <c r="R210" s="205"/>
      <c r="S210" s="155">
        <f t="shared" si="6"/>
        <v>0</v>
      </c>
    </row>
    <row r="211" spans="1:19" s="54" customFormat="1" x14ac:dyDescent="0.25">
      <c r="A211" s="55">
        <v>42783</v>
      </c>
      <c r="B211" s="180"/>
      <c r="C211" s="154"/>
      <c r="D211" s="179"/>
      <c r="E211" s="181"/>
      <c r="F211" s="37"/>
      <c r="G211" s="2"/>
      <c r="H211" s="154"/>
      <c r="I211" s="39"/>
      <c r="J211" s="154"/>
      <c r="K211" s="154"/>
      <c r="L211" s="40"/>
      <c r="M211" s="95">
        <f t="shared" si="7"/>
        <v>0</v>
      </c>
      <c r="N211" s="53"/>
      <c r="O211" s="156"/>
      <c r="P211" s="204"/>
      <c r="Q211" s="204"/>
      <c r="R211" s="205"/>
      <c r="S211" s="155">
        <f t="shared" si="6"/>
        <v>0</v>
      </c>
    </row>
    <row r="212" spans="1:19" s="54" customFormat="1" x14ac:dyDescent="0.25">
      <c r="A212" s="55">
        <v>42776</v>
      </c>
      <c r="B212" s="180"/>
      <c r="C212" s="154"/>
      <c r="D212" s="179"/>
      <c r="E212" s="181"/>
      <c r="F212" s="37"/>
      <c r="G212" s="2"/>
      <c r="H212" s="154"/>
      <c r="I212" s="39"/>
      <c r="J212" s="154"/>
      <c r="K212" s="154"/>
      <c r="L212" s="40"/>
      <c r="M212" s="95">
        <f t="shared" si="7"/>
        <v>0</v>
      </c>
      <c r="N212" s="7"/>
      <c r="O212" s="156"/>
      <c r="P212" s="157"/>
      <c r="Q212" s="157"/>
      <c r="R212" s="183"/>
      <c r="S212" s="155">
        <f t="shared" si="6"/>
        <v>0</v>
      </c>
    </row>
    <row r="213" spans="1:19" s="54" customFormat="1" x14ac:dyDescent="0.25">
      <c r="A213" s="55">
        <v>42769</v>
      </c>
      <c r="B213" s="180"/>
      <c r="C213" s="154"/>
      <c r="D213" s="179"/>
      <c r="E213" s="181"/>
      <c r="F213" s="37"/>
      <c r="G213" s="2"/>
      <c r="H213" s="154"/>
      <c r="I213" s="39"/>
      <c r="J213" s="154"/>
      <c r="K213" s="154"/>
      <c r="L213" s="40"/>
      <c r="M213" s="95">
        <f t="shared" si="7"/>
        <v>0</v>
      </c>
      <c r="N213" s="53"/>
      <c r="O213" s="156"/>
      <c r="P213" s="157"/>
      <c r="Q213" s="157"/>
      <c r="R213" s="183"/>
      <c r="S213" s="155">
        <f t="shared" si="6"/>
        <v>0</v>
      </c>
    </row>
    <row r="214" spans="1:19" s="54" customFormat="1" x14ac:dyDescent="0.25">
      <c r="A214" s="55">
        <v>42762</v>
      </c>
      <c r="B214" s="180"/>
      <c r="C214" s="154"/>
      <c r="D214" s="179"/>
      <c r="E214" s="181"/>
      <c r="F214" s="37"/>
      <c r="G214" s="2"/>
      <c r="H214" s="154"/>
      <c r="I214" s="39"/>
      <c r="J214" s="154"/>
      <c r="K214" s="154"/>
      <c r="L214" s="40"/>
      <c r="M214" s="95">
        <f t="shared" si="7"/>
        <v>0</v>
      </c>
      <c r="N214" s="53"/>
      <c r="O214" s="156"/>
      <c r="P214" s="157"/>
      <c r="Q214" s="157"/>
      <c r="R214" s="183"/>
      <c r="S214" s="155">
        <f t="shared" si="6"/>
        <v>0</v>
      </c>
    </row>
    <row r="215" spans="1:19" s="54" customFormat="1" x14ac:dyDescent="0.25">
      <c r="A215" s="55">
        <v>42755</v>
      </c>
      <c r="B215" s="180"/>
      <c r="C215" s="77"/>
      <c r="D215" s="179"/>
      <c r="E215" s="181"/>
      <c r="F215" s="206"/>
      <c r="G215" s="78"/>
      <c r="H215" s="154"/>
      <c r="I215" s="39"/>
      <c r="J215" s="154"/>
      <c r="K215" s="154"/>
      <c r="L215" s="40"/>
      <c r="M215" s="95">
        <f t="shared" si="7"/>
        <v>0</v>
      </c>
      <c r="N215" s="7"/>
      <c r="O215" s="207"/>
      <c r="P215" s="208"/>
      <c r="Q215" s="208"/>
      <c r="R215" s="209"/>
      <c r="S215" s="155">
        <f t="shared" si="6"/>
        <v>0</v>
      </c>
    </row>
    <row r="216" spans="1:19" s="54" customFormat="1" x14ac:dyDescent="0.25">
      <c r="A216" s="55">
        <v>42748</v>
      </c>
      <c r="B216" s="180"/>
      <c r="C216" s="154"/>
      <c r="D216" s="179"/>
      <c r="E216" s="181"/>
      <c r="F216" s="37"/>
      <c r="G216" s="2"/>
      <c r="H216" s="154"/>
      <c r="I216" s="39"/>
      <c r="J216" s="154"/>
      <c r="K216" s="154"/>
      <c r="L216" s="40"/>
      <c r="M216" s="95">
        <f t="shared" si="7"/>
        <v>0</v>
      </c>
      <c r="N216" s="53"/>
      <c r="O216" s="156"/>
      <c r="P216" s="157"/>
      <c r="Q216" s="157"/>
      <c r="R216" s="183"/>
      <c r="S216" s="155">
        <f t="shared" si="6"/>
        <v>0</v>
      </c>
    </row>
    <row r="217" spans="1:19" s="54" customFormat="1" x14ac:dyDescent="0.25">
      <c r="A217" s="55">
        <v>42741</v>
      </c>
      <c r="B217" s="180"/>
      <c r="C217" s="154"/>
      <c r="D217" s="179"/>
      <c r="E217" s="181"/>
      <c r="F217" s="37"/>
      <c r="G217" s="2"/>
      <c r="H217" s="154"/>
      <c r="I217" s="39"/>
      <c r="J217" s="154"/>
      <c r="K217" s="154"/>
      <c r="L217" s="40"/>
      <c r="M217" s="95">
        <f t="shared" si="7"/>
        <v>0</v>
      </c>
      <c r="N217" s="53"/>
      <c r="O217" s="156"/>
      <c r="P217" s="157"/>
      <c r="Q217" s="157"/>
      <c r="R217" s="183"/>
      <c r="S217" s="155">
        <f t="shared" si="6"/>
        <v>0</v>
      </c>
    </row>
    <row r="218" spans="1:19" s="54" customFormat="1" x14ac:dyDescent="0.25">
      <c r="A218" s="55">
        <v>42734</v>
      </c>
      <c r="B218" s="180"/>
      <c r="C218" s="154"/>
      <c r="D218" s="179"/>
      <c r="E218" s="181"/>
      <c r="F218" s="37"/>
      <c r="G218" s="2"/>
      <c r="H218" s="154"/>
      <c r="I218" s="39"/>
      <c r="J218" s="154"/>
      <c r="K218" s="154"/>
      <c r="L218" s="40"/>
      <c r="M218" s="95">
        <f t="shared" si="7"/>
        <v>0</v>
      </c>
      <c r="N218" s="53"/>
      <c r="O218" s="156"/>
      <c r="P218" s="157"/>
      <c r="Q218" s="157"/>
      <c r="R218" s="183"/>
      <c r="S218" s="155">
        <f t="shared" si="6"/>
        <v>0</v>
      </c>
    </row>
    <row r="219" spans="1:19" s="54" customFormat="1" x14ac:dyDescent="0.25">
      <c r="A219" s="55">
        <v>42727</v>
      </c>
      <c r="B219" s="180"/>
      <c r="C219" s="154"/>
      <c r="D219" s="179"/>
      <c r="E219" s="181"/>
      <c r="F219" s="37"/>
      <c r="G219" s="2"/>
      <c r="H219" s="154"/>
      <c r="I219" s="39"/>
      <c r="J219" s="154"/>
      <c r="K219" s="154"/>
      <c r="L219" s="40"/>
      <c r="M219" s="95">
        <f t="shared" si="7"/>
        <v>0</v>
      </c>
      <c r="N219" s="53"/>
      <c r="O219" s="156"/>
      <c r="P219" s="157"/>
      <c r="Q219" s="157"/>
      <c r="R219" s="183"/>
      <c r="S219" s="155">
        <f t="shared" si="6"/>
        <v>0</v>
      </c>
    </row>
    <row r="220" spans="1:19" s="54" customFormat="1" x14ac:dyDescent="0.25">
      <c r="A220" s="55">
        <v>42720</v>
      </c>
      <c r="B220" s="180"/>
      <c r="C220" s="154"/>
      <c r="D220" s="179"/>
      <c r="E220" s="181"/>
      <c r="F220" s="37"/>
      <c r="G220" s="2"/>
      <c r="H220" s="154"/>
      <c r="I220" s="39"/>
      <c r="J220" s="154"/>
      <c r="K220" s="154"/>
      <c r="L220" s="40"/>
      <c r="M220" s="95">
        <f t="shared" si="7"/>
        <v>0</v>
      </c>
      <c r="N220" s="53"/>
      <c r="O220" s="156"/>
      <c r="P220" s="157"/>
      <c r="Q220" s="157"/>
      <c r="R220" s="183"/>
      <c r="S220" s="155">
        <f t="shared" si="6"/>
        <v>0</v>
      </c>
    </row>
    <row r="221" spans="1:19" s="54" customFormat="1" x14ac:dyDescent="0.25">
      <c r="A221" s="55">
        <v>42713</v>
      </c>
      <c r="B221" s="180"/>
      <c r="C221" s="154"/>
      <c r="D221" s="179"/>
      <c r="E221" s="181"/>
      <c r="F221" s="37"/>
      <c r="G221" s="2"/>
      <c r="H221" s="154"/>
      <c r="I221" s="39"/>
      <c r="J221" s="154"/>
      <c r="K221" s="154"/>
      <c r="L221" s="40"/>
      <c r="M221" s="95">
        <f t="shared" si="7"/>
        <v>0</v>
      </c>
      <c r="N221" s="53"/>
      <c r="O221" s="156"/>
      <c r="P221" s="157"/>
      <c r="Q221" s="157"/>
      <c r="R221" s="183"/>
      <c r="S221" s="155">
        <f t="shared" si="6"/>
        <v>0</v>
      </c>
    </row>
    <row r="222" spans="1:19" s="54" customFormat="1" x14ac:dyDescent="0.25">
      <c r="A222" s="55">
        <v>42706</v>
      </c>
      <c r="B222" s="180"/>
      <c r="C222" s="154"/>
      <c r="D222" s="179"/>
      <c r="E222" s="181"/>
      <c r="F222" s="37"/>
      <c r="G222" s="2"/>
      <c r="H222" s="154"/>
      <c r="I222" s="39"/>
      <c r="J222" s="154"/>
      <c r="K222" s="154"/>
      <c r="L222" s="40"/>
      <c r="M222" s="95">
        <f t="shared" si="7"/>
        <v>0</v>
      </c>
      <c r="N222" s="53"/>
      <c r="O222" s="156"/>
      <c r="P222" s="157"/>
      <c r="Q222" s="157"/>
      <c r="R222" s="183"/>
      <c r="S222" s="155">
        <f t="shared" si="6"/>
        <v>0</v>
      </c>
    </row>
    <row r="223" spans="1:19" s="54" customFormat="1" x14ac:dyDescent="0.25">
      <c r="A223" s="55">
        <v>42699</v>
      </c>
      <c r="B223" s="180"/>
      <c r="C223" s="154"/>
      <c r="D223" s="179"/>
      <c r="E223" s="181"/>
      <c r="F223" s="37"/>
      <c r="G223" s="2"/>
      <c r="H223" s="154"/>
      <c r="I223" s="39"/>
      <c r="J223" s="154"/>
      <c r="K223" s="154"/>
      <c r="L223" s="40"/>
      <c r="M223" s="95">
        <f t="shared" si="7"/>
        <v>0</v>
      </c>
      <c r="N223" s="53"/>
      <c r="O223" s="156"/>
      <c r="P223" s="157"/>
      <c r="Q223" s="157"/>
      <c r="R223" s="183"/>
      <c r="S223" s="155">
        <f t="shared" si="6"/>
        <v>0</v>
      </c>
    </row>
    <row r="224" spans="1:19" s="54" customFormat="1" x14ac:dyDescent="0.25">
      <c r="A224" s="55">
        <v>42692</v>
      </c>
      <c r="B224" s="180"/>
      <c r="C224" s="154"/>
      <c r="D224" s="179"/>
      <c r="E224" s="181"/>
      <c r="F224" s="37"/>
      <c r="G224" s="2"/>
      <c r="H224" s="154"/>
      <c r="I224" s="39"/>
      <c r="J224" s="154"/>
      <c r="K224" s="154"/>
      <c r="L224" s="40"/>
      <c r="M224" s="95">
        <f t="shared" si="7"/>
        <v>0</v>
      </c>
      <c r="N224" s="53"/>
      <c r="O224" s="156"/>
      <c r="P224" s="157"/>
      <c r="Q224" s="157"/>
      <c r="R224" s="183"/>
      <c r="S224" s="155">
        <f t="shared" ref="S224:S240" si="8">K224-J224</f>
        <v>0</v>
      </c>
    </row>
    <row r="225" spans="1:19" s="54" customFormat="1" x14ac:dyDescent="0.25">
      <c r="A225" s="55">
        <v>42685</v>
      </c>
      <c r="B225" s="180"/>
      <c r="C225" s="154"/>
      <c r="D225" s="179"/>
      <c r="E225" s="181"/>
      <c r="F225" s="37"/>
      <c r="G225" s="2"/>
      <c r="H225" s="154"/>
      <c r="I225" s="39"/>
      <c r="J225" s="154"/>
      <c r="K225" s="154"/>
      <c r="L225" s="40"/>
      <c r="M225" s="95">
        <f t="shared" si="7"/>
        <v>0</v>
      </c>
      <c r="N225" s="53"/>
      <c r="O225" s="156"/>
      <c r="P225" s="157"/>
      <c r="Q225" s="157"/>
      <c r="R225" s="183"/>
      <c r="S225" s="155">
        <f t="shared" si="8"/>
        <v>0</v>
      </c>
    </row>
    <row r="226" spans="1:19" s="54" customFormat="1" x14ac:dyDescent="0.25">
      <c r="A226" s="55">
        <v>42678</v>
      </c>
      <c r="B226" s="180"/>
      <c r="C226" s="154"/>
      <c r="D226" s="179"/>
      <c r="E226" s="181"/>
      <c r="F226" s="37"/>
      <c r="G226" s="2"/>
      <c r="H226" s="154"/>
      <c r="I226" s="39"/>
      <c r="J226" s="154"/>
      <c r="K226" s="154"/>
      <c r="L226" s="40"/>
      <c r="M226" s="95">
        <f t="shared" si="7"/>
        <v>0</v>
      </c>
      <c r="N226" s="53"/>
      <c r="O226" s="156"/>
      <c r="P226" s="157"/>
      <c r="Q226" s="157"/>
      <c r="R226" s="183"/>
      <c r="S226" s="155">
        <f t="shared" si="8"/>
        <v>0</v>
      </c>
    </row>
    <row r="227" spans="1:19" s="54" customFormat="1" x14ac:dyDescent="0.25">
      <c r="A227" s="55">
        <v>42671</v>
      </c>
      <c r="B227" s="180"/>
      <c r="C227" s="154"/>
      <c r="D227" s="179"/>
      <c r="E227" s="181"/>
      <c r="F227" s="37"/>
      <c r="G227" s="2"/>
      <c r="H227" s="154"/>
      <c r="I227" s="39"/>
      <c r="J227" s="154"/>
      <c r="K227" s="154"/>
      <c r="L227" s="40"/>
      <c r="M227" s="95">
        <f t="shared" si="7"/>
        <v>0</v>
      </c>
      <c r="N227" s="53"/>
      <c r="O227" s="156"/>
      <c r="P227" s="157"/>
      <c r="Q227" s="157"/>
      <c r="R227" s="183"/>
      <c r="S227" s="155">
        <f t="shared" si="8"/>
        <v>0</v>
      </c>
    </row>
    <row r="228" spans="1:19" s="54" customFormat="1" x14ac:dyDescent="0.25">
      <c r="A228" s="55">
        <v>42664</v>
      </c>
      <c r="B228" s="180"/>
      <c r="C228" s="154"/>
      <c r="D228" s="179"/>
      <c r="E228" s="181"/>
      <c r="F228" s="37"/>
      <c r="G228" s="2"/>
      <c r="H228" s="154"/>
      <c r="I228" s="39"/>
      <c r="J228" s="154"/>
      <c r="K228" s="154"/>
      <c r="L228" s="40"/>
      <c r="M228" s="95">
        <f t="shared" si="7"/>
        <v>0</v>
      </c>
      <c r="N228" s="53"/>
      <c r="O228" s="156"/>
      <c r="P228" s="157"/>
      <c r="Q228" s="157"/>
      <c r="R228" s="209"/>
      <c r="S228" s="155">
        <f t="shared" si="8"/>
        <v>0</v>
      </c>
    </row>
    <row r="229" spans="1:19" s="54" customFormat="1" x14ac:dyDescent="0.25">
      <c r="A229" s="55">
        <v>42657</v>
      </c>
      <c r="B229" s="180"/>
      <c r="C229" s="154"/>
      <c r="D229" s="179"/>
      <c r="E229" s="181"/>
      <c r="F229" s="37"/>
      <c r="G229" s="2"/>
      <c r="H229" s="154"/>
      <c r="I229" s="39"/>
      <c r="J229" s="154"/>
      <c r="K229" s="154"/>
      <c r="L229" s="40"/>
      <c r="M229" s="95">
        <f t="shared" si="7"/>
        <v>0</v>
      </c>
      <c r="N229" s="53"/>
      <c r="O229" s="156"/>
      <c r="P229" s="157"/>
      <c r="Q229" s="157"/>
      <c r="R229" s="183"/>
      <c r="S229" s="155">
        <f t="shared" si="8"/>
        <v>0</v>
      </c>
    </row>
    <row r="230" spans="1:19" s="54" customFormat="1" x14ac:dyDescent="0.25">
      <c r="A230" s="55">
        <v>42650</v>
      </c>
      <c r="B230" s="180"/>
      <c r="C230" s="154"/>
      <c r="D230" s="179"/>
      <c r="E230" s="181"/>
      <c r="F230" s="37"/>
      <c r="G230" s="2"/>
      <c r="H230" s="154"/>
      <c r="I230" s="39"/>
      <c r="J230" s="154"/>
      <c r="K230" s="154"/>
      <c r="L230" s="40"/>
      <c r="M230" s="95">
        <f t="shared" si="7"/>
        <v>0</v>
      </c>
      <c r="N230" s="53"/>
      <c r="O230" s="156"/>
      <c r="P230" s="157"/>
      <c r="Q230" s="157"/>
      <c r="R230" s="183"/>
      <c r="S230" s="155">
        <f t="shared" si="8"/>
        <v>0</v>
      </c>
    </row>
    <row r="231" spans="1:19" s="54" customFormat="1" x14ac:dyDescent="0.25">
      <c r="A231" s="55">
        <v>42643</v>
      </c>
      <c r="B231" s="180"/>
      <c r="C231" s="154"/>
      <c r="D231" s="179"/>
      <c r="E231" s="181"/>
      <c r="F231" s="37"/>
      <c r="G231" s="2"/>
      <c r="H231" s="154"/>
      <c r="I231" s="39"/>
      <c r="J231" s="154"/>
      <c r="K231" s="154"/>
      <c r="L231" s="40"/>
      <c r="M231" s="95">
        <f t="shared" si="7"/>
        <v>0</v>
      </c>
      <c r="N231" s="53"/>
      <c r="O231" s="156"/>
      <c r="P231" s="157"/>
      <c r="Q231" s="157"/>
      <c r="R231" s="183"/>
      <c r="S231" s="155">
        <f t="shared" si="8"/>
        <v>0</v>
      </c>
    </row>
    <row r="232" spans="1:19" s="79" customFormat="1" x14ac:dyDescent="0.25">
      <c r="A232" s="55">
        <v>42636</v>
      </c>
      <c r="B232" s="180"/>
      <c r="C232" s="154"/>
      <c r="D232" s="179"/>
      <c r="E232" s="181"/>
      <c r="F232" s="37"/>
      <c r="G232" s="2"/>
      <c r="H232" s="154"/>
      <c r="I232" s="39"/>
      <c r="J232" s="154"/>
      <c r="K232" s="154"/>
      <c r="L232" s="40"/>
      <c r="M232" s="95">
        <f t="shared" si="7"/>
        <v>0</v>
      </c>
      <c r="N232" s="53"/>
      <c r="O232" s="156"/>
      <c r="P232" s="157"/>
      <c r="Q232" s="157"/>
      <c r="R232" s="183"/>
      <c r="S232" s="155">
        <f t="shared" si="8"/>
        <v>0</v>
      </c>
    </row>
    <row r="233" spans="1:19" x14ac:dyDescent="0.25">
      <c r="A233" s="55">
        <v>42629</v>
      </c>
      <c r="B233" s="180"/>
      <c r="C233" s="154"/>
      <c r="D233" s="179"/>
      <c r="E233" s="181"/>
      <c r="F233" s="37"/>
      <c r="I233" s="39"/>
      <c r="L233" s="40"/>
      <c r="M233" s="95">
        <f t="shared" si="7"/>
        <v>0</v>
      </c>
      <c r="N233" s="53"/>
      <c r="O233" s="156"/>
      <c r="R233" s="183"/>
      <c r="S233" s="155">
        <f t="shared" si="8"/>
        <v>0</v>
      </c>
    </row>
    <row r="234" spans="1:19" x14ac:dyDescent="0.25">
      <c r="A234" s="55">
        <v>42622</v>
      </c>
      <c r="B234" s="180"/>
      <c r="C234" s="154"/>
      <c r="D234" s="179"/>
      <c r="E234" s="181"/>
      <c r="F234" s="37"/>
      <c r="I234" s="39"/>
      <c r="L234" s="40"/>
      <c r="M234" s="95">
        <f t="shared" si="7"/>
        <v>0</v>
      </c>
      <c r="N234" s="7"/>
      <c r="O234" s="156"/>
      <c r="R234" s="183"/>
      <c r="S234" s="155">
        <f t="shared" si="8"/>
        <v>0</v>
      </c>
    </row>
    <row r="235" spans="1:19" x14ac:dyDescent="0.25">
      <c r="A235" s="55">
        <v>42615</v>
      </c>
      <c r="B235" s="180"/>
      <c r="C235" s="154"/>
      <c r="D235" s="179"/>
      <c r="E235" s="181"/>
      <c r="F235" s="37"/>
      <c r="I235" s="39"/>
      <c r="L235" s="40"/>
      <c r="M235" s="95">
        <f t="shared" si="7"/>
        <v>0</v>
      </c>
      <c r="N235" s="53"/>
      <c r="O235" s="156"/>
      <c r="R235" s="183"/>
      <c r="S235" s="155">
        <f t="shared" si="8"/>
        <v>0</v>
      </c>
    </row>
    <row r="236" spans="1:19" x14ac:dyDescent="0.25">
      <c r="A236" s="55">
        <v>42608</v>
      </c>
      <c r="B236" s="180"/>
      <c r="C236" s="154"/>
      <c r="D236" s="179"/>
      <c r="E236" s="181"/>
      <c r="F236" s="37"/>
      <c r="I236" s="39"/>
      <c r="L236" s="40"/>
      <c r="M236" s="95">
        <f t="shared" si="7"/>
        <v>0</v>
      </c>
      <c r="N236" s="53"/>
      <c r="O236" s="156"/>
      <c r="R236" s="183"/>
      <c r="S236" s="155">
        <f t="shared" si="8"/>
        <v>0</v>
      </c>
    </row>
    <row r="237" spans="1:19" x14ac:dyDescent="0.25">
      <c r="A237" s="55">
        <v>42601</v>
      </c>
      <c r="B237" s="180"/>
      <c r="C237" s="154"/>
      <c r="D237" s="179"/>
      <c r="E237" s="181"/>
      <c r="F237" s="37"/>
      <c r="I237" s="39"/>
      <c r="L237" s="40"/>
      <c r="M237" s="95">
        <f t="shared" si="7"/>
        <v>0</v>
      </c>
      <c r="N237" s="53"/>
      <c r="O237" s="156"/>
      <c r="R237" s="183"/>
      <c r="S237" s="155">
        <f t="shared" si="8"/>
        <v>0</v>
      </c>
    </row>
    <row r="238" spans="1:19" x14ac:dyDescent="0.25">
      <c r="A238" s="55">
        <v>42594</v>
      </c>
      <c r="B238" s="180"/>
      <c r="C238" s="154"/>
      <c r="D238" s="179"/>
      <c r="E238" s="181"/>
      <c r="F238" s="37"/>
      <c r="I238" s="39"/>
      <c r="L238" s="40"/>
      <c r="M238" s="95">
        <f t="shared" si="7"/>
        <v>0</v>
      </c>
      <c r="N238" s="53"/>
      <c r="O238" s="156"/>
      <c r="R238" s="183"/>
      <c r="S238" s="155">
        <f t="shared" si="8"/>
        <v>0</v>
      </c>
    </row>
    <row r="239" spans="1:19" x14ac:dyDescent="0.25">
      <c r="A239" s="55">
        <v>42587</v>
      </c>
      <c r="B239" s="180"/>
      <c r="C239" s="154"/>
      <c r="D239" s="179"/>
      <c r="E239" s="181"/>
      <c r="F239" s="37"/>
      <c r="I239" s="39"/>
      <c r="L239" s="40"/>
      <c r="M239" s="95">
        <f t="shared" si="7"/>
        <v>0</v>
      </c>
      <c r="N239" s="53"/>
      <c r="O239" s="156"/>
      <c r="R239" s="183"/>
      <c r="S239" s="155">
        <f t="shared" si="8"/>
        <v>0</v>
      </c>
    </row>
    <row r="240" spans="1:19" x14ac:dyDescent="0.25">
      <c r="A240" s="55">
        <v>42580</v>
      </c>
      <c r="B240" s="180"/>
      <c r="C240" s="154"/>
      <c r="D240" s="179"/>
      <c r="E240" s="181"/>
      <c r="F240" s="37"/>
      <c r="I240" s="39"/>
      <c r="L240" s="40"/>
      <c r="M240" s="95">
        <f t="shared" si="7"/>
        <v>0</v>
      </c>
      <c r="N240" s="53"/>
      <c r="O240" s="156"/>
      <c r="R240" s="183"/>
      <c r="S240" s="155">
        <f t="shared" si="8"/>
        <v>0</v>
      </c>
    </row>
    <row r="241" spans="1:18" x14ac:dyDescent="0.25">
      <c r="A241" s="55">
        <v>42573</v>
      </c>
      <c r="B241" s="180"/>
      <c r="C241" s="154"/>
      <c r="D241" s="179"/>
      <c r="E241" s="181"/>
      <c r="F241" s="37"/>
      <c r="I241" s="39"/>
      <c r="L241" s="40"/>
      <c r="M241" s="81"/>
      <c r="N241" s="53"/>
      <c r="O241" s="156"/>
      <c r="R241" s="183"/>
    </row>
    <row r="242" spans="1:18" x14ac:dyDescent="0.25">
      <c r="A242" s="55">
        <v>42566</v>
      </c>
      <c r="B242" s="180"/>
      <c r="C242" s="154"/>
      <c r="D242" s="179"/>
      <c r="E242" s="181"/>
      <c r="F242" s="37"/>
      <c r="I242" s="39"/>
      <c r="L242" s="40"/>
      <c r="M242" s="81"/>
      <c r="N242" s="53"/>
      <c r="O242" s="156"/>
      <c r="R242" s="183"/>
    </row>
    <row r="243" spans="1:18" x14ac:dyDescent="0.25">
      <c r="A243" s="55">
        <v>42559</v>
      </c>
      <c r="B243" s="180"/>
      <c r="C243" s="154"/>
      <c r="D243" s="179"/>
      <c r="E243" s="181"/>
      <c r="F243" s="37"/>
      <c r="I243" s="39"/>
      <c r="L243" s="40"/>
      <c r="M243" s="81"/>
      <c r="N243" s="53"/>
      <c r="O243" s="156"/>
      <c r="R243" s="183"/>
    </row>
    <row r="244" spans="1:18" x14ac:dyDescent="0.25">
      <c r="A244" s="55">
        <v>42552</v>
      </c>
      <c r="B244" s="180"/>
      <c r="C244" s="154"/>
      <c r="D244" s="179"/>
      <c r="E244" s="181"/>
      <c r="F244" s="37"/>
      <c r="I244" s="39"/>
      <c r="L244" s="40"/>
      <c r="M244" s="81"/>
      <c r="N244" s="53"/>
      <c r="O244" s="156"/>
      <c r="R244" s="183"/>
    </row>
    <row r="245" spans="1:18" x14ac:dyDescent="0.25">
      <c r="A245" s="55">
        <v>42545</v>
      </c>
      <c r="B245" s="180"/>
      <c r="C245" s="154"/>
      <c r="D245" s="179"/>
      <c r="E245" s="181"/>
      <c r="F245" s="37"/>
      <c r="I245" s="39"/>
      <c r="L245" s="40"/>
      <c r="M245" s="81"/>
      <c r="N245" s="53"/>
      <c r="O245" s="156"/>
      <c r="R245" s="183"/>
    </row>
    <row r="246" spans="1:18" x14ac:dyDescent="0.25">
      <c r="A246" s="55">
        <v>42538</v>
      </c>
      <c r="B246" s="180"/>
      <c r="C246" s="154"/>
      <c r="D246" s="179"/>
      <c r="E246" s="181"/>
      <c r="F246" s="37"/>
      <c r="I246" s="39"/>
      <c r="L246" s="40"/>
      <c r="M246" s="81"/>
      <c r="N246" s="53"/>
      <c r="O246" s="156"/>
      <c r="R246" s="183"/>
    </row>
    <row r="247" spans="1:18" x14ac:dyDescent="0.25">
      <c r="A247" s="55">
        <v>42531</v>
      </c>
      <c r="B247" s="180"/>
      <c r="C247" s="154"/>
      <c r="D247" s="179"/>
      <c r="E247" s="181"/>
      <c r="F247" s="37"/>
      <c r="I247" s="39"/>
      <c r="L247" s="40"/>
      <c r="M247" s="81"/>
      <c r="N247" s="7"/>
      <c r="O247" s="156"/>
      <c r="R247" s="183"/>
    </row>
    <row r="248" spans="1:18" x14ac:dyDescent="0.25">
      <c r="A248" s="55">
        <v>42524</v>
      </c>
      <c r="B248" s="180"/>
      <c r="C248" s="154"/>
      <c r="D248" s="179"/>
      <c r="E248" s="181"/>
      <c r="F248" s="37"/>
      <c r="I248" s="39"/>
      <c r="L248" s="40"/>
      <c r="M248" s="81"/>
      <c r="N248" s="7"/>
      <c r="O248" s="156"/>
      <c r="R248" s="183"/>
    </row>
    <row r="249" spans="1:18" x14ac:dyDescent="0.25">
      <c r="A249" s="55">
        <v>42517</v>
      </c>
      <c r="B249" s="180"/>
      <c r="C249" s="154"/>
      <c r="D249" s="179"/>
      <c r="E249" s="181"/>
      <c r="F249" s="37"/>
      <c r="I249" s="39"/>
      <c r="L249" s="40"/>
      <c r="M249" s="81"/>
      <c r="N249" s="7"/>
      <c r="O249" s="156"/>
      <c r="R249" s="183"/>
    </row>
    <row r="250" spans="1:18" x14ac:dyDescent="0.25">
      <c r="A250" s="55">
        <v>42510</v>
      </c>
      <c r="B250" s="180"/>
      <c r="C250" s="154"/>
      <c r="D250" s="179"/>
      <c r="E250" s="181"/>
      <c r="F250" s="37"/>
      <c r="I250" s="39"/>
      <c r="L250" s="40"/>
      <c r="M250" s="81"/>
      <c r="N250" s="7"/>
      <c r="O250" s="156"/>
      <c r="R250" s="183"/>
    </row>
    <row r="251" spans="1:18" x14ac:dyDescent="0.25">
      <c r="A251" s="55">
        <v>42503</v>
      </c>
      <c r="B251" s="180"/>
      <c r="C251" s="154"/>
      <c r="D251" s="179"/>
      <c r="E251" s="181"/>
      <c r="F251" s="37"/>
      <c r="I251" s="39"/>
      <c r="L251" s="40"/>
      <c r="M251" s="81"/>
      <c r="N251" s="7"/>
      <c r="O251" s="156"/>
      <c r="R251" s="183"/>
    </row>
    <row r="252" spans="1:18" x14ac:dyDescent="0.25">
      <c r="A252" s="55">
        <v>42496</v>
      </c>
      <c r="B252" s="180"/>
      <c r="C252" s="154"/>
      <c r="D252" s="179"/>
      <c r="E252" s="181"/>
      <c r="F252" s="37"/>
      <c r="I252" s="39"/>
      <c r="L252" s="40"/>
      <c r="M252" s="81"/>
      <c r="N252" s="7"/>
      <c r="O252" s="156"/>
      <c r="R252" s="183"/>
    </row>
    <row r="253" spans="1:18" x14ac:dyDescent="0.25">
      <c r="A253" s="55">
        <v>42489</v>
      </c>
      <c r="B253" s="180"/>
      <c r="C253" s="154"/>
      <c r="D253" s="179"/>
      <c r="E253" s="181"/>
      <c r="F253" s="37"/>
      <c r="I253" s="39"/>
      <c r="L253" s="40"/>
      <c r="M253" s="81"/>
      <c r="N253" s="7"/>
      <c r="O253" s="156"/>
      <c r="R253" s="183"/>
    </row>
    <row r="254" spans="1:18" x14ac:dyDescent="0.25">
      <c r="A254" s="55">
        <v>42482</v>
      </c>
      <c r="B254" s="180"/>
      <c r="C254" s="154"/>
      <c r="D254" s="179"/>
      <c r="E254" s="181"/>
      <c r="F254" s="37"/>
      <c r="I254" s="39"/>
      <c r="L254" s="40"/>
      <c r="M254" s="81"/>
      <c r="N254" s="7"/>
      <c r="O254" s="156"/>
      <c r="R254" s="183"/>
    </row>
    <row r="255" spans="1:18" x14ac:dyDescent="0.25">
      <c r="A255" s="55">
        <v>42475</v>
      </c>
      <c r="B255" s="180"/>
      <c r="C255" s="154"/>
      <c r="D255" s="179"/>
      <c r="E255" s="181"/>
      <c r="F255" s="37"/>
      <c r="I255" s="39"/>
      <c r="L255" s="40"/>
      <c r="M255" s="81"/>
      <c r="N255" s="7"/>
      <c r="O255" s="156"/>
      <c r="R255" s="183"/>
    </row>
    <row r="256" spans="1:18" ht="15.75" thickBot="1" x14ac:dyDescent="0.3">
      <c r="A256" s="55">
        <v>42468</v>
      </c>
      <c r="B256" s="210"/>
      <c r="C256" s="83"/>
      <c r="D256" s="211"/>
      <c r="E256" s="181"/>
      <c r="F256" s="88"/>
      <c r="G256" s="82"/>
      <c r="H256" s="83"/>
      <c r="I256" s="63"/>
      <c r="J256" s="83"/>
      <c r="K256" s="83"/>
      <c r="L256" s="84"/>
      <c r="M256" s="85"/>
      <c r="N256" s="12"/>
      <c r="O256" s="158"/>
      <c r="P256" s="159"/>
      <c r="Q256" s="159"/>
      <c r="R256" s="212"/>
    </row>
    <row r="257" spans="3:4" x14ac:dyDescent="0.25">
      <c r="C257" s="154"/>
      <c r="D257" s="3"/>
    </row>
    <row r="258" spans="3:4" x14ac:dyDescent="0.25">
      <c r="C258" s="154"/>
      <c r="D258" s="3"/>
    </row>
    <row r="259" spans="3:4" x14ac:dyDescent="0.25">
      <c r="C259" s="154"/>
      <c r="D259" s="3"/>
    </row>
    <row r="260" spans="3:4" x14ac:dyDescent="0.25">
      <c r="C260" s="154"/>
      <c r="D260" s="3"/>
    </row>
    <row r="261" spans="3:4" x14ac:dyDescent="0.25">
      <c r="C261" s="154"/>
      <c r="D261" s="3"/>
    </row>
    <row r="262" spans="3:4" x14ac:dyDescent="0.25">
      <c r="C262" s="154"/>
      <c r="D262" s="3"/>
    </row>
    <row r="263" spans="3:4" x14ac:dyDescent="0.25">
      <c r="C263" s="154"/>
      <c r="D263" s="3"/>
    </row>
    <row r="264" spans="3:4" x14ac:dyDescent="0.25">
      <c r="C264" s="154"/>
      <c r="D264" s="3"/>
    </row>
    <row r="265" spans="3:4" x14ac:dyDescent="0.25">
      <c r="C265" s="154"/>
      <c r="D265" s="3"/>
    </row>
    <row r="266" spans="3:4" x14ac:dyDescent="0.25">
      <c r="C266" s="154"/>
      <c r="D266" s="3"/>
    </row>
    <row r="267" spans="3:4" x14ac:dyDescent="0.25">
      <c r="C267" s="154"/>
      <c r="D267" s="3"/>
    </row>
    <row r="268" spans="3:4" x14ac:dyDescent="0.25">
      <c r="C268" s="154"/>
      <c r="D268" s="3"/>
    </row>
    <row r="269" spans="3:4" x14ac:dyDescent="0.25">
      <c r="C269" s="154"/>
      <c r="D269" s="3"/>
    </row>
    <row r="270" spans="3:4" x14ac:dyDescent="0.25">
      <c r="C270" s="154"/>
      <c r="D270" s="3"/>
    </row>
    <row r="271" spans="3:4" x14ac:dyDescent="0.25">
      <c r="C271" s="154"/>
      <c r="D271" s="3"/>
    </row>
    <row r="272" spans="3:4" x14ac:dyDescent="0.25">
      <c r="C272" s="154"/>
      <c r="D272" s="3"/>
    </row>
    <row r="273" spans="3:4" x14ac:dyDescent="0.25">
      <c r="C273" s="154"/>
      <c r="D273" s="3"/>
    </row>
    <row r="274" spans="3:4" x14ac:dyDescent="0.25">
      <c r="C274" s="154"/>
      <c r="D274" s="3"/>
    </row>
    <row r="275" spans="3:4" x14ac:dyDescent="0.25">
      <c r="C275" s="154"/>
      <c r="D275" s="3"/>
    </row>
    <row r="276" spans="3:4" x14ac:dyDescent="0.25">
      <c r="C276" s="154"/>
      <c r="D276" s="3"/>
    </row>
    <row r="277" spans="3:4" x14ac:dyDescent="0.25">
      <c r="C277" s="154"/>
      <c r="D277" s="3"/>
    </row>
    <row r="278" spans="3:4" x14ac:dyDescent="0.25">
      <c r="C278" s="154"/>
      <c r="D278" s="3"/>
    </row>
    <row r="279" spans="3:4" x14ac:dyDescent="0.25">
      <c r="C279" s="154"/>
      <c r="D279" s="3"/>
    </row>
    <row r="280" spans="3:4" x14ac:dyDescent="0.25">
      <c r="C280" s="154"/>
      <c r="D280" s="3"/>
    </row>
    <row r="281" spans="3:4" x14ac:dyDescent="0.25">
      <c r="C281" s="154"/>
      <c r="D281" s="3"/>
    </row>
    <row r="282" spans="3:4" x14ac:dyDescent="0.25">
      <c r="C282" s="154"/>
      <c r="D282" s="3"/>
    </row>
    <row r="283" spans="3:4" x14ac:dyDescent="0.25">
      <c r="C283" s="154"/>
      <c r="D283" s="3"/>
    </row>
    <row r="284" spans="3:4" x14ac:dyDescent="0.25">
      <c r="C284" s="154"/>
      <c r="D284" s="3"/>
    </row>
    <row r="285" spans="3:4" x14ac:dyDescent="0.25">
      <c r="C285" s="154"/>
      <c r="D285" s="3"/>
    </row>
    <row r="286" spans="3:4" x14ac:dyDescent="0.25">
      <c r="C286" s="154"/>
      <c r="D286" s="3"/>
    </row>
    <row r="287" spans="3:4" x14ac:dyDescent="0.25">
      <c r="C287" s="154"/>
      <c r="D287" s="3"/>
    </row>
    <row r="288" spans="3:4" x14ac:dyDescent="0.25">
      <c r="C288" s="154"/>
      <c r="D288" s="3"/>
    </row>
    <row r="289" spans="3:4" x14ac:dyDescent="0.25">
      <c r="C289" s="154"/>
      <c r="D289" s="3"/>
    </row>
    <row r="290" spans="3:4" x14ac:dyDescent="0.25">
      <c r="C290" s="154"/>
      <c r="D290" s="3"/>
    </row>
    <row r="291" spans="3:4" x14ac:dyDescent="0.25">
      <c r="C291" s="154"/>
      <c r="D291" s="3"/>
    </row>
    <row r="292" spans="3:4" x14ac:dyDescent="0.25">
      <c r="C292" s="154"/>
      <c r="D292" s="3"/>
    </row>
    <row r="293" spans="3:4" x14ac:dyDescent="0.25">
      <c r="C293" s="154"/>
      <c r="D293" s="3"/>
    </row>
    <row r="294" spans="3:4" x14ac:dyDescent="0.25">
      <c r="C294" s="154"/>
      <c r="D294" s="3"/>
    </row>
    <row r="295" spans="3:4" x14ac:dyDescent="0.25">
      <c r="C295" s="154"/>
      <c r="D295" s="3"/>
    </row>
    <row r="296" spans="3:4" x14ac:dyDescent="0.25">
      <c r="C296" s="154"/>
      <c r="D296" s="3"/>
    </row>
    <row r="297" spans="3:4" x14ac:dyDescent="0.25">
      <c r="C297" s="154"/>
      <c r="D297" s="3"/>
    </row>
    <row r="298" spans="3:4" x14ac:dyDescent="0.25">
      <c r="C298" s="154"/>
      <c r="D298" s="3"/>
    </row>
    <row r="299" spans="3:4" x14ac:dyDescent="0.25">
      <c r="C299" s="154"/>
      <c r="D299" s="3"/>
    </row>
    <row r="300" spans="3:4" x14ac:dyDescent="0.25">
      <c r="C300" s="154"/>
      <c r="D300" s="3"/>
    </row>
    <row r="301" spans="3:4" x14ac:dyDescent="0.25">
      <c r="C301" s="154"/>
      <c r="D301" s="3"/>
    </row>
    <row r="302" spans="3:4" x14ac:dyDescent="0.25">
      <c r="C302" s="154"/>
      <c r="D302" s="3"/>
    </row>
    <row r="303" spans="3:4" x14ac:dyDescent="0.25">
      <c r="C303" s="154"/>
      <c r="D303" s="3"/>
    </row>
    <row r="304" spans="3:4" x14ac:dyDescent="0.25">
      <c r="C304" s="154"/>
      <c r="D304" s="3"/>
    </row>
    <row r="305" spans="3:4" x14ac:dyDescent="0.25">
      <c r="C305" s="154"/>
      <c r="D305" s="3"/>
    </row>
    <row r="306" spans="3:4" x14ac:dyDescent="0.25">
      <c r="C306" s="154"/>
      <c r="D306" s="3"/>
    </row>
    <row r="307" spans="3:4" x14ac:dyDescent="0.25">
      <c r="C307" s="154"/>
      <c r="D307" s="3"/>
    </row>
    <row r="308" spans="3:4" x14ac:dyDescent="0.25">
      <c r="C308" s="154"/>
      <c r="D308" s="3"/>
    </row>
    <row r="309" spans="3:4" x14ac:dyDescent="0.25">
      <c r="C309" s="154"/>
      <c r="D309" s="3"/>
    </row>
    <row r="310" spans="3:4" x14ac:dyDescent="0.25">
      <c r="C310" s="154"/>
      <c r="D310" s="3"/>
    </row>
    <row r="311" spans="3:4" x14ac:dyDescent="0.25">
      <c r="C311" s="154"/>
      <c r="D311" s="3"/>
    </row>
    <row r="312" spans="3:4" x14ac:dyDescent="0.25">
      <c r="C312" s="154"/>
      <c r="D312" s="3"/>
    </row>
    <row r="313" spans="3:4" x14ac:dyDescent="0.25">
      <c r="C313" s="154"/>
      <c r="D313" s="3"/>
    </row>
    <row r="314" spans="3:4" x14ac:dyDescent="0.25">
      <c r="C314" s="154"/>
      <c r="D314" s="3"/>
    </row>
    <row r="315" spans="3:4" x14ac:dyDescent="0.25">
      <c r="C315" s="154"/>
      <c r="D315" s="3"/>
    </row>
    <row r="316" spans="3:4" x14ac:dyDescent="0.25">
      <c r="C316" s="154"/>
      <c r="D316" s="3"/>
    </row>
    <row r="317" spans="3:4" x14ac:dyDescent="0.25">
      <c r="C317" s="154"/>
      <c r="D317" s="3"/>
    </row>
    <row r="318" spans="3:4" x14ac:dyDescent="0.25">
      <c r="C318" s="154"/>
      <c r="D318" s="3"/>
    </row>
    <row r="319" spans="3:4" x14ac:dyDescent="0.25">
      <c r="C319" s="154"/>
      <c r="D319" s="3"/>
    </row>
    <row r="320" spans="3:4" x14ac:dyDescent="0.25">
      <c r="C320" s="154"/>
      <c r="D320" s="3"/>
    </row>
    <row r="321" spans="3:4" x14ac:dyDescent="0.25">
      <c r="C321" s="154"/>
      <c r="D321" s="3"/>
    </row>
    <row r="322" spans="3:4" x14ac:dyDescent="0.25">
      <c r="C322" s="154"/>
      <c r="D322" s="3"/>
    </row>
    <row r="323" spans="3:4" x14ac:dyDescent="0.25">
      <c r="C323" s="154"/>
      <c r="D323" s="3"/>
    </row>
    <row r="324" spans="3:4" x14ac:dyDescent="0.25">
      <c r="C324" s="154"/>
      <c r="D324" s="3"/>
    </row>
    <row r="325" spans="3:4" x14ac:dyDescent="0.25">
      <c r="C325" s="154"/>
      <c r="D325" s="3"/>
    </row>
    <row r="326" spans="3:4" x14ac:dyDescent="0.25">
      <c r="C326" s="154"/>
      <c r="D326" s="3"/>
    </row>
    <row r="327" spans="3:4" x14ac:dyDescent="0.25">
      <c r="C327" s="154"/>
      <c r="D327" s="3"/>
    </row>
    <row r="328" spans="3:4" x14ac:dyDescent="0.25">
      <c r="C328" s="154"/>
      <c r="D328" s="3"/>
    </row>
    <row r="329" spans="3:4" x14ac:dyDescent="0.25">
      <c r="C329" s="154"/>
      <c r="D329" s="3"/>
    </row>
    <row r="330" spans="3:4" x14ac:dyDescent="0.25">
      <c r="C330" s="154"/>
      <c r="D330" s="3"/>
    </row>
    <row r="331" spans="3:4" x14ac:dyDescent="0.25">
      <c r="C331" s="154"/>
      <c r="D331" s="3"/>
    </row>
    <row r="332" spans="3:4" x14ac:dyDescent="0.25">
      <c r="C332" s="154"/>
      <c r="D332" s="3"/>
    </row>
    <row r="333" spans="3:4" x14ac:dyDescent="0.25">
      <c r="C333" s="154"/>
      <c r="D333" s="3"/>
    </row>
    <row r="334" spans="3:4" x14ac:dyDescent="0.25">
      <c r="C334" s="154"/>
      <c r="D334" s="3"/>
    </row>
    <row r="335" spans="3:4" x14ac:dyDescent="0.25">
      <c r="C335" s="154"/>
      <c r="D335" s="3"/>
    </row>
    <row r="336" spans="3:4" x14ac:dyDescent="0.25">
      <c r="C336" s="154"/>
      <c r="D336" s="3"/>
    </row>
    <row r="337" spans="3:4" x14ac:dyDescent="0.25">
      <c r="C337" s="154"/>
      <c r="D337" s="3"/>
    </row>
    <row r="338" spans="3:4" x14ac:dyDescent="0.25">
      <c r="C338" s="154"/>
      <c r="D338" s="3"/>
    </row>
    <row r="339" spans="3:4" x14ac:dyDescent="0.25">
      <c r="C339" s="154"/>
      <c r="D339" s="3"/>
    </row>
    <row r="340" spans="3:4" x14ac:dyDescent="0.25">
      <c r="C340" s="154"/>
      <c r="D340" s="3"/>
    </row>
    <row r="341" spans="3:4" x14ac:dyDescent="0.25">
      <c r="C341" s="154"/>
      <c r="D341" s="3"/>
    </row>
    <row r="342" spans="3:4" x14ac:dyDescent="0.25">
      <c r="C342" s="154"/>
      <c r="D342" s="3"/>
    </row>
    <row r="343" spans="3:4" x14ac:dyDescent="0.25">
      <c r="C343" s="154"/>
      <c r="D343" s="3"/>
    </row>
    <row r="344" spans="3:4" x14ac:dyDescent="0.25">
      <c r="C344" s="154"/>
      <c r="D344" s="3"/>
    </row>
    <row r="345" spans="3:4" x14ac:dyDescent="0.25">
      <c r="C345" s="154"/>
      <c r="D345" s="3"/>
    </row>
    <row r="346" spans="3:4" x14ac:dyDescent="0.25">
      <c r="C346" s="154"/>
      <c r="D346" s="3"/>
    </row>
    <row r="347" spans="3:4" x14ac:dyDescent="0.25">
      <c r="C347" s="154"/>
      <c r="D347" s="3"/>
    </row>
    <row r="348" spans="3:4" x14ac:dyDescent="0.25">
      <c r="C348" s="154"/>
      <c r="D348" s="3"/>
    </row>
    <row r="349" spans="3:4" x14ac:dyDescent="0.25">
      <c r="C349" s="154"/>
      <c r="D349" s="3"/>
    </row>
    <row r="350" spans="3:4" x14ac:dyDescent="0.25">
      <c r="C350" s="154"/>
      <c r="D350" s="3"/>
    </row>
    <row r="351" spans="3:4" x14ac:dyDescent="0.25">
      <c r="C351" s="154"/>
      <c r="D351" s="3"/>
    </row>
    <row r="352" spans="3:4" x14ac:dyDescent="0.25">
      <c r="C352" s="154"/>
      <c r="D352" s="3"/>
    </row>
    <row r="353" spans="3:4" x14ac:dyDescent="0.25">
      <c r="C353" s="154"/>
      <c r="D353" s="3"/>
    </row>
    <row r="354" spans="3:4" x14ac:dyDescent="0.25">
      <c r="C354" s="154"/>
      <c r="D354" s="3"/>
    </row>
    <row r="355" spans="3:4" x14ac:dyDescent="0.25">
      <c r="C355" s="154"/>
      <c r="D355" s="3"/>
    </row>
    <row r="356" spans="3:4" x14ac:dyDescent="0.25">
      <c r="C356" s="154"/>
      <c r="D356" s="3"/>
    </row>
    <row r="357" spans="3:4" x14ac:dyDescent="0.25">
      <c r="C357" s="154"/>
      <c r="D357" s="3"/>
    </row>
    <row r="358" spans="3:4" x14ac:dyDescent="0.25">
      <c r="C358" s="154"/>
      <c r="D358" s="3"/>
    </row>
    <row r="359" spans="3:4" x14ac:dyDescent="0.25">
      <c r="C359" s="154"/>
      <c r="D359" s="3"/>
    </row>
    <row r="360" spans="3:4" x14ac:dyDescent="0.25">
      <c r="C360" s="154"/>
      <c r="D360" s="3"/>
    </row>
    <row r="361" spans="3:4" x14ac:dyDescent="0.25">
      <c r="D361" s="3"/>
    </row>
    <row r="362" spans="3:4" x14ac:dyDescent="0.25">
      <c r="D362" s="3"/>
    </row>
    <row r="363" spans="3:4" x14ac:dyDescent="0.25">
      <c r="D363" s="3"/>
    </row>
    <row r="364" spans="3:4" x14ac:dyDescent="0.25">
      <c r="D364" s="3"/>
    </row>
    <row r="365" spans="3:4" x14ac:dyDescent="0.25">
      <c r="D365" s="3"/>
    </row>
    <row r="366" spans="3:4" x14ac:dyDescent="0.25">
      <c r="D366" s="3"/>
    </row>
    <row r="367" spans="3:4" x14ac:dyDescent="0.25">
      <c r="D367" s="3"/>
    </row>
    <row r="368" spans="3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  <row r="417" spans="4:4" x14ac:dyDescent="0.25">
      <c r="D417" s="3"/>
    </row>
    <row r="418" spans="4:4" x14ac:dyDescent="0.25">
      <c r="D418" s="3"/>
    </row>
    <row r="419" spans="4:4" x14ac:dyDescent="0.25">
      <c r="D419" s="3"/>
    </row>
    <row r="420" spans="4:4" x14ac:dyDescent="0.25">
      <c r="D420" s="3"/>
    </row>
    <row r="421" spans="4:4" x14ac:dyDescent="0.25">
      <c r="D4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37"/>
  <sheetViews>
    <sheetView workbookViewId="0">
      <selection activeCell="F18" sqref="F18"/>
    </sheetView>
  </sheetViews>
  <sheetFormatPr defaultRowHeight="15" x14ac:dyDescent="0.25"/>
  <cols>
    <col min="1" max="1" width="30.5703125" style="152" customWidth="1"/>
    <col min="2" max="3" width="18.28515625" style="152" customWidth="1"/>
    <col min="4" max="4" width="30" style="152" customWidth="1"/>
    <col min="5" max="5" width="37.5703125" style="153" customWidth="1"/>
    <col min="6" max="6" width="14.5703125" style="153" customWidth="1"/>
    <col min="7" max="7" width="20" style="153" customWidth="1"/>
    <col min="8" max="8" width="17.85546875" style="153" customWidth="1"/>
    <col min="9" max="10" width="30" style="153" customWidth="1"/>
    <col min="11" max="12" width="18.5703125" style="153" customWidth="1"/>
    <col min="13" max="13" width="24.28515625" style="153" customWidth="1"/>
    <col min="14" max="16384" width="9.140625" style="155"/>
  </cols>
  <sheetData>
    <row r="1" spans="1:13" x14ac:dyDescent="0.25">
      <c r="A1" s="154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</row>
    <row r="2" spans="1:13" ht="15.75" thickBot="1" x14ac:dyDescent="0.3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23.25" x14ac:dyDescent="0.35">
      <c r="A3" s="98" t="s">
        <v>83</v>
      </c>
      <c r="B3" s="98"/>
      <c r="C3" s="98"/>
      <c r="D3" s="99"/>
      <c r="E3" s="15" t="s">
        <v>84</v>
      </c>
      <c r="F3" s="14"/>
      <c r="G3" s="14"/>
      <c r="H3" s="14"/>
      <c r="I3" s="14"/>
      <c r="J3" s="14"/>
      <c r="K3" s="14"/>
      <c r="L3" s="14"/>
      <c r="M3" s="100"/>
    </row>
    <row r="4" spans="1:13" ht="24" thickBot="1" x14ac:dyDescent="0.4">
      <c r="A4" s="101" t="s">
        <v>85</v>
      </c>
      <c r="B4" s="102"/>
      <c r="C4" s="102"/>
      <c r="D4" s="102"/>
      <c r="E4" s="103"/>
      <c r="F4" s="104"/>
      <c r="G4" s="104"/>
      <c r="H4" s="104"/>
      <c r="I4" s="104"/>
      <c r="J4" s="104"/>
      <c r="K4" s="104"/>
      <c r="L4" s="104"/>
      <c r="M4" s="154"/>
    </row>
    <row r="5" spans="1:13" ht="62.25" customHeight="1" x14ac:dyDescent="0.25">
      <c r="A5" s="105" t="s">
        <v>86</v>
      </c>
      <c r="B5" s="106" t="s">
        <v>87</v>
      </c>
      <c r="C5" s="107" t="s">
        <v>88</v>
      </c>
      <c r="D5" s="108" t="s">
        <v>89</v>
      </c>
      <c r="E5" s="108" t="s">
        <v>89</v>
      </c>
      <c r="F5" s="216" t="s">
        <v>127</v>
      </c>
      <c r="G5" s="216"/>
      <c r="H5" s="216"/>
      <c r="I5" s="216"/>
      <c r="J5" s="216"/>
      <c r="K5" s="217"/>
      <c r="L5" s="109" t="s">
        <v>128</v>
      </c>
      <c r="M5" s="110" t="s">
        <v>87</v>
      </c>
    </row>
    <row r="6" spans="1:13" ht="28.5" customHeight="1" x14ac:dyDescent="0.25">
      <c r="A6" s="46" t="s">
        <v>90</v>
      </c>
      <c r="B6" s="111"/>
      <c r="C6" s="112"/>
      <c r="D6" s="113" t="s">
        <v>91</v>
      </c>
      <c r="E6" s="113" t="s">
        <v>91</v>
      </c>
      <c r="F6" s="114"/>
      <c r="G6" s="114"/>
      <c r="H6" s="114"/>
      <c r="I6" s="114"/>
      <c r="J6" s="114"/>
      <c r="K6" s="114"/>
      <c r="L6" s="115"/>
      <c r="M6" s="116"/>
    </row>
    <row r="7" spans="1:13" x14ac:dyDescent="0.25">
      <c r="A7" s="102"/>
      <c r="B7" s="111"/>
      <c r="C7" s="112"/>
      <c r="D7" s="117" t="s">
        <v>92</v>
      </c>
      <c r="E7" s="117" t="s">
        <v>93</v>
      </c>
      <c r="F7" s="114"/>
      <c r="G7" s="114"/>
      <c r="H7" s="114"/>
      <c r="I7" s="114"/>
      <c r="J7" s="114"/>
      <c r="K7" s="114"/>
      <c r="L7" s="115"/>
      <c r="M7" s="116"/>
    </row>
    <row r="8" spans="1:13" ht="15.75" thickBot="1" x14ac:dyDescent="0.3">
      <c r="A8" s="102"/>
      <c r="B8" s="111"/>
      <c r="C8" s="112"/>
      <c r="D8" s="117" t="s">
        <v>94</v>
      </c>
      <c r="E8" s="118" t="s">
        <v>95</v>
      </c>
      <c r="F8" s="119"/>
      <c r="G8" s="119"/>
      <c r="H8" s="119"/>
      <c r="I8" s="119"/>
      <c r="J8" s="119"/>
      <c r="K8" s="119"/>
      <c r="L8" s="115"/>
      <c r="M8" s="116"/>
    </row>
    <row r="9" spans="1:13" ht="30" x14ac:dyDescent="0.25">
      <c r="A9" s="102"/>
      <c r="B9" s="111"/>
      <c r="C9" s="112"/>
      <c r="D9" s="117" t="s">
        <v>96</v>
      </c>
      <c r="E9" s="120" t="s">
        <v>97</v>
      </c>
      <c r="F9" s="121" t="s">
        <v>129</v>
      </c>
      <c r="G9" s="122" t="s">
        <v>130</v>
      </c>
      <c r="H9" s="121" t="s">
        <v>131</v>
      </c>
      <c r="I9" s="121" t="s">
        <v>132</v>
      </c>
      <c r="J9" s="121" t="s">
        <v>133</v>
      </c>
      <c r="K9" s="121" t="s">
        <v>134</v>
      </c>
      <c r="L9" s="123" t="s">
        <v>85</v>
      </c>
      <c r="M9" s="124" t="s">
        <v>98</v>
      </c>
    </row>
    <row r="10" spans="1:13" ht="15.75" thickBot="1" x14ac:dyDescent="0.3">
      <c r="A10" s="102"/>
      <c r="B10" s="111"/>
      <c r="C10" s="112"/>
      <c r="D10" s="125"/>
      <c r="E10" s="126">
        <f>H17</f>
        <v>11607</v>
      </c>
      <c r="F10" s="127" t="e">
        <f ca="1">OFFSET([1]TotalAppsTimeSeriesData!A1,15,0)</f>
        <v>#VALUE!</v>
      </c>
      <c r="G10" s="128" t="e">
        <f ca="1">F10-E11</f>
        <v>#VALUE!</v>
      </c>
      <c r="H10" s="129" t="e">
        <f ca="1">E12-F10</f>
        <v>#VALUE!</v>
      </c>
      <c r="I10" s="129" t="e">
        <f ca="1">E10/G10</f>
        <v>#VALUE!</v>
      </c>
      <c r="J10" s="130" t="e">
        <f ca="1">E10+(H10*I10)</f>
        <v>#VALUE!</v>
      </c>
      <c r="K10" s="131" t="e">
        <f ca="1">J10/M10-100%</f>
        <v>#VALUE!</v>
      </c>
      <c r="L10" s="132">
        <v>12604</v>
      </c>
      <c r="M10" s="133">
        <v>11003</v>
      </c>
    </row>
    <row r="11" spans="1:13" x14ac:dyDescent="0.25">
      <c r="A11" s="102"/>
      <c r="B11" s="134" t="s">
        <v>98</v>
      </c>
      <c r="C11" s="135" t="s">
        <v>85</v>
      </c>
      <c r="D11" s="136" t="s">
        <v>99</v>
      </c>
      <c r="E11" s="137">
        <v>43922</v>
      </c>
      <c r="F11" s="154"/>
      <c r="G11" s="154"/>
      <c r="H11" s="154"/>
      <c r="I11" s="138"/>
      <c r="J11" s="138"/>
      <c r="K11" s="139"/>
      <c r="L11" s="140">
        <v>43556</v>
      </c>
      <c r="M11" s="141">
        <v>43191</v>
      </c>
    </row>
    <row r="12" spans="1:13" x14ac:dyDescent="0.25">
      <c r="A12" s="102"/>
      <c r="B12" s="111"/>
      <c r="C12" s="112"/>
      <c r="D12" s="142"/>
      <c r="E12" s="137">
        <v>44286</v>
      </c>
      <c r="F12" s="154"/>
      <c r="G12" s="154"/>
      <c r="H12" s="154"/>
      <c r="I12" s="154"/>
      <c r="J12" s="154"/>
      <c r="K12" s="154"/>
      <c r="L12" s="140">
        <v>43921</v>
      </c>
      <c r="M12" s="141">
        <v>43555</v>
      </c>
    </row>
    <row r="13" spans="1:13" ht="15.75" thickBot="1" x14ac:dyDescent="0.3">
      <c r="A13" s="143" t="s">
        <v>100</v>
      </c>
      <c r="B13" s="144">
        <v>1288</v>
      </c>
      <c r="C13" s="145">
        <v>1076</v>
      </c>
      <c r="D13" s="146">
        <v>869</v>
      </c>
      <c r="E13" s="154"/>
      <c r="F13" s="154"/>
      <c r="G13" s="154"/>
      <c r="H13" s="154"/>
      <c r="I13" s="154"/>
      <c r="J13" s="154"/>
      <c r="K13" s="154"/>
      <c r="L13" s="154"/>
      <c r="M13" s="154"/>
    </row>
    <row r="14" spans="1:13" ht="15.75" thickBot="1" x14ac:dyDescent="0.3">
      <c r="A14" s="143" t="s">
        <v>101</v>
      </c>
      <c r="B14" s="144">
        <v>269</v>
      </c>
      <c r="C14" s="145">
        <v>132</v>
      </c>
      <c r="D14" s="146">
        <v>188</v>
      </c>
      <c r="E14" s="154"/>
      <c r="F14" s="147" t="s">
        <v>135</v>
      </c>
      <c r="G14" s="154"/>
      <c r="H14" s="154"/>
      <c r="I14" s="154"/>
      <c r="J14" s="154"/>
      <c r="K14" s="154"/>
      <c r="L14" s="154"/>
      <c r="M14" s="154"/>
    </row>
    <row r="15" spans="1:13" ht="15.75" thickBot="1" x14ac:dyDescent="0.3">
      <c r="A15" s="148" t="s">
        <v>102</v>
      </c>
      <c r="B15" s="144">
        <v>465</v>
      </c>
      <c r="C15" s="145">
        <v>442</v>
      </c>
      <c r="D15" s="146">
        <v>391</v>
      </c>
      <c r="E15" s="154"/>
      <c r="F15" s="149" t="str">
        <f>M9</f>
        <v>18/19</v>
      </c>
      <c r="G15" s="149" t="str">
        <f>L9</f>
        <v>19/20</v>
      </c>
      <c r="H15" s="149" t="str">
        <f>E9</f>
        <v>20/21 Actual</v>
      </c>
      <c r="I15" s="149" t="str">
        <f>J9</f>
        <v>20/21 Forecast (Based off actual)</v>
      </c>
      <c r="J15" s="154"/>
      <c r="K15" s="154"/>
      <c r="L15" s="154"/>
      <c r="M15" s="154"/>
    </row>
    <row r="16" spans="1:13" x14ac:dyDescent="0.25">
      <c r="A16" s="154"/>
      <c r="B16" s="154"/>
      <c r="C16" s="154"/>
      <c r="D16" s="154"/>
      <c r="E16" s="154"/>
      <c r="F16" s="150">
        <f>M10</f>
        <v>11003</v>
      </c>
      <c r="G16" s="151">
        <f>L10</f>
        <v>12604</v>
      </c>
      <c r="H16" s="151">
        <f>E10</f>
        <v>11607</v>
      </c>
      <c r="I16" s="151" t="e">
        <f ca="1">J10</f>
        <v>#VALUE!</v>
      </c>
      <c r="J16" s="154"/>
      <c r="K16" s="154"/>
      <c r="L16" s="154"/>
      <c r="M16" s="154"/>
    </row>
    <row r="17" spans="1:13" ht="57" thickBot="1" x14ac:dyDescent="0.3">
      <c r="A17" s="154"/>
      <c r="B17" s="154"/>
      <c r="C17" s="154"/>
      <c r="D17" s="154"/>
      <c r="E17" s="154"/>
      <c r="F17" s="154"/>
      <c r="G17" s="108" t="s">
        <v>89</v>
      </c>
      <c r="H17" s="146">
        <v>11607</v>
      </c>
      <c r="I17" s="154"/>
      <c r="J17" s="154"/>
      <c r="K17" s="154"/>
      <c r="L17" s="154"/>
      <c r="M17" s="154"/>
    </row>
    <row r="18" spans="1:13" x14ac:dyDescent="0.25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</row>
    <row r="19" spans="1:13" x14ac:dyDescent="0.25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</row>
    <row r="20" spans="1:13" x14ac:dyDescent="0.25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</row>
    <row r="21" spans="1:13" x14ac:dyDescent="0.25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</row>
    <row r="22" spans="1:13" x14ac:dyDescent="0.25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</row>
    <row r="23" spans="1:13" x14ac:dyDescent="0.25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</row>
    <row r="24" spans="1:13" x14ac:dyDescent="0.25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</row>
    <row r="25" spans="1:13" x14ac:dyDescent="0.25">
      <c r="A25" s="154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</row>
    <row r="26" spans="1:13" x14ac:dyDescent="0.25">
      <c r="A26" s="154"/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</row>
    <row r="27" spans="1:13" x14ac:dyDescent="0.25">
      <c r="A27" s="154"/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</row>
    <row r="28" spans="1:13" x14ac:dyDescent="0.25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</row>
    <row r="29" spans="1:13" x14ac:dyDescent="0.25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</row>
    <row r="30" spans="1:13" x14ac:dyDescent="0.25">
      <c r="A30" s="154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</row>
    <row r="31" spans="1:13" x14ac:dyDescent="0.25">
      <c r="A31" s="154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</row>
    <row r="32" spans="1:13" x14ac:dyDescent="0.25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</row>
    <row r="33" spans="1:13" x14ac:dyDescent="0.25">
      <c r="A33" s="154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</row>
    <row r="34" spans="1:13" x14ac:dyDescent="0.25">
      <c r="A34" s="154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</row>
    <row r="35" spans="1:13" x14ac:dyDescent="0.25">
      <c r="A35" s="154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</row>
    <row r="36" spans="1:13" x14ac:dyDescent="0.25">
      <c r="A36" s="154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</row>
    <row r="37" spans="1:13" x14ac:dyDescent="0.25">
      <c r="A37" s="154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</row>
    <row r="38" spans="1:13" x14ac:dyDescent="0.25">
      <c r="A38" s="154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</row>
    <row r="39" spans="1:13" x14ac:dyDescent="0.25">
      <c r="A39" s="154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</row>
    <row r="40" spans="1:13" x14ac:dyDescent="0.25">
      <c r="A40" s="154"/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</row>
    <row r="41" spans="1:13" x14ac:dyDescent="0.25">
      <c r="A41" s="154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</row>
    <row r="42" spans="1:13" x14ac:dyDescent="0.25">
      <c r="A42" s="154"/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</row>
    <row r="43" spans="1:13" x14ac:dyDescent="0.25">
      <c r="A43" s="154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</row>
    <row r="44" spans="1:13" x14ac:dyDescent="0.25">
      <c r="A44" s="154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</row>
    <row r="45" spans="1:13" x14ac:dyDescent="0.25">
      <c r="A45" s="154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x14ac:dyDescent="0.25">
      <c r="A46" s="154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</row>
    <row r="47" spans="1:13" x14ac:dyDescent="0.25">
      <c r="A47" s="154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</row>
    <row r="48" spans="1:13" x14ac:dyDescent="0.25">
      <c r="A48" s="154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</row>
    <row r="49" spans="1:13" x14ac:dyDescent="0.25">
      <c r="A49" s="154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x14ac:dyDescent="0.25">
      <c r="A50" s="154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</row>
    <row r="51" spans="1:13" x14ac:dyDescent="0.25">
      <c r="A51" s="154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</row>
    <row r="52" spans="1:13" x14ac:dyDescent="0.25">
      <c r="A52" s="154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</row>
    <row r="53" spans="1:13" x14ac:dyDescent="0.25">
      <c r="A53" s="154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</row>
    <row r="54" spans="1:13" x14ac:dyDescent="0.25">
      <c r="A54" s="154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</row>
    <row r="55" spans="1:13" x14ac:dyDescent="0.25">
      <c r="A55" s="154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</row>
    <row r="56" spans="1:13" x14ac:dyDescent="0.25">
      <c r="A56" s="154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</row>
    <row r="57" spans="1:13" x14ac:dyDescent="0.25">
      <c r="A57" s="154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</row>
    <row r="58" spans="1:13" x14ac:dyDescent="0.25">
      <c r="A58" s="154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</row>
    <row r="59" spans="1:13" x14ac:dyDescent="0.25">
      <c r="A59" s="154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</row>
    <row r="60" spans="1:13" x14ac:dyDescent="0.25">
      <c r="A60" s="15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</row>
    <row r="61" spans="1:13" x14ac:dyDescent="0.25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</row>
    <row r="62" spans="1:13" x14ac:dyDescent="0.25">
      <c r="A62" s="154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</row>
    <row r="63" spans="1:13" x14ac:dyDescent="0.25">
      <c r="A63" s="154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</row>
    <row r="64" spans="1:13" x14ac:dyDescent="0.25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</row>
    <row r="65" spans="1:13" x14ac:dyDescent="0.25">
      <c r="A65" s="154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</row>
    <row r="66" spans="1:13" x14ac:dyDescent="0.25">
      <c r="A66" s="154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</row>
    <row r="67" spans="1:13" x14ac:dyDescent="0.25">
      <c r="A67" s="154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</row>
    <row r="68" spans="1:13" x14ac:dyDescent="0.25">
      <c r="A68" s="154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</row>
    <row r="69" spans="1:13" x14ac:dyDescent="0.25">
      <c r="A69" s="154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</row>
    <row r="70" spans="1:13" x14ac:dyDescent="0.25">
      <c r="A70" s="154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</row>
    <row r="71" spans="1:13" x14ac:dyDescent="0.25">
      <c r="A71" s="154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</row>
    <row r="72" spans="1:13" x14ac:dyDescent="0.25">
      <c r="A72" s="154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</row>
    <row r="73" spans="1:13" x14ac:dyDescent="0.25">
      <c r="A73" s="154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</row>
    <row r="74" spans="1:13" x14ac:dyDescent="0.25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</row>
    <row r="75" spans="1:13" x14ac:dyDescent="0.25">
      <c r="A75" s="154">
        <f>[1]TotalAppsTimeSeriesData!B156-[1]TotalAppsTimeSeriesData!G156</f>
        <v>214</v>
      </c>
      <c r="B75" s="154"/>
      <c r="C75" s="154"/>
      <c r="D75" s="154">
        <f>A75/[1]TotalAppsTimeSeriesData!B156</f>
        <v>0.74825174825174823</v>
      </c>
      <c r="E75" s="154"/>
      <c r="F75" s="154"/>
      <c r="G75" s="154"/>
      <c r="H75" s="154"/>
      <c r="I75" s="154"/>
      <c r="J75" s="154"/>
      <c r="K75" s="154"/>
      <c r="L75" s="154"/>
      <c r="M75" s="154"/>
    </row>
    <row r="76" spans="1:13" x14ac:dyDescent="0.25">
      <c r="A76" s="154">
        <f>[1]TotalAppsTimeSeriesData!B157-[1]TotalAppsTimeSeriesData!G157</f>
        <v>219</v>
      </c>
      <c r="B76" s="154"/>
      <c r="C76" s="154"/>
      <c r="D76" s="154">
        <f>A76/[1]TotalAppsTimeSeriesData!B157</f>
        <v>0.75778546712802763</v>
      </c>
      <c r="E76" s="154"/>
      <c r="F76" s="154"/>
      <c r="G76" s="154"/>
      <c r="H76" s="154"/>
      <c r="I76" s="154"/>
      <c r="J76" s="154"/>
      <c r="K76" s="154"/>
      <c r="L76" s="154"/>
      <c r="M76" s="154"/>
    </row>
    <row r="77" spans="1:13" x14ac:dyDescent="0.25">
      <c r="A77" s="154">
        <f>[1]TotalAppsTimeSeriesData!B158-[1]TotalAppsTimeSeriesData!G158</f>
        <v>188</v>
      </c>
      <c r="B77" s="154"/>
      <c r="C77" s="154"/>
      <c r="D77" s="154">
        <f>A77/[1]TotalAppsTimeSeriesData!B158</f>
        <v>0.734375</v>
      </c>
      <c r="E77" s="154"/>
      <c r="F77" s="154"/>
      <c r="G77" s="154"/>
      <c r="H77" s="154"/>
      <c r="I77" s="154"/>
      <c r="J77" s="154"/>
      <c r="K77" s="154"/>
      <c r="L77" s="154"/>
      <c r="M77" s="154"/>
    </row>
    <row r="78" spans="1:13" x14ac:dyDescent="0.25">
      <c r="A78" s="154">
        <f>[1]TotalAppsTimeSeriesData!B159-[1]TotalAppsTimeSeriesData!G159</f>
        <v>169</v>
      </c>
      <c r="B78" s="154"/>
      <c r="C78" s="154"/>
      <c r="D78" s="154">
        <f>A78/[1]TotalAppsTimeSeriesData!B159</f>
        <v>0.72532188841201717</v>
      </c>
      <c r="E78" s="154"/>
      <c r="F78" s="154"/>
      <c r="G78" s="154"/>
      <c r="H78" s="154"/>
      <c r="I78" s="154"/>
      <c r="J78" s="154"/>
      <c r="K78" s="154"/>
      <c r="L78" s="154"/>
      <c r="M78" s="154"/>
    </row>
    <row r="79" spans="1:13" x14ac:dyDescent="0.25">
      <c r="A79" s="154">
        <f>[1]TotalAppsTimeSeriesData!B160-[1]TotalAppsTimeSeriesData!G160</f>
        <v>148</v>
      </c>
      <c r="B79" s="154"/>
      <c r="C79" s="154"/>
      <c r="D79" s="154">
        <f>A79/[1]TotalAppsTimeSeriesData!B160</f>
        <v>0.70142180094786732</v>
      </c>
      <c r="E79" s="154"/>
      <c r="F79" s="154"/>
      <c r="G79" s="154"/>
      <c r="H79" s="154"/>
      <c r="I79" s="154"/>
      <c r="J79" s="154"/>
      <c r="K79" s="154"/>
      <c r="L79" s="154"/>
      <c r="M79" s="154"/>
    </row>
    <row r="80" spans="1:13" x14ac:dyDescent="0.25">
      <c r="A80" s="154">
        <f>[1]TotalAppsTimeSeriesData!B161-[1]TotalAppsTimeSeriesData!G161</f>
        <v>139</v>
      </c>
      <c r="B80" s="154"/>
      <c r="C80" s="154"/>
      <c r="D80" s="154">
        <f>A80/[1]TotalAppsTimeSeriesData!B161</f>
        <v>0.69499999999999995</v>
      </c>
      <c r="E80" s="154"/>
      <c r="F80" s="154"/>
      <c r="G80" s="154"/>
      <c r="H80" s="154"/>
      <c r="I80" s="154"/>
      <c r="J80" s="154"/>
      <c r="K80" s="154"/>
      <c r="L80" s="154"/>
      <c r="M80" s="154"/>
    </row>
    <row r="81" spans="1:13" x14ac:dyDescent="0.25">
      <c r="A81" s="154">
        <f>[1]TotalAppsTimeSeriesData!B162-[1]TotalAppsTimeSeriesData!G162</f>
        <v>126</v>
      </c>
      <c r="B81" s="154"/>
      <c r="C81" s="154"/>
      <c r="D81" s="154">
        <f>A81/[1]TotalAppsTimeSeriesData!B162</f>
        <v>0.65968586387434558</v>
      </c>
      <c r="E81" s="154"/>
      <c r="F81" s="154"/>
      <c r="G81" s="154"/>
      <c r="H81" s="154"/>
      <c r="I81" s="154"/>
      <c r="J81" s="154"/>
      <c r="K81" s="154"/>
      <c r="L81" s="154"/>
      <c r="M81" s="154"/>
    </row>
    <row r="82" spans="1:13" x14ac:dyDescent="0.25">
      <c r="A82" s="154">
        <f>[1]TotalAppsTimeSeriesData!B163-[1]TotalAppsTimeSeriesData!G163</f>
        <v>125</v>
      </c>
      <c r="B82" s="154"/>
      <c r="C82" s="154"/>
      <c r="D82" s="154">
        <f>A82/[1]TotalAppsTimeSeriesData!B163</f>
        <v>0.67204301075268813</v>
      </c>
      <c r="E82" s="154"/>
      <c r="F82" s="154"/>
      <c r="G82" s="154"/>
      <c r="H82" s="154"/>
      <c r="I82" s="154"/>
      <c r="J82" s="154"/>
      <c r="K82" s="154"/>
      <c r="L82" s="154"/>
      <c r="M82" s="154"/>
    </row>
    <row r="83" spans="1:13" x14ac:dyDescent="0.25">
      <c r="A83" s="154">
        <f>[1]TotalAppsTimeSeriesData!B164-[1]TotalAppsTimeSeriesData!G164</f>
        <v>118</v>
      </c>
      <c r="B83" s="154"/>
      <c r="C83" s="154"/>
      <c r="D83" s="154">
        <f>A83/[1]TotalAppsTimeSeriesData!B164</f>
        <v>0.64835164835164838</v>
      </c>
      <c r="E83" s="154"/>
      <c r="F83" s="154"/>
      <c r="G83" s="154"/>
      <c r="H83" s="154"/>
      <c r="I83" s="154"/>
      <c r="J83" s="154"/>
      <c r="K83" s="154"/>
      <c r="L83" s="154"/>
      <c r="M83" s="154"/>
    </row>
    <row r="84" spans="1:13" x14ac:dyDescent="0.25">
      <c r="A84" s="154">
        <f>[1]TotalAppsTimeSeriesData!B165-[1]TotalAppsTimeSeriesData!G165</f>
        <v>122</v>
      </c>
      <c r="B84" s="154"/>
      <c r="C84" s="154"/>
      <c r="D84" s="154">
        <f>A84/[1]TotalAppsTimeSeriesData!B165</f>
        <v>0.67032967032967028</v>
      </c>
      <c r="E84" s="154"/>
      <c r="F84" s="154"/>
      <c r="G84" s="154"/>
      <c r="H84" s="154"/>
      <c r="I84" s="154"/>
      <c r="J84" s="154"/>
      <c r="K84" s="154"/>
      <c r="L84" s="154"/>
      <c r="M84" s="154"/>
    </row>
    <row r="85" spans="1:13" x14ac:dyDescent="0.25">
      <c r="A85" s="154">
        <f>[1]TotalAppsTimeSeriesData!B166-[1]TotalAppsTimeSeriesData!G166</f>
        <v>130</v>
      </c>
      <c r="B85" s="154"/>
      <c r="C85" s="154"/>
      <c r="D85" s="154">
        <f>A85/[1]TotalAppsTimeSeriesData!B166</f>
        <v>0.67708333333333337</v>
      </c>
      <c r="E85" s="154"/>
      <c r="F85" s="154"/>
      <c r="G85" s="154"/>
      <c r="H85" s="154"/>
      <c r="I85" s="154"/>
      <c r="J85" s="154"/>
      <c r="K85" s="154"/>
      <c r="L85" s="154"/>
      <c r="M85" s="154"/>
    </row>
    <row r="86" spans="1:13" x14ac:dyDescent="0.25">
      <c r="A86" s="154">
        <f>[1]TotalAppsTimeSeriesData!B167-[1]TotalAppsTimeSeriesData!G167</f>
        <v>130</v>
      </c>
      <c r="B86" s="154"/>
      <c r="C86" s="154"/>
      <c r="D86" s="154">
        <f>A86/[1]TotalAppsTimeSeriesData!B167</f>
        <v>0.68062827225130895</v>
      </c>
      <c r="E86" s="154"/>
      <c r="F86" s="154"/>
      <c r="G86" s="154"/>
      <c r="H86" s="154"/>
      <c r="I86" s="154"/>
      <c r="J86" s="154"/>
      <c r="K86" s="154"/>
      <c r="L86" s="154"/>
      <c r="M86" s="154"/>
    </row>
    <row r="87" spans="1:13" x14ac:dyDescent="0.25">
      <c r="A87" s="154">
        <f>[1]TotalAppsTimeSeriesData!B168-[1]TotalAppsTimeSeriesData!G168</f>
        <v>128</v>
      </c>
      <c r="B87" s="154"/>
      <c r="C87" s="154"/>
      <c r="D87" s="154">
        <f>A87/[1]TotalAppsTimeSeriesData!B168</f>
        <v>0.65641025641025641</v>
      </c>
      <c r="E87" s="154"/>
      <c r="F87" s="154"/>
      <c r="G87" s="154"/>
      <c r="H87" s="154"/>
      <c r="I87" s="154"/>
      <c r="J87" s="154"/>
      <c r="K87" s="154"/>
      <c r="L87" s="154"/>
      <c r="M87" s="154"/>
    </row>
    <row r="88" spans="1:13" x14ac:dyDescent="0.25">
      <c r="A88" s="154">
        <f>[1]TotalAppsTimeSeriesData!B169-[1]TotalAppsTimeSeriesData!G169</f>
        <v>134</v>
      </c>
      <c r="B88" s="154"/>
      <c r="C88" s="154"/>
      <c r="D88" s="154">
        <f>A88/[1]TotalAppsTimeSeriesData!B169</f>
        <v>0.68020304568527923</v>
      </c>
      <c r="E88" s="154"/>
      <c r="F88" s="154"/>
      <c r="G88" s="154"/>
      <c r="H88" s="154"/>
      <c r="I88" s="154"/>
      <c r="J88" s="154"/>
      <c r="K88" s="154"/>
      <c r="L88" s="154"/>
      <c r="M88" s="154"/>
    </row>
    <row r="89" spans="1:13" x14ac:dyDescent="0.25">
      <c r="A89" s="154">
        <f>[1]TotalAppsTimeSeriesData!B170-[1]TotalAppsTimeSeriesData!G170</f>
        <v>132</v>
      </c>
      <c r="B89" s="154"/>
      <c r="C89" s="154"/>
      <c r="D89" s="154">
        <f>A89/[1]TotalAppsTimeSeriesData!B170</f>
        <v>0.67692307692307696</v>
      </c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x14ac:dyDescent="0.25">
      <c r="A90" s="154">
        <f>[1]TotalAppsTimeSeriesData!B171-[1]TotalAppsTimeSeriesData!G171</f>
        <v>133</v>
      </c>
      <c r="B90" s="154"/>
      <c r="C90" s="154"/>
      <c r="D90" s="154">
        <f>A90/[1]TotalAppsTimeSeriesData!B171</f>
        <v>0.68911917098445596</v>
      </c>
      <c r="E90" s="154"/>
      <c r="F90" s="154"/>
      <c r="G90" s="154"/>
      <c r="H90" s="154"/>
      <c r="I90" s="154"/>
      <c r="J90" s="154"/>
      <c r="K90" s="154"/>
      <c r="L90" s="154"/>
      <c r="M90" s="154"/>
    </row>
    <row r="91" spans="1:13" x14ac:dyDescent="0.25">
      <c r="A91" s="154">
        <f>[1]TotalAppsTimeSeriesData!B172-[1]TotalAppsTimeSeriesData!G172</f>
        <v>140</v>
      </c>
      <c r="B91" s="154"/>
      <c r="C91" s="154"/>
      <c r="D91" s="154">
        <f>A91/[1]TotalAppsTimeSeriesData!B172</f>
        <v>0.68627450980392157</v>
      </c>
      <c r="E91" s="154"/>
      <c r="F91" s="154"/>
      <c r="G91" s="154"/>
      <c r="H91" s="154"/>
      <c r="I91" s="154"/>
      <c r="J91" s="154"/>
      <c r="K91" s="154"/>
      <c r="L91" s="154"/>
      <c r="M91" s="154"/>
    </row>
    <row r="92" spans="1:13" x14ac:dyDescent="0.25">
      <c r="A92" s="154">
        <f>[1]TotalAppsTimeSeriesData!B173-[1]TotalAppsTimeSeriesData!G173</f>
        <v>144</v>
      </c>
      <c r="B92" s="154"/>
      <c r="C92" s="154"/>
      <c r="D92" s="154">
        <f>A92/[1]TotalAppsTimeSeriesData!B173</f>
        <v>0.68571428571428572</v>
      </c>
      <c r="E92" s="154"/>
      <c r="F92" s="154"/>
      <c r="G92" s="154"/>
      <c r="H92" s="154"/>
      <c r="I92" s="154"/>
      <c r="J92" s="154"/>
      <c r="K92" s="154"/>
      <c r="L92" s="154"/>
      <c r="M92" s="154"/>
    </row>
    <row r="93" spans="1:13" x14ac:dyDescent="0.25">
      <c r="A93" s="154">
        <f>[1]TotalAppsTimeSeriesData!B174-[1]TotalAppsTimeSeriesData!G174</f>
        <v>142</v>
      </c>
      <c r="B93" s="154"/>
      <c r="C93" s="154"/>
      <c r="D93" s="154">
        <f>A93/[1]TotalAppsTimeSeriesData!B174</f>
        <v>0.69607843137254899</v>
      </c>
      <c r="E93" s="154"/>
      <c r="F93" s="154"/>
      <c r="G93" s="154"/>
      <c r="H93" s="154"/>
      <c r="I93" s="154"/>
      <c r="J93" s="154"/>
      <c r="K93" s="154"/>
      <c r="L93" s="154"/>
      <c r="M93" s="154"/>
    </row>
    <row r="94" spans="1:13" x14ac:dyDescent="0.25">
      <c r="A94" s="154">
        <f>[1]TotalAppsTimeSeriesData!B175-[1]TotalAppsTimeSeriesData!G175</f>
        <v>133</v>
      </c>
      <c r="B94" s="154"/>
      <c r="C94" s="154"/>
      <c r="D94" s="154">
        <f>A94/[1]TotalAppsTimeSeriesData!B175</f>
        <v>0.69270833333333337</v>
      </c>
      <c r="E94" s="154"/>
      <c r="F94" s="154"/>
      <c r="G94" s="154"/>
      <c r="H94" s="154"/>
      <c r="I94" s="154"/>
      <c r="J94" s="154"/>
      <c r="K94" s="154"/>
      <c r="L94" s="154"/>
      <c r="M94" s="154"/>
    </row>
    <row r="95" spans="1:13" x14ac:dyDescent="0.25">
      <c r="A95" s="154">
        <f>[1]TotalAppsTimeSeriesData!B176-[1]TotalAppsTimeSeriesData!G176</f>
        <v>140</v>
      </c>
      <c r="B95" s="154"/>
      <c r="C95" s="154"/>
      <c r="D95" s="154">
        <f>A95/[1]TotalAppsTimeSeriesData!B176</f>
        <v>0.68627450980392157</v>
      </c>
      <c r="E95" s="154"/>
      <c r="F95" s="154"/>
      <c r="G95" s="154"/>
      <c r="H95" s="154"/>
      <c r="I95" s="154"/>
      <c r="J95" s="154"/>
      <c r="K95" s="154"/>
      <c r="L95" s="154"/>
      <c r="M95" s="154"/>
    </row>
    <row r="96" spans="1:13" x14ac:dyDescent="0.25">
      <c r="A96" s="154">
        <f>[1]TotalAppsTimeSeriesData!B177-[1]TotalAppsTimeSeriesData!G177</f>
        <v>143</v>
      </c>
      <c r="B96" s="154"/>
      <c r="C96" s="154"/>
      <c r="D96" s="154">
        <f>A96/[1]TotalAppsTimeSeriesData!B177</f>
        <v>0.68095238095238098</v>
      </c>
      <c r="E96" s="154"/>
      <c r="F96" s="154"/>
      <c r="G96" s="154"/>
      <c r="H96" s="154"/>
      <c r="I96" s="154"/>
      <c r="J96" s="154"/>
      <c r="K96" s="154"/>
      <c r="L96" s="154"/>
      <c r="M96" s="154"/>
    </row>
    <row r="97" spans="1:13" x14ac:dyDescent="0.25">
      <c r="A97" s="154">
        <f>[1]TotalAppsTimeSeriesData!B178-[1]TotalAppsTimeSeriesData!G178</f>
        <v>134</v>
      </c>
      <c r="B97" s="154"/>
      <c r="C97" s="154"/>
      <c r="D97" s="154">
        <f>A97/[1]TotalAppsTimeSeriesData!B178</f>
        <v>0.65048543689320393</v>
      </c>
      <c r="E97" s="154"/>
      <c r="F97" s="154"/>
      <c r="G97" s="154"/>
      <c r="H97" s="154"/>
      <c r="I97" s="154"/>
      <c r="J97" s="154"/>
      <c r="K97" s="154"/>
      <c r="L97" s="154"/>
      <c r="M97" s="154"/>
    </row>
    <row r="98" spans="1:13" x14ac:dyDescent="0.25">
      <c r="A98" s="154">
        <f>[1]TotalAppsTimeSeriesData!B179-[1]TotalAppsTimeSeriesData!G179</f>
        <v>141</v>
      </c>
      <c r="B98" s="154"/>
      <c r="C98" s="154"/>
      <c r="D98" s="154">
        <f>A98/[1]TotalAppsTimeSeriesData!B179</f>
        <v>0.67464114832535882</v>
      </c>
      <c r="E98" s="154"/>
      <c r="F98" s="154"/>
      <c r="G98" s="154"/>
      <c r="H98" s="154"/>
      <c r="I98" s="154"/>
      <c r="J98" s="154"/>
      <c r="K98" s="154"/>
      <c r="L98" s="154"/>
      <c r="M98" s="154"/>
    </row>
    <row r="99" spans="1:13" x14ac:dyDescent="0.25">
      <c r="A99" s="154">
        <f>[1]TotalAppsTimeSeriesData!B180-[1]TotalAppsTimeSeriesData!G180</f>
        <v>136</v>
      </c>
      <c r="B99" s="154"/>
      <c r="C99" s="154"/>
      <c r="D99" s="154">
        <f>A99/[1]TotalAppsTimeSeriesData!B180</f>
        <v>0.6766169154228856</v>
      </c>
      <c r="E99" s="154"/>
      <c r="F99" s="154"/>
      <c r="G99" s="154"/>
      <c r="H99" s="154"/>
      <c r="I99" s="154"/>
      <c r="J99" s="154"/>
      <c r="K99" s="154"/>
      <c r="L99" s="154"/>
      <c r="M99" s="154"/>
    </row>
    <row r="100" spans="1:13" x14ac:dyDescent="0.25">
      <c r="A100" s="154">
        <f>[1]TotalAppsTimeSeriesData!B181-[1]TotalAppsTimeSeriesData!G181</f>
        <v>151</v>
      </c>
      <c r="B100" s="154"/>
      <c r="C100" s="154"/>
      <c r="D100" s="154">
        <f>A100/[1]TotalAppsTimeSeriesData!B181</f>
        <v>0.72248803827751196</v>
      </c>
      <c r="E100" s="154"/>
      <c r="F100" s="154"/>
      <c r="G100" s="154"/>
      <c r="H100" s="154"/>
      <c r="I100" s="154"/>
      <c r="J100" s="154"/>
      <c r="K100" s="154"/>
      <c r="L100" s="154"/>
      <c r="M100" s="154"/>
    </row>
    <row r="101" spans="1:13" x14ac:dyDescent="0.25">
      <c r="A101" s="154">
        <f>[1]TotalAppsTimeSeriesData!B182-[1]TotalAppsTimeSeriesData!G182</f>
        <v>157</v>
      </c>
      <c r="B101" s="154"/>
      <c r="C101" s="154"/>
      <c r="D101" s="154">
        <f>A101/[1]TotalAppsTimeSeriesData!B182</f>
        <v>0.73364485981308414</v>
      </c>
      <c r="E101" s="154"/>
      <c r="F101" s="154"/>
      <c r="G101" s="154"/>
      <c r="H101" s="154"/>
      <c r="I101" s="154"/>
      <c r="J101" s="154"/>
      <c r="K101" s="154"/>
      <c r="L101" s="154"/>
      <c r="M101" s="154"/>
    </row>
    <row r="102" spans="1:13" x14ac:dyDescent="0.25">
      <c r="A102" s="154">
        <f>[1]TotalAppsTimeSeriesData!B183-[1]TotalAppsTimeSeriesData!G183</f>
        <v>166</v>
      </c>
      <c r="B102" s="154"/>
      <c r="C102" s="154"/>
      <c r="D102" s="154">
        <f>A102/[1]TotalAppsTimeSeriesData!B183</f>
        <v>0.75454545454545452</v>
      </c>
      <c r="E102" s="154"/>
      <c r="F102" s="154"/>
      <c r="G102" s="154"/>
      <c r="H102" s="154"/>
      <c r="I102" s="154"/>
      <c r="J102" s="154"/>
      <c r="K102" s="154"/>
      <c r="L102" s="154"/>
      <c r="M102" s="154"/>
    </row>
    <row r="103" spans="1:13" x14ac:dyDescent="0.25">
      <c r="A103" s="154">
        <f>[1]TotalAppsTimeSeriesData!B184-[1]TotalAppsTimeSeriesData!G184</f>
        <v>159</v>
      </c>
      <c r="B103" s="154"/>
      <c r="C103" s="154"/>
      <c r="D103" s="154">
        <f>A103/[1]TotalAppsTimeSeriesData!B184</f>
        <v>0.75714285714285712</v>
      </c>
      <c r="E103" s="154"/>
      <c r="F103" s="154"/>
      <c r="G103" s="154"/>
      <c r="H103" s="154"/>
      <c r="I103" s="154"/>
      <c r="J103" s="154"/>
      <c r="K103" s="154"/>
      <c r="L103" s="154"/>
      <c r="M103" s="154"/>
    </row>
    <row r="104" spans="1:13" x14ac:dyDescent="0.25">
      <c r="A104" s="154">
        <f>[1]TotalAppsTimeSeriesData!B185-[1]TotalAppsTimeSeriesData!G185</f>
        <v>151</v>
      </c>
      <c r="B104" s="154"/>
      <c r="C104" s="154"/>
      <c r="D104" s="154">
        <f>A104/[1]TotalAppsTimeSeriesData!B185</f>
        <v>0.74019607843137258</v>
      </c>
      <c r="E104" s="154"/>
      <c r="F104" s="154"/>
      <c r="G104" s="154"/>
      <c r="H104" s="154"/>
      <c r="I104" s="154"/>
      <c r="J104" s="154"/>
      <c r="K104" s="154"/>
      <c r="L104" s="154"/>
      <c r="M104" s="154"/>
    </row>
    <row r="105" spans="1:13" x14ac:dyDescent="0.25">
      <c r="A105" s="154">
        <f>[1]TotalAppsTimeSeriesData!B186-[1]TotalAppsTimeSeriesData!G186</f>
        <v>146</v>
      </c>
      <c r="B105" s="154"/>
      <c r="C105" s="154"/>
      <c r="D105" s="154">
        <f>A105/[1]TotalAppsTimeSeriesData!B186</f>
        <v>0.71568627450980393</v>
      </c>
      <c r="E105" s="154"/>
      <c r="F105" s="154"/>
      <c r="G105" s="154"/>
      <c r="H105" s="154"/>
      <c r="I105" s="154"/>
      <c r="J105" s="154"/>
      <c r="K105" s="154"/>
      <c r="L105" s="154"/>
      <c r="M105" s="154"/>
    </row>
    <row r="106" spans="1:13" x14ac:dyDescent="0.25">
      <c r="A106" s="154">
        <f>[1]TotalAppsTimeSeriesData!B187-[1]TotalAppsTimeSeriesData!G187</f>
        <v>151</v>
      </c>
      <c r="B106" s="154"/>
      <c r="C106" s="154"/>
      <c r="D106" s="154">
        <f>A106/[1]TotalAppsTimeSeriesData!B187</f>
        <v>0.71226415094339623</v>
      </c>
      <c r="E106" s="154"/>
      <c r="F106" s="154"/>
      <c r="G106" s="154"/>
      <c r="H106" s="154"/>
      <c r="I106" s="154"/>
      <c r="J106" s="154"/>
      <c r="K106" s="154"/>
      <c r="L106" s="154"/>
      <c r="M106" s="154"/>
    </row>
    <row r="107" spans="1:13" x14ac:dyDescent="0.25">
      <c r="A107" s="154">
        <f>[1]TotalAppsTimeSeriesData!B188-[1]TotalAppsTimeSeriesData!G188</f>
        <v>162</v>
      </c>
      <c r="B107" s="154"/>
      <c r="C107" s="154"/>
      <c r="D107" s="154">
        <f>A107/[1]TotalAppsTimeSeriesData!B188</f>
        <v>0.726457399103139</v>
      </c>
      <c r="E107" s="154"/>
      <c r="F107" s="154"/>
      <c r="G107" s="154"/>
      <c r="H107" s="154"/>
      <c r="I107" s="154"/>
      <c r="J107" s="154"/>
      <c r="K107" s="154"/>
      <c r="L107" s="154"/>
      <c r="M107" s="154"/>
    </row>
    <row r="108" spans="1:13" x14ac:dyDescent="0.25">
      <c r="A108" s="154">
        <f>[1]TotalAppsTimeSeriesData!B189-[1]TotalAppsTimeSeriesData!G189</f>
        <v>190</v>
      </c>
      <c r="B108" s="154"/>
      <c r="C108" s="154"/>
      <c r="D108" s="154">
        <f>A108/[1]TotalAppsTimeSeriesData!B189</f>
        <v>0.74509803921568629</v>
      </c>
      <c r="E108" s="154"/>
      <c r="F108" s="154"/>
      <c r="G108" s="154"/>
      <c r="H108" s="154"/>
      <c r="I108" s="154"/>
      <c r="J108" s="154"/>
      <c r="K108" s="154"/>
      <c r="L108" s="154"/>
      <c r="M108" s="154"/>
    </row>
    <row r="109" spans="1:13" x14ac:dyDescent="0.25">
      <c r="A109" s="154">
        <f>[1]TotalAppsTimeSeriesData!B190-[1]TotalAppsTimeSeriesData!G190</f>
        <v>198</v>
      </c>
      <c r="B109" s="154"/>
      <c r="C109" s="154"/>
      <c r="D109" s="154">
        <f>A109/[1]TotalAppsTimeSeriesData!B190</f>
        <v>0.7734375</v>
      </c>
      <c r="E109" s="154"/>
      <c r="F109" s="154"/>
      <c r="G109" s="154"/>
      <c r="H109" s="154"/>
      <c r="I109" s="154"/>
      <c r="J109" s="154"/>
      <c r="K109" s="154"/>
      <c r="L109" s="154"/>
      <c r="M109" s="154"/>
    </row>
    <row r="110" spans="1:13" x14ac:dyDescent="0.25">
      <c r="A110" s="154">
        <f>[1]TotalAppsTimeSeriesData!B191-[1]TotalAppsTimeSeriesData!G191</f>
        <v>198</v>
      </c>
      <c r="B110" s="154"/>
      <c r="C110" s="154"/>
      <c r="D110" s="154">
        <f>A110/[1]TotalAppsTimeSeriesData!B191</f>
        <v>0.77042801556420237</v>
      </c>
      <c r="E110" s="154"/>
      <c r="F110" s="154"/>
      <c r="G110" s="154"/>
      <c r="H110" s="154"/>
      <c r="I110" s="154"/>
      <c r="J110" s="154"/>
      <c r="K110" s="154"/>
      <c r="L110" s="154"/>
      <c r="M110" s="154"/>
    </row>
    <row r="111" spans="1:13" x14ac:dyDescent="0.25">
      <c r="A111" s="154">
        <f>[1]TotalAppsTimeSeriesData!B192-[1]TotalAppsTimeSeriesData!G192</f>
        <v>201</v>
      </c>
      <c r="B111" s="154"/>
      <c r="C111" s="154"/>
      <c r="D111" s="154">
        <f>A111/[1]TotalAppsTimeSeriesData!B192</f>
        <v>0.78210116731517509</v>
      </c>
      <c r="E111" s="154"/>
      <c r="F111" s="154"/>
      <c r="G111" s="154"/>
      <c r="H111" s="154"/>
      <c r="I111" s="154"/>
      <c r="J111" s="154"/>
      <c r="K111" s="154"/>
      <c r="L111" s="154"/>
      <c r="M111" s="154"/>
    </row>
    <row r="112" spans="1:13" x14ac:dyDescent="0.25">
      <c r="A112" s="154">
        <f>[1]TotalAppsTimeSeriesData!B193-[1]TotalAppsTimeSeriesData!G193</f>
        <v>204</v>
      </c>
      <c r="B112" s="154"/>
      <c r="C112" s="154"/>
      <c r="D112" s="154">
        <f>A112/[1]TotalAppsTimeSeriesData!B193</f>
        <v>0.80314960629921262</v>
      </c>
      <c r="E112" s="154"/>
      <c r="F112" s="154"/>
      <c r="G112" s="154"/>
      <c r="H112" s="154"/>
      <c r="I112" s="154"/>
      <c r="J112" s="154"/>
      <c r="K112" s="154"/>
      <c r="L112" s="154"/>
      <c r="M112" s="154"/>
    </row>
    <row r="113" spans="1:13" x14ac:dyDescent="0.25">
      <c r="A113" s="154">
        <f>[1]TotalAppsTimeSeriesData!B194-[1]TotalAppsTimeSeriesData!G194</f>
        <v>212</v>
      </c>
      <c r="B113" s="154"/>
      <c r="C113" s="154"/>
      <c r="D113" s="154">
        <f>A113/[1]TotalAppsTimeSeriesData!B194</f>
        <v>0.80608365019011408</v>
      </c>
      <c r="E113" s="154"/>
      <c r="F113" s="154"/>
      <c r="G113" s="154"/>
      <c r="H113" s="154"/>
      <c r="I113" s="154"/>
      <c r="J113" s="154"/>
      <c r="K113" s="154"/>
      <c r="L113" s="154"/>
      <c r="M113" s="154"/>
    </row>
    <row r="114" spans="1:13" x14ac:dyDescent="0.25">
      <c r="A114" s="154">
        <f>[1]TotalAppsTimeSeriesData!B195-[1]TotalAppsTimeSeriesData!G195</f>
        <v>210</v>
      </c>
      <c r="B114" s="154"/>
      <c r="C114" s="154"/>
      <c r="D114" s="154">
        <f>A114/[1]TotalAppsTimeSeriesData!B195</f>
        <v>0.8203125</v>
      </c>
      <c r="E114" s="154"/>
      <c r="F114" s="154"/>
      <c r="G114" s="154"/>
      <c r="H114" s="154"/>
      <c r="I114" s="154"/>
      <c r="J114" s="154"/>
      <c r="K114" s="154"/>
      <c r="L114" s="154"/>
      <c r="M114" s="154"/>
    </row>
    <row r="115" spans="1:13" x14ac:dyDescent="0.25">
      <c r="A115" s="154">
        <f>[1]TotalAppsTimeSeriesData!B196-[1]TotalAppsTimeSeriesData!G196</f>
        <v>205</v>
      </c>
      <c r="B115" s="154"/>
      <c r="C115" s="154"/>
      <c r="D115" s="154">
        <f>A115/[1]TotalAppsTimeSeriesData!B196</f>
        <v>0.81673306772908372</v>
      </c>
      <c r="E115" s="154"/>
      <c r="F115" s="154"/>
      <c r="G115" s="154"/>
      <c r="H115" s="154"/>
      <c r="I115" s="154"/>
      <c r="J115" s="154"/>
      <c r="K115" s="154"/>
      <c r="L115" s="154"/>
      <c r="M115" s="154"/>
    </row>
    <row r="116" spans="1:13" x14ac:dyDescent="0.25">
      <c r="A116" s="154">
        <f>[1]TotalAppsTimeSeriesData!B197-[1]TotalAppsTimeSeriesData!G197</f>
        <v>201</v>
      </c>
      <c r="B116" s="154"/>
      <c r="C116" s="154"/>
      <c r="D116" s="154">
        <f>A116/[1]TotalAppsTimeSeriesData!B197</f>
        <v>0.82040816326530608</v>
      </c>
      <c r="E116" s="154"/>
      <c r="F116" s="154"/>
      <c r="G116" s="154"/>
      <c r="H116" s="154"/>
      <c r="I116" s="154"/>
      <c r="J116" s="154"/>
      <c r="K116" s="154"/>
      <c r="L116" s="154"/>
      <c r="M116" s="154"/>
    </row>
    <row r="117" spans="1:13" x14ac:dyDescent="0.25">
      <c r="A117" s="154">
        <f>[1]TotalAppsTimeSeriesData!B198-[1]TotalAppsTimeSeriesData!G198</f>
        <v>211</v>
      </c>
      <c r="B117" s="154"/>
      <c r="C117" s="154"/>
      <c r="D117" s="154">
        <f>A117/[1]TotalAppsTimeSeriesData!B198</f>
        <v>0.81153846153846154</v>
      </c>
      <c r="E117" s="154"/>
      <c r="F117" s="154"/>
      <c r="G117" s="154"/>
      <c r="H117" s="154"/>
      <c r="I117" s="154"/>
      <c r="J117" s="154"/>
      <c r="K117" s="154"/>
      <c r="L117" s="154"/>
      <c r="M117" s="154"/>
    </row>
    <row r="118" spans="1:13" x14ac:dyDescent="0.25">
      <c r="A118" s="154">
        <f>[1]TotalAppsTimeSeriesData!B199-[1]TotalAppsTimeSeriesData!G199</f>
        <v>218</v>
      </c>
      <c r="B118" s="154"/>
      <c r="C118" s="154"/>
      <c r="D118" s="154">
        <f>A118/[1]TotalAppsTimeSeriesData!B199</f>
        <v>0.8226415094339623</v>
      </c>
      <c r="E118" s="154"/>
      <c r="F118" s="154"/>
      <c r="G118" s="154"/>
      <c r="H118" s="154"/>
      <c r="I118" s="154"/>
      <c r="J118" s="154"/>
      <c r="K118" s="154"/>
      <c r="L118" s="154"/>
      <c r="M118" s="154"/>
    </row>
    <row r="119" spans="1:13" x14ac:dyDescent="0.25">
      <c r="A119" s="154">
        <f>[1]TotalAppsTimeSeriesData!B200-[1]TotalAppsTimeSeriesData!G200</f>
        <v>224</v>
      </c>
      <c r="B119" s="154"/>
      <c r="C119" s="154"/>
      <c r="D119" s="154">
        <f>A119/[1]TotalAppsTimeSeriesData!B200</f>
        <v>0.82352941176470584</v>
      </c>
      <c r="E119" s="154"/>
      <c r="F119" s="154"/>
      <c r="G119" s="154"/>
      <c r="H119" s="154"/>
      <c r="I119" s="154"/>
      <c r="J119" s="154"/>
      <c r="K119" s="154"/>
      <c r="L119" s="154"/>
      <c r="M119" s="154"/>
    </row>
    <row r="120" spans="1:13" x14ac:dyDescent="0.25">
      <c r="A120" s="154">
        <f>[1]TotalAppsTimeSeriesData!B201-[1]TotalAppsTimeSeriesData!G201</f>
        <v>235</v>
      </c>
      <c r="B120" s="154"/>
      <c r="C120" s="154"/>
      <c r="D120" s="154">
        <f>A120/[1]TotalAppsTimeSeriesData!B201</f>
        <v>0.83038869257950532</v>
      </c>
      <c r="E120" s="154"/>
      <c r="F120" s="154"/>
      <c r="G120" s="154"/>
      <c r="H120" s="154"/>
      <c r="I120" s="154"/>
      <c r="J120" s="154"/>
      <c r="K120" s="154"/>
      <c r="L120" s="154"/>
      <c r="M120" s="154"/>
    </row>
    <row r="121" spans="1:13" x14ac:dyDescent="0.25">
      <c r="A121" s="154">
        <f>[1]TotalAppsTimeSeriesData!B202-[1]TotalAppsTimeSeriesData!G202</f>
        <v>234</v>
      </c>
      <c r="B121" s="154"/>
      <c r="C121" s="154"/>
      <c r="D121" s="154">
        <f>A121/[1]TotalAppsTimeSeriesData!B202</f>
        <v>0.81818181818181823</v>
      </c>
      <c r="E121" s="154"/>
      <c r="F121" s="154"/>
      <c r="G121" s="154"/>
      <c r="H121" s="154"/>
      <c r="I121" s="154"/>
      <c r="J121" s="154"/>
      <c r="K121" s="154"/>
      <c r="L121" s="154"/>
      <c r="M121" s="154"/>
    </row>
    <row r="122" spans="1:13" x14ac:dyDescent="0.25">
      <c r="A122" s="154">
        <f>[1]TotalAppsTimeSeriesData!B203-[1]TotalAppsTimeSeriesData!G203</f>
        <v>224</v>
      </c>
      <c r="B122" s="154"/>
      <c r="C122" s="154"/>
      <c r="D122" s="154">
        <f>A122/[1]TotalAppsTimeSeriesData!B203</f>
        <v>0.8</v>
      </c>
      <c r="E122" s="154"/>
      <c r="F122" s="154"/>
      <c r="G122" s="154"/>
      <c r="H122" s="154"/>
      <c r="I122" s="154"/>
      <c r="J122" s="154"/>
      <c r="K122" s="154"/>
      <c r="L122" s="154"/>
      <c r="M122" s="154"/>
    </row>
    <row r="123" spans="1:13" x14ac:dyDescent="0.25">
      <c r="A123" s="154">
        <f>[1]TotalAppsTimeSeriesData!B204-[1]TotalAppsTimeSeriesData!G204</f>
        <v>215</v>
      </c>
      <c r="B123" s="154"/>
      <c r="C123" s="154"/>
      <c r="D123" s="154">
        <f>A123/[1]TotalAppsTimeSeriesData!B204</f>
        <v>0.80223880597014929</v>
      </c>
      <c r="E123" s="154"/>
      <c r="F123" s="154"/>
      <c r="G123" s="154"/>
      <c r="H123" s="154"/>
      <c r="I123" s="154"/>
      <c r="J123" s="154"/>
      <c r="K123" s="154"/>
      <c r="L123" s="154"/>
      <c r="M123" s="154"/>
    </row>
    <row r="124" spans="1:13" x14ac:dyDescent="0.25">
      <c r="A124" s="154">
        <f>[1]TotalAppsTimeSeriesData!B205-[1]TotalAppsTimeSeriesData!G205</f>
        <v>196</v>
      </c>
      <c r="B124" s="154"/>
      <c r="C124" s="154"/>
      <c r="D124" s="154">
        <f>A124/[1]TotalAppsTimeSeriesData!B205</f>
        <v>0.7967479674796748</v>
      </c>
      <c r="E124" s="154"/>
      <c r="F124" s="154"/>
      <c r="G124" s="154"/>
      <c r="H124" s="154"/>
      <c r="I124" s="154"/>
      <c r="J124" s="154"/>
      <c r="K124" s="154"/>
      <c r="L124" s="154"/>
      <c r="M124" s="154"/>
    </row>
    <row r="125" spans="1:13" x14ac:dyDescent="0.25">
      <c r="A125" s="154">
        <f>[1]TotalAppsTimeSeriesData!B206-[1]TotalAppsTimeSeriesData!G206</f>
        <v>198</v>
      </c>
      <c r="B125" s="154"/>
      <c r="C125" s="154"/>
      <c r="D125" s="154">
        <f>A125/[1]TotalAppsTimeSeriesData!B206</f>
        <v>0.81147540983606559</v>
      </c>
      <c r="E125" s="154"/>
      <c r="F125" s="154"/>
      <c r="G125" s="154"/>
      <c r="H125" s="154"/>
      <c r="I125" s="154"/>
      <c r="J125" s="154"/>
      <c r="K125" s="154"/>
      <c r="L125" s="154"/>
      <c r="M125" s="154"/>
    </row>
    <row r="126" spans="1:13" x14ac:dyDescent="0.25">
      <c r="A126" s="154">
        <f>[1]TotalAppsTimeSeriesData!B207-[1]TotalAppsTimeSeriesData!G207</f>
        <v>201</v>
      </c>
      <c r="B126" s="154"/>
      <c r="C126" s="154"/>
      <c r="D126" s="154">
        <f>A126/[1]TotalAppsTimeSeriesData!B207</f>
        <v>0.82040816326530608</v>
      </c>
      <c r="E126" s="154"/>
      <c r="F126" s="154"/>
      <c r="G126" s="154"/>
      <c r="H126" s="154"/>
      <c r="I126" s="154"/>
      <c r="J126" s="154"/>
      <c r="K126" s="154"/>
      <c r="L126" s="154"/>
      <c r="M126" s="154"/>
    </row>
    <row r="127" spans="1:13" x14ac:dyDescent="0.25">
      <c r="A127" s="154">
        <f>[1]TotalAppsTimeSeriesData!B208-[1]TotalAppsTimeSeriesData!G208</f>
        <v>190</v>
      </c>
      <c r="B127" s="154"/>
      <c r="C127" s="154"/>
      <c r="D127" s="154">
        <f>A127/[1]TotalAppsTimeSeriesData!B208</f>
        <v>0.80851063829787229</v>
      </c>
      <c r="E127" s="154"/>
      <c r="F127" s="154"/>
      <c r="G127" s="154"/>
      <c r="H127" s="154"/>
      <c r="I127" s="154"/>
      <c r="J127" s="154"/>
      <c r="K127" s="154"/>
      <c r="L127" s="154"/>
      <c r="M127" s="154"/>
    </row>
    <row r="128" spans="1:13" x14ac:dyDescent="0.25">
      <c r="A128" s="154">
        <f>[1]TotalAppsTimeSeriesData!B209-[1]TotalAppsTimeSeriesData!G209</f>
        <v>196</v>
      </c>
      <c r="B128" s="154"/>
      <c r="C128" s="154"/>
      <c r="D128" s="154">
        <f>A128/[1]TotalAppsTimeSeriesData!B209</f>
        <v>0.81327800829875518</v>
      </c>
      <c r="E128" s="154"/>
      <c r="F128" s="154"/>
      <c r="G128" s="154"/>
      <c r="H128" s="154"/>
      <c r="I128" s="154"/>
      <c r="J128" s="154"/>
      <c r="K128" s="154"/>
      <c r="L128" s="154"/>
      <c r="M128" s="154"/>
    </row>
    <row r="129" spans="1:13" x14ac:dyDescent="0.25">
      <c r="A129" s="154">
        <f>[1]TotalAppsTimeSeriesData!B210-[1]TotalAppsTimeSeriesData!G210</f>
        <v>195</v>
      </c>
      <c r="B129" s="154"/>
      <c r="C129" s="154"/>
      <c r="D129" s="154">
        <f>A129/[1]TotalAppsTimeSeriesData!B210</f>
        <v>0.8125</v>
      </c>
      <c r="E129" s="154"/>
      <c r="F129" s="154"/>
      <c r="G129" s="154"/>
      <c r="H129" s="154"/>
      <c r="I129" s="154"/>
      <c r="J129" s="154"/>
      <c r="K129" s="154"/>
      <c r="L129" s="154"/>
      <c r="M129" s="154"/>
    </row>
    <row r="130" spans="1:13" x14ac:dyDescent="0.25">
      <c r="A130" s="154">
        <f>[1]TotalAppsTimeSeriesData!B211-[1]TotalAppsTimeSeriesData!G211</f>
        <v>200</v>
      </c>
      <c r="B130" s="154"/>
      <c r="C130" s="154"/>
      <c r="D130" s="154">
        <f>A130/[1]TotalAppsTimeSeriesData!B211</f>
        <v>0.82644628099173556</v>
      </c>
      <c r="E130" s="154"/>
      <c r="F130" s="154"/>
      <c r="G130" s="154"/>
      <c r="H130" s="154"/>
      <c r="I130" s="154"/>
      <c r="J130" s="154"/>
      <c r="K130" s="154"/>
      <c r="L130" s="154"/>
      <c r="M130" s="154"/>
    </row>
    <row r="131" spans="1:13" x14ac:dyDescent="0.25">
      <c r="A131" s="154">
        <f>[1]TotalAppsTimeSeriesData!B212-[1]TotalAppsTimeSeriesData!G212</f>
        <v>200</v>
      </c>
      <c r="B131" s="154"/>
      <c r="C131" s="154"/>
      <c r="D131" s="154">
        <f>A131/[1]TotalAppsTimeSeriesData!B212</f>
        <v>0.82644628099173556</v>
      </c>
      <c r="E131" s="154"/>
      <c r="F131" s="154"/>
      <c r="G131" s="154"/>
      <c r="H131" s="154"/>
      <c r="I131" s="154"/>
      <c r="J131" s="154"/>
      <c r="K131" s="154"/>
      <c r="L131" s="154"/>
      <c r="M131" s="154"/>
    </row>
    <row r="132" spans="1:13" x14ac:dyDescent="0.25">
      <c r="A132" s="154">
        <f>[1]TotalAppsTimeSeriesData!B213-[1]TotalAppsTimeSeriesData!G213</f>
        <v>206</v>
      </c>
      <c r="B132" s="154"/>
      <c r="C132" s="154"/>
      <c r="D132" s="154">
        <f>A132/[1]TotalAppsTimeSeriesData!B213</f>
        <v>0.83400809716599189</v>
      </c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x14ac:dyDescent="0.25">
      <c r="A133" s="154">
        <f>[1]TotalAppsTimeSeriesData!B214-[1]TotalAppsTimeSeriesData!G214</f>
        <v>216</v>
      </c>
      <c r="B133" s="154"/>
      <c r="C133" s="154"/>
      <c r="D133" s="154">
        <f>A133/[1]TotalAppsTimeSeriesData!B214</f>
        <v>0.83397683397683398</v>
      </c>
      <c r="E133" s="154"/>
      <c r="F133" s="154"/>
      <c r="G133" s="154"/>
      <c r="H133" s="154"/>
      <c r="I133" s="154"/>
      <c r="J133" s="154"/>
      <c r="K133" s="154"/>
      <c r="L133" s="154"/>
      <c r="M133" s="154"/>
    </row>
    <row r="134" spans="1:13" x14ac:dyDescent="0.25">
      <c r="A134" s="154">
        <f>[1]TotalAppsTimeSeriesData!B215-[1]TotalAppsTimeSeriesData!G215</f>
        <v>207</v>
      </c>
      <c r="B134" s="154"/>
      <c r="C134" s="154"/>
      <c r="D134" s="154">
        <f>A134/[1]TotalAppsTimeSeriesData!B215</f>
        <v>0.84146341463414631</v>
      </c>
      <c r="E134" s="154"/>
      <c r="F134" s="154"/>
      <c r="G134" s="154"/>
      <c r="H134" s="154"/>
      <c r="I134" s="154"/>
      <c r="J134" s="154"/>
      <c r="K134" s="154"/>
      <c r="L134" s="154"/>
      <c r="M134" s="154"/>
    </row>
    <row r="135" spans="1:13" x14ac:dyDescent="0.25">
      <c r="A135" s="154">
        <f>[1]TotalAppsTimeSeriesData!B216-[1]TotalAppsTimeSeriesData!G216</f>
        <v>204</v>
      </c>
      <c r="B135" s="154"/>
      <c r="C135" s="154"/>
      <c r="D135" s="154">
        <f>A135/[1]TotalAppsTimeSeriesData!B216</f>
        <v>0.84297520661157022</v>
      </c>
      <c r="E135" s="154"/>
      <c r="F135" s="154"/>
      <c r="G135" s="154"/>
      <c r="H135" s="154"/>
      <c r="I135" s="154"/>
      <c r="J135" s="154"/>
      <c r="K135" s="154"/>
      <c r="L135" s="154"/>
      <c r="M135" s="154"/>
    </row>
    <row r="136" spans="1:13" x14ac:dyDescent="0.25">
      <c r="A136" s="154">
        <f>[1]TotalAppsTimeSeriesData!B217-[1]TotalAppsTimeSeriesData!G217</f>
        <v>116</v>
      </c>
      <c r="B136" s="154"/>
      <c r="C136" s="154"/>
      <c r="D136" s="154">
        <f>A136/[1]TotalAppsTimeSeriesData!B217</f>
        <v>0.76315789473684215</v>
      </c>
      <c r="E136" s="154"/>
      <c r="F136" s="154"/>
      <c r="G136" s="154"/>
      <c r="H136" s="154"/>
      <c r="I136" s="154"/>
      <c r="J136" s="154"/>
      <c r="K136" s="154"/>
      <c r="L136" s="154"/>
      <c r="M136" s="154"/>
    </row>
    <row r="137" spans="1:13" x14ac:dyDescent="0.25">
      <c r="A137" s="154">
        <f>[1]TotalAppsTimeSeriesData!B218-[1]TotalAppsTimeSeriesData!G218</f>
        <v>113</v>
      </c>
      <c r="B137" s="154"/>
      <c r="C137" s="154"/>
      <c r="D137" s="154">
        <f>A137/[1]TotalAppsTimeSeriesData!B218</f>
        <v>0.76870748299319724</v>
      </c>
      <c r="E137" s="154"/>
      <c r="F137" s="154"/>
      <c r="G137" s="154"/>
      <c r="H137" s="154"/>
      <c r="I137" s="154"/>
      <c r="J137" s="154"/>
      <c r="K137" s="154"/>
      <c r="L137" s="154"/>
      <c r="M137" s="154"/>
    </row>
    <row r="138" spans="1:13" x14ac:dyDescent="0.25">
      <c r="A138" s="154">
        <f>[1]TotalAppsTimeSeriesData!B219-[1]TotalAppsTimeSeriesData!G219</f>
        <v>119</v>
      </c>
      <c r="B138" s="154"/>
      <c r="C138" s="154"/>
      <c r="D138" s="154">
        <f>A138/[1]TotalAppsTimeSeriesData!B219</f>
        <v>0.78807947019867552</v>
      </c>
      <c r="E138" s="154"/>
      <c r="F138" s="154"/>
      <c r="G138" s="154"/>
      <c r="H138" s="154"/>
      <c r="I138" s="154"/>
      <c r="J138" s="154"/>
      <c r="K138" s="154"/>
      <c r="L138" s="154"/>
      <c r="M138" s="154"/>
    </row>
    <row r="139" spans="1:13" x14ac:dyDescent="0.25">
      <c r="A139" s="154">
        <f>[1]TotalAppsTimeSeriesData!B220-[1]TotalAppsTimeSeriesData!G220</f>
        <v>119</v>
      </c>
      <c r="B139" s="154"/>
      <c r="C139" s="154"/>
      <c r="D139" s="154">
        <f>A139/[1]TotalAppsTimeSeriesData!B220</f>
        <v>0.78289473684210531</v>
      </c>
      <c r="E139" s="154"/>
      <c r="F139" s="154"/>
      <c r="G139" s="154"/>
      <c r="H139" s="154"/>
      <c r="I139" s="154"/>
      <c r="J139" s="154"/>
      <c r="K139" s="154"/>
      <c r="L139" s="154"/>
      <c r="M139" s="154"/>
    </row>
    <row r="140" spans="1:13" x14ac:dyDescent="0.25">
      <c r="A140" s="154">
        <f>[1]TotalAppsTimeSeriesData!B221-[1]TotalAppsTimeSeriesData!G221</f>
        <v>108</v>
      </c>
      <c r="B140" s="154"/>
      <c r="C140" s="154"/>
      <c r="D140" s="154">
        <f>A140/[1]TotalAppsTimeSeriesData!B221</f>
        <v>0.75524475524475521</v>
      </c>
      <c r="E140" s="154"/>
      <c r="F140" s="154"/>
      <c r="G140" s="154"/>
      <c r="H140" s="154"/>
      <c r="I140" s="154"/>
      <c r="J140" s="154"/>
      <c r="K140" s="154"/>
      <c r="L140" s="154"/>
      <c r="M140" s="154"/>
    </row>
    <row r="141" spans="1:13" x14ac:dyDescent="0.25">
      <c r="A141" s="154">
        <f>[1]TotalAppsTimeSeriesData!B222-[1]TotalAppsTimeSeriesData!G222</f>
        <v>105</v>
      </c>
      <c r="B141" s="154"/>
      <c r="C141" s="154"/>
      <c r="D141" s="154">
        <f>A141/[1]TotalAppsTimeSeriesData!B222</f>
        <v>0.74468085106382975</v>
      </c>
      <c r="E141" s="154"/>
      <c r="F141" s="154"/>
      <c r="G141" s="154"/>
      <c r="H141" s="154"/>
      <c r="I141" s="154"/>
      <c r="J141" s="154"/>
      <c r="K141" s="154"/>
      <c r="L141" s="154"/>
      <c r="M141" s="154"/>
    </row>
    <row r="142" spans="1:13" x14ac:dyDescent="0.25">
      <c r="A142" s="154">
        <f>[1]TotalAppsTimeSeriesData!B223-[1]TotalAppsTimeSeriesData!G223</f>
        <v>101</v>
      </c>
      <c r="B142" s="154"/>
      <c r="C142" s="154"/>
      <c r="D142" s="154">
        <f>A142/[1]TotalAppsTimeSeriesData!B223</f>
        <v>0.75373134328358204</v>
      </c>
      <c r="E142" s="154"/>
      <c r="F142" s="154"/>
      <c r="G142" s="154"/>
      <c r="H142" s="154"/>
      <c r="I142" s="154"/>
      <c r="J142" s="154"/>
      <c r="K142" s="154"/>
      <c r="L142" s="154"/>
      <c r="M142" s="154"/>
    </row>
    <row r="143" spans="1:13" x14ac:dyDescent="0.25">
      <c r="A143" s="154">
        <f>[1]TotalAppsTimeSeriesData!B224-[1]TotalAppsTimeSeriesData!G224</f>
        <v>99</v>
      </c>
      <c r="B143" s="154"/>
      <c r="C143" s="154"/>
      <c r="D143" s="154">
        <f>A143/[1]TotalAppsTimeSeriesData!B224</f>
        <v>0.7615384615384615</v>
      </c>
      <c r="E143" s="154"/>
      <c r="F143" s="154"/>
      <c r="G143" s="154"/>
      <c r="H143" s="154"/>
      <c r="I143" s="154"/>
      <c r="J143" s="154"/>
      <c r="K143" s="154"/>
      <c r="L143" s="154"/>
      <c r="M143" s="154"/>
    </row>
    <row r="144" spans="1:13" x14ac:dyDescent="0.25">
      <c r="A144" s="154">
        <f>[1]TotalAppsTimeSeriesData!B225-[1]TotalAppsTimeSeriesData!G225</f>
        <v>97</v>
      </c>
      <c r="B144" s="154"/>
      <c r="C144" s="154"/>
      <c r="D144" s="154">
        <f>A144/[1]TotalAppsTimeSeriesData!B225</f>
        <v>0.76984126984126988</v>
      </c>
      <c r="E144" s="154"/>
      <c r="F144" s="154"/>
      <c r="G144" s="154"/>
      <c r="H144" s="154"/>
      <c r="I144" s="154"/>
      <c r="J144" s="154"/>
      <c r="K144" s="154"/>
      <c r="L144" s="154"/>
      <c r="M144" s="154"/>
    </row>
    <row r="145" spans="1:13" x14ac:dyDescent="0.25">
      <c r="A145" s="154">
        <f>[1]TotalAppsTimeSeriesData!B226-[1]TotalAppsTimeSeriesData!G226</f>
        <v>77</v>
      </c>
      <c r="B145" s="154"/>
      <c r="C145" s="154"/>
      <c r="D145" s="154">
        <f>A145/[1]TotalAppsTimeSeriesData!B226</f>
        <v>0.71296296296296291</v>
      </c>
      <c r="E145" s="154"/>
      <c r="F145" s="154"/>
      <c r="G145" s="154"/>
      <c r="H145" s="154"/>
      <c r="I145" s="154"/>
      <c r="J145" s="154"/>
      <c r="K145" s="154"/>
      <c r="L145" s="154"/>
      <c r="M145" s="154"/>
    </row>
    <row r="146" spans="1:13" x14ac:dyDescent="0.25">
      <c r="A146" s="154">
        <f>[1]TotalAppsTimeSeriesData!B227-[1]TotalAppsTimeSeriesData!G227</f>
        <v>77</v>
      </c>
      <c r="B146" s="154"/>
      <c r="C146" s="154"/>
      <c r="D146" s="154">
        <f>A146/[1]TotalAppsTimeSeriesData!B227</f>
        <v>0.71296296296296291</v>
      </c>
      <c r="E146" s="154"/>
      <c r="F146" s="154"/>
      <c r="G146" s="154"/>
      <c r="H146" s="154"/>
      <c r="I146" s="154"/>
      <c r="J146" s="154"/>
      <c r="K146" s="154"/>
      <c r="L146" s="154"/>
      <c r="M146" s="154"/>
    </row>
    <row r="147" spans="1:13" x14ac:dyDescent="0.25">
      <c r="A147" s="154">
        <f>[1]TotalAppsTimeSeriesData!B228-[1]TotalAppsTimeSeriesData!G228</f>
        <v>74</v>
      </c>
      <c r="B147" s="154"/>
      <c r="C147" s="154"/>
      <c r="D147" s="154">
        <f>A147/[1]TotalAppsTimeSeriesData!B228</f>
        <v>0.70476190476190481</v>
      </c>
      <c r="E147" s="154"/>
      <c r="F147" s="154"/>
      <c r="G147" s="154"/>
      <c r="H147" s="154"/>
      <c r="I147" s="154"/>
      <c r="J147" s="154"/>
      <c r="K147" s="154"/>
      <c r="L147" s="154"/>
      <c r="M147" s="154"/>
    </row>
    <row r="148" spans="1:13" x14ac:dyDescent="0.25">
      <c r="A148" s="154">
        <f>[1]TotalAppsTimeSeriesData!B229-[1]TotalAppsTimeSeriesData!G229</f>
        <v>70</v>
      </c>
      <c r="B148" s="154"/>
      <c r="C148" s="154"/>
      <c r="D148" s="154">
        <f>A148/[1]TotalAppsTimeSeriesData!B229</f>
        <v>0.67961165048543692</v>
      </c>
      <c r="E148" s="154">
        <v>103</v>
      </c>
      <c r="F148" s="154"/>
      <c r="G148" s="154"/>
      <c r="H148" s="154"/>
      <c r="I148" s="154"/>
      <c r="J148" s="154"/>
      <c r="K148" s="154"/>
      <c r="L148" s="154"/>
      <c r="M148" s="154">
        <v>103</v>
      </c>
    </row>
    <row r="149" spans="1:13" x14ac:dyDescent="0.25">
      <c r="A149" s="154">
        <f>[1]TotalAppsTimeSeriesData!B230-[1]TotalAppsTimeSeriesData!G230</f>
        <v>76</v>
      </c>
      <c r="B149" s="154"/>
      <c r="C149" s="154"/>
      <c r="D149" s="154">
        <f>A149/[1]TotalAppsTimeSeriesData!B230</f>
        <v>0.71698113207547165</v>
      </c>
      <c r="E149" s="154">
        <v>97</v>
      </c>
      <c r="F149" s="154"/>
      <c r="G149" s="154"/>
      <c r="H149" s="154"/>
      <c r="I149" s="154"/>
      <c r="J149" s="154"/>
      <c r="K149" s="154"/>
      <c r="L149" s="154"/>
      <c r="M149" s="154">
        <v>97</v>
      </c>
    </row>
    <row r="150" spans="1:13" x14ac:dyDescent="0.25">
      <c r="A150" s="154">
        <f>[1]TotalAppsTimeSeriesData!B231-[1]TotalAppsTimeSeriesData!G231</f>
        <v>70</v>
      </c>
      <c r="B150" s="154"/>
      <c r="C150" s="154"/>
      <c r="D150" s="154">
        <f>A150/[1]TotalAppsTimeSeriesData!B231</f>
        <v>0.68627450980392157</v>
      </c>
      <c r="E150" s="154">
        <v>88</v>
      </c>
      <c r="F150" s="154"/>
      <c r="G150" s="154"/>
      <c r="H150" s="154"/>
      <c r="I150" s="154"/>
      <c r="J150" s="154"/>
      <c r="K150" s="154"/>
      <c r="L150" s="154"/>
      <c r="M150" s="154">
        <v>88</v>
      </c>
    </row>
    <row r="151" spans="1:13" x14ac:dyDescent="0.25">
      <c r="A151" s="154">
        <f>[1]TotalAppsTimeSeriesData!B232-[1]TotalAppsTimeSeriesData!G232</f>
        <v>66</v>
      </c>
      <c r="B151" s="154"/>
      <c r="C151" s="154"/>
      <c r="D151" s="154">
        <f>A151/[1]TotalAppsTimeSeriesData!B232</f>
        <v>0.68041237113402064</v>
      </c>
      <c r="E151" s="154">
        <v>99</v>
      </c>
      <c r="F151" s="154"/>
      <c r="G151" s="154"/>
      <c r="H151" s="154"/>
      <c r="I151" s="154"/>
      <c r="J151" s="154"/>
      <c r="K151" s="154"/>
      <c r="L151" s="154"/>
      <c r="M151" s="154">
        <v>99</v>
      </c>
    </row>
    <row r="152" spans="1:13" x14ac:dyDescent="0.25">
      <c r="A152" s="154">
        <f>[1]TotalAppsTimeSeriesData!B233-[1]TotalAppsTimeSeriesData!G233</f>
        <v>80</v>
      </c>
      <c r="B152" s="154"/>
      <c r="C152" s="154"/>
      <c r="D152" s="154">
        <f>A152/[1]TotalAppsTimeSeriesData!B233</f>
        <v>0.72727272727272729</v>
      </c>
      <c r="E152" s="154">
        <v>105</v>
      </c>
      <c r="F152" s="154"/>
      <c r="G152" s="154"/>
      <c r="H152" s="154"/>
      <c r="I152" s="154"/>
      <c r="J152" s="154"/>
      <c r="K152" s="154"/>
      <c r="L152" s="154"/>
      <c r="M152" s="154">
        <v>105</v>
      </c>
    </row>
    <row r="153" spans="1:13" x14ac:dyDescent="0.25">
      <c r="A153" s="154">
        <f>[1]TotalAppsTimeSeriesData!B234-[1]TotalAppsTimeSeriesData!G234</f>
        <v>88</v>
      </c>
      <c r="B153" s="154"/>
      <c r="C153" s="154"/>
      <c r="D153" s="154">
        <f>A153/[1]TotalAppsTimeSeriesData!B234</f>
        <v>0.75862068965517238</v>
      </c>
      <c r="E153" s="154">
        <v>111</v>
      </c>
      <c r="F153" s="154"/>
      <c r="G153" s="154"/>
      <c r="H153" s="154"/>
      <c r="I153" s="154"/>
      <c r="J153" s="154"/>
      <c r="K153" s="154"/>
      <c r="L153" s="154"/>
      <c r="M153" s="154">
        <v>111</v>
      </c>
    </row>
    <row r="154" spans="1:13" x14ac:dyDescent="0.25">
      <c r="A154" s="154">
        <f>[1]TotalAppsTimeSeriesData!B235-[1]TotalAppsTimeSeriesData!G235</f>
        <v>91</v>
      </c>
      <c r="B154" s="154"/>
      <c r="C154" s="154"/>
      <c r="D154" s="154">
        <f>A154/[1]TotalAppsTimeSeriesData!B235</f>
        <v>0.73983739837398377</v>
      </c>
      <c r="E154" s="154">
        <v>110</v>
      </c>
      <c r="F154" s="154"/>
      <c r="G154" s="154"/>
      <c r="H154" s="154"/>
      <c r="I154" s="154"/>
      <c r="J154" s="154"/>
      <c r="K154" s="154"/>
      <c r="L154" s="154"/>
      <c r="M154" s="154">
        <v>110</v>
      </c>
    </row>
    <row r="155" spans="1:13" x14ac:dyDescent="0.25">
      <c r="A155" s="154">
        <f>[1]TotalAppsTimeSeriesData!B236-[1]TotalAppsTimeSeriesData!G236</f>
        <v>50</v>
      </c>
      <c r="B155" s="154"/>
      <c r="C155" s="154"/>
      <c r="D155" s="154">
        <f>A155/[1]TotalAppsTimeSeriesData!B236</f>
        <v>0.63291139240506333</v>
      </c>
      <c r="E155" s="154">
        <v>117</v>
      </c>
      <c r="F155" s="154"/>
      <c r="G155" s="154"/>
      <c r="H155" s="154"/>
      <c r="I155" s="154"/>
      <c r="J155" s="154"/>
      <c r="K155" s="154"/>
      <c r="L155" s="154"/>
      <c r="M155" s="154">
        <v>117</v>
      </c>
    </row>
    <row r="156" spans="1:13" x14ac:dyDescent="0.25">
      <c r="A156" s="154">
        <f>[1]TotalAppsTimeSeriesData!B237-[1]TotalAppsTimeSeriesData!G237</f>
        <v>144</v>
      </c>
      <c r="B156" s="154"/>
      <c r="C156" s="154"/>
      <c r="D156" s="154">
        <f>A156/[1]TotalAppsTimeSeriesData!B237</f>
        <v>0.82285714285714284</v>
      </c>
      <c r="E156" s="154">
        <v>73</v>
      </c>
      <c r="F156" s="154"/>
      <c r="G156" s="154"/>
      <c r="H156" s="154"/>
      <c r="I156" s="154"/>
      <c r="J156" s="154"/>
      <c r="K156" s="154"/>
      <c r="L156" s="154"/>
      <c r="M156" s="154">
        <v>73</v>
      </c>
    </row>
    <row r="157" spans="1:13" x14ac:dyDescent="0.25">
      <c r="A157" s="154">
        <f>[1]TotalAppsTimeSeriesData!B238-[1]TotalAppsTimeSeriesData!G238</f>
        <v>148</v>
      </c>
      <c r="B157" s="154"/>
      <c r="C157" s="154"/>
      <c r="D157" s="154">
        <f>A157/[1]TotalAppsTimeSeriesData!B238</f>
        <v>0.82681564245810057</v>
      </c>
      <c r="E157" s="154">
        <v>75</v>
      </c>
      <c r="F157" s="154"/>
      <c r="G157" s="154"/>
      <c r="H157" s="154"/>
      <c r="I157" s="154"/>
      <c r="J157" s="154"/>
      <c r="K157" s="154"/>
      <c r="L157" s="154"/>
      <c r="M157" s="154">
        <v>75</v>
      </c>
    </row>
    <row r="158" spans="1:13" x14ac:dyDescent="0.25">
      <c r="A158" s="154">
        <f>[1]TotalAppsTimeSeriesData!B239-[1]TotalAppsTimeSeriesData!G239</f>
        <v>138</v>
      </c>
      <c r="B158" s="154"/>
      <c r="C158" s="154"/>
      <c r="D158" s="154">
        <f>A158/[1]TotalAppsTimeSeriesData!B239</f>
        <v>0.81176470588235294</v>
      </c>
      <c r="E158" s="154">
        <v>76</v>
      </c>
      <c r="F158" s="154"/>
      <c r="G158" s="154"/>
      <c r="H158" s="154"/>
      <c r="I158" s="154"/>
      <c r="J158" s="154"/>
      <c r="K158" s="154"/>
      <c r="L158" s="154"/>
      <c r="M158" s="154">
        <v>76</v>
      </c>
    </row>
    <row r="159" spans="1:13" x14ac:dyDescent="0.25">
      <c r="A159" s="154">
        <f>[1]TotalAppsTimeSeriesData!B240-[1]TotalAppsTimeSeriesData!G240</f>
        <v>141</v>
      </c>
      <c r="B159" s="154"/>
      <c r="C159" s="154"/>
      <c r="D159" s="154">
        <f>A159/[1]TotalAppsTimeSeriesData!B240</f>
        <v>0.78770949720670391</v>
      </c>
      <c r="E159" s="154">
        <v>77</v>
      </c>
      <c r="F159" s="154"/>
      <c r="G159" s="154"/>
      <c r="H159" s="154"/>
      <c r="I159" s="154"/>
      <c r="J159" s="154"/>
      <c r="K159" s="154"/>
      <c r="L159" s="154"/>
      <c r="M159" s="154">
        <v>77</v>
      </c>
    </row>
    <row r="160" spans="1:13" x14ac:dyDescent="0.25">
      <c r="A160" s="154">
        <f>[1]TotalAppsTimeSeriesData!B241-[1]TotalAppsTimeSeriesData!G241</f>
        <v>138</v>
      </c>
      <c r="B160" s="154"/>
      <c r="C160" s="154"/>
      <c r="D160" s="154">
        <f>A160/[1]TotalAppsTimeSeriesData!B241</f>
        <v>0.78409090909090906</v>
      </c>
      <c r="E160" s="154">
        <v>82</v>
      </c>
      <c r="F160" s="154"/>
      <c r="G160" s="154"/>
      <c r="H160" s="154"/>
      <c r="I160" s="154"/>
      <c r="J160" s="154"/>
      <c r="K160" s="154"/>
      <c r="L160" s="154"/>
      <c r="M160" s="154">
        <v>82</v>
      </c>
    </row>
    <row r="161" spans="1:13" x14ac:dyDescent="0.25">
      <c r="A161" s="154">
        <f>[1]TotalAppsTimeSeriesData!B242-[1]TotalAppsTimeSeriesData!G242</f>
        <v>132</v>
      </c>
      <c r="B161" s="154"/>
      <c r="C161" s="154"/>
      <c r="D161" s="154">
        <f>A161/[1]TotalAppsTimeSeriesData!B242</f>
        <v>0.77647058823529413</v>
      </c>
      <c r="E161" s="154">
        <v>78</v>
      </c>
      <c r="F161" s="154"/>
      <c r="G161" s="154"/>
      <c r="H161" s="154"/>
      <c r="I161" s="154"/>
      <c r="J161" s="154"/>
      <c r="K161" s="154"/>
      <c r="L161" s="154"/>
      <c r="M161" s="154">
        <v>78</v>
      </c>
    </row>
    <row r="162" spans="1:13" x14ac:dyDescent="0.25">
      <c r="A162" s="154">
        <f>[1]TotalAppsTimeSeriesData!B243-[1]TotalAppsTimeSeriesData!G243</f>
        <v>148</v>
      </c>
      <c r="B162" s="154"/>
      <c r="C162" s="154"/>
      <c r="D162" s="154">
        <f>A162/[1]TotalAppsTimeSeriesData!B243</f>
        <v>0.79569892473118276</v>
      </c>
      <c r="E162" s="154">
        <v>76</v>
      </c>
      <c r="F162" s="154"/>
      <c r="G162" s="154"/>
      <c r="H162" s="154"/>
      <c r="I162" s="154"/>
      <c r="J162" s="154"/>
      <c r="K162" s="154"/>
      <c r="L162" s="154"/>
      <c r="M162" s="154">
        <v>76</v>
      </c>
    </row>
    <row r="163" spans="1:13" x14ac:dyDescent="0.25">
      <c r="A163" s="154">
        <f>[1]TotalAppsTimeSeriesData!B244-[1]TotalAppsTimeSeriesData!G244</f>
        <v>161</v>
      </c>
      <c r="B163" s="154"/>
      <c r="C163" s="154"/>
      <c r="D163" s="154">
        <f>A163/[1]TotalAppsTimeSeriesData!B244</f>
        <v>0.80099502487562191</v>
      </c>
      <c r="E163" s="154">
        <v>80</v>
      </c>
      <c r="F163" s="154"/>
      <c r="G163" s="154"/>
      <c r="H163" s="154"/>
      <c r="I163" s="154"/>
      <c r="J163" s="154"/>
      <c r="K163" s="154"/>
      <c r="L163" s="154"/>
      <c r="M163" s="154">
        <v>80</v>
      </c>
    </row>
    <row r="164" spans="1:13" x14ac:dyDescent="0.25">
      <c r="A164" s="154">
        <f>[1]TotalAppsTimeSeriesData!B245-[1]TotalAppsTimeSeriesData!G245</f>
        <v>170</v>
      </c>
      <c r="B164" s="154"/>
      <c r="C164" s="154"/>
      <c r="D164" s="154">
        <f>A164/[1]TotalAppsTimeSeriesData!B245</f>
        <v>0.82125603864734298</v>
      </c>
      <c r="E164" s="154">
        <v>74</v>
      </c>
      <c r="F164" s="154"/>
      <c r="G164" s="154"/>
      <c r="H164" s="154"/>
      <c r="I164" s="154"/>
      <c r="J164" s="154"/>
      <c r="K164" s="154"/>
      <c r="L164" s="154"/>
      <c r="M164" s="154">
        <v>74</v>
      </c>
    </row>
    <row r="165" spans="1:13" x14ac:dyDescent="0.25">
      <c r="A165" s="154">
        <f>[1]TotalAppsTimeSeriesData!B246-[1]TotalAppsTimeSeriesData!G246</f>
        <v>175</v>
      </c>
      <c r="B165" s="154"/>
      <c r="C165" s="154"/>
      <c r="D165" s="154">
        <f>A165/[1]TotalAppsTimeSeriesData!B246</f>
        <v>0.82938388625592419</v>
      </c>
      <c r="E165" s="154">
        <v>74</v>
      </c>
      <c r="F165" s="154"/>
      <c r="G165" s="154"/>
      <c r="H165" s="154"/>
      <c r="I165" s="154"/>
      <c r="J165" s="154"/>
      <c r="K165" s="154"/>
      <c r="L165" s="154"/>
      <c r="M165" s="154">
        <v>74</v>
      </c>
    </row>
    <row r="166" spans="1:13" x14ac:dyDescent="0.25">
      <c r="A166" s="154">
        <f>[1]TotalAppsTimeSeriesData!B247-[1]TotalAppsTimeSeriesData!G247</f>
        <v>165</v>
      </c>
      <c r="B166" s="154"/>
      <c r="C166" s="154"/>
      <c r="D166" s="154">
        <f>A166/[1]TotalAppsTimeSeriesData!B247</f>
        <v>0.82499999999999996</v>
      </c>
      <c r="E166" s="154">
        <v>71</v>
      </c>
      <c r="F166" s="154"/>
      <c r="G166" s="154"/>
      <c r="H166" s="154"/>
      <c r="I166" s="154"/>
      <c r="J166" s="154"/>
      <c r="K166" s="154"/>
      <c r="L166" s="154"/>
      <c r="M166" s="154">
        <v>71</v>
      </c>
    </row>
    <row r="167" spans="1:13" x14ac:dyDescent="0.25">
      <c r="A167" s="154">
        <f>[1]TotalAppsTimeSeriesData!B248-[1]TotalAppsTimeSeriesData!G248</f>
        <v>161</v>
      </c>
      <c r="B167" s="154"/>
      <c r="C167" s="154"/>
      <c r="D167" s="154">
        <f>A167/[1]TotalAppsTimeSeriesData!B248</f>
        <v>0.8214285714285714</v>
      </c>
      <c r="E167" s="154">
        <v>71</v>
      </c>
      <c r="F167" s="154"/>
      <c r="G167" s="154"/>
      <c r="H167" s="154"/>
      <c r="I167" s="154"/>
      <c r="J167" s="154"/>
      <c r="K167" s="154"/>
      <c r="L167" s="154"/>
      <c r="M167" s="154">
        <v>71</v>
      </c>
    </row>
    <row r="168" spans="1:13" x14ac:dyDescent="0.25">
      <c r="A168" s="154">
        <f>[1]TotalAppsTimeSeriesData!B249-[1]TotalAppsTimeSeriesData!G249</f>
        <v>154</v>
      </c>
      <c r="B168" s="154"/>
      <c r="C168" s="154"/>
      <c r="D168" s="154">
        <f>A168/[1]TotalAppsTimeSeriesData!B249</f>
        <v>0.81914893617021278</v>
      </c>
      <c r="E168" s="154">
        <v>57</v>
      </c>
      <c r="F168" s="154"/>
      <c r="G168" s="154"/>
      <c r="H168" s="154"/>
      <c r="I168" s="154"/>
      <c r="J168" s="154"/>
      <c r="K168" s="154"/>
      <c r="L168" s="154"/>
      <c r="M168" s="154">
        <v>57</v>
      </c>
    </row>
    <row r="169" spans="1:13" x14ac:dyDescent="0.25">
      <c r="A169" s="154">
        <f>[1]TotalAppsTimeSeriesData!B250-[1]TotalAppsTimeSeriesData!G250</f>
        <v>148</v>
      </c>
      <c r="B169" s="154"/>
      <c r="C169" s="154"/>
      <c r="D169" s="154">
        <f>A169/[1]TotalAppsTimeSeriesData!B250</f>
        <v>0.78723404255319152</v>
      </c>
      <c r="E169" s="154">
        <v>56</v>
      </c>
      <c r="F169" s="154"/>
      <c r="G169" s="154"/>
      <c r="H169" s="154"/>
      <c r="I169" s="154"/>
      <c r="J169" s="154"/>
      <c r="K169" s="154"/>
      <c r="L169" s="154"/>
      <c r="M169" s="154">
        <v>56</v>
      </c>
    </row>
    <row r="170" spans="1:13" x14ac:dyDescent="0.25">
      <c r="A170" s="154">
        <f>[1]TotalAppsTimeSeriesData!B251-[1]TotalAppsTimeSeriesData!G251</f>
        <v>149</v>
      </c>
      <c r="B170" s="154"/>
      <c r="C170" s="154"/>
      <c r="D170" s="154"/>
      <c r="E170" s="154">
        <v>55</v>
      </c>
      <c r="F170" s="154"/>
      <c r="G170" s="154"/>
      <c r="H170" s="154"/>
      <c r="I170" s="154"/>
      <c r="J170" s="154"/>
      <c r="K170" s="154"/>
      <c r="L170" s="154"/>
      <c r="M170" s="154">
        <v>55</v>
      </c>
    </row>
    <row r="171" spans="1:13" x14ac:dyDescent="0.25">
      <c r="A171" s="154">
        <f>[1]TotalAppsTimeSeriesData!B252-[1]TotalAppsTimeSeriesData!G252</f>
        <v>133</v>
      </c>
      <c r="B171" s="154"/>
      <c r="C171" s="154"/>
      <c r="D171" s="154"/>
      <c r="E171" s="154">
        <v>52</v>
      </c>
      <c r="F171" s="154"/>
      <c r="G171" s="154"/>
      <c r="H171" s="154"/>
      <c r="I171" s="154"/>
      <c r="J171" s="154"/>
      <c r="K171" s="154"/>
      <c r="L171" s="154"/>
      <c r="M171" s="154">
        <v>52</v>
      </c>
    </row>
    <row r="172" spans="1:13" x14ac:dyDescent="0.25">
      <c r="A172" s="154">
        <f>[1]TotalAppsTimeSeriesData!B253-[1]TotalAppsTimeSeriesData!G253</f>
        <v>131</v>
      </c>
      <c r="B172" s="154"/>
      <c r="C172" s="154"/>
      <c r="D172" s="154"/>
      <c r="E172" s="154">
        <v>56</v>
      </c>
      <c r="F172" s="154"/>
      <c r="G172" s="154"/>
      <c r="H172" s="154"/>
      <c r="I172" s="154"/>
      <c r="J172" s="154"/>
      <c r="K172" s="154"/>
      <c r="L172" s="154"/>
      <c r="M172" s="154">
        <v>56</v>
      </c>
    </row>
    <row r="173" spans="1:13" x14ac:dyDescent="0.25">
      <c r="A173" s="154">
        <f>[1]TotalAppsTimeSeriesData!B254-[1]TotalAppsTimeSeriesData!G254</f>
        <v>136</v>
      </c>
      <c r="B173" s="154"/>
      <c r="C173" s="154"/>
      <c r="D173" s="154"/>
      <c r="E173" s="154">
        <v>66</v>
      </c>
      <c r="F173" s="154"/>
      <c r="G173" s="154"/>
      <c r="H173" s="154"/>
      <c r="I173" s="154"/>
      <c r="J173" s="154"/>
      <c r="K173" s="154"/>
      <c r="L173" s="154"/>
      <c r="M173" s="154">
        <v>66</v>
      </c>
    </row>
    <row r="174" spans="1:13" x14ac:dyDescent="0.25">
      <c r="A174" s="154">
        <f>[1]TotalAppsTimeSeriesData!B255-[1]TotalAppsTimeSeriesData!G255</f>
        <v>135</v>
      </c>
      <c r="B174" s="154"/>
      <c r="C174" s="154"/>
      <c r="D174" s="154"/>
      <c r="E174" s="154">
        <v>80</v>
      </c>
      <c r="F174" s="154"/>
      <c r="G174" s="154"/>
      <c r="H174" s="154"/>
      <c r="I174" s="154"/>
      <c r="J174" s="154"/>
      <c r="K174" s="154"/>
      <c r="L174" s="154"/>
      <c r="M174" s="154">
        <v>80</v>
      </c>
    </row>
    <row r="175" spans="1:13" x14ac:dyDescent="0.25">
      <c r="A175" s="154">
        <f>[1]TotalAppsTimeSeriesData!B256-[1]TotalAppsTimeSeriesData!G256</f>
        <v>140</v>
      </c>
      <c r="B175" s="154"/>
      <c r="C175" s="154"/>
      <c r="D175" s="154"/>
      <c r="E175" s="154">
        <v>89</v>
      </c>
      <c r="F175" s="154"/>
      <c r="G175" s="154"/>
      <c r="H175" s="154"/>
      <c r="I175" s="154"/>
      <c r="J175" s="154"/>
      <c r="K175" s="154"/>
      <c r="L175" s="154"/>
      <c r="M175" s="154">
        <v>89</v>
      </c>
    </row>
    <row r="176" spans="1:13" x14ac:dyDescent="0.25">
      <c r="A176" s="154"/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x14ac:dyDescent="0.25">
      <c r="A177" s="154"/>
      <c r="B177" s="154"/>
      <c r="C177" s="154"/>
      <c r="D177" s="154"/>
      <c r="E177" s="154"/>
      <c r="F177" s="154"/>
      <c r="G177" s="154"/>
      <c r="H177" s="154"/>
      <c r="I177" s="154"/>
      <c r="J177" s="154"/>
      <c r="K177" s="154"/>
      <c r="L177" s="154"/>
      <c r="M177" s="154"/>
    </row>
    <row r="178" spans="1:13" x14ac:dyDescent="0.25">
      <c r="A178" s="154"/>
      <c r="B178" s="154"/>
      <c r="C178" s="154"/>
      <c r="D178" s="154"/>
      <c r="E178" s="154"/>
      <c r="F178" s="154"/>
      <c r="G178" s="154"/>
      <c r="H178" s="154"/>
      <c r="I178" s="154"/>
      <c r="J178" s="154"/>
      <c r="K178" s="154"/>
      <c r="L178" s="154"/>
      <c r="M178" s="154"/>
    </row>
    <row r="179" spans="1:13" x14ac:dyDescent="0.25">
      <c r="A179" s="154"/>
      <c r="B179" s="154"/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  <c r="M179" s="154"/>
    </row>
    <row r="180" spans="1:13" x14ac:dyDescent="0.25">
      <c r="A180" s="154"/>
      <c r="B180" s="154"/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</row>
    <row r="181" spans="1:13" x14ac:dyDescent="0.25">
      <c r="A181" s="154"/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</row>
    <row r="182" spans="1:13" x14ac:dyDescent="0.25">
      <c r="A182" s="154"/>
      <c r="B182" s="154"/>
      <c r="C182" s="154"/>
      <c r="D182" s="154"/>
      <c r="E182" s="154"/>
      <c r="F182" s="154"/>
      <c r="G182" s="154"/>
      <c r="H182" s="154"/>
      <c r="I182" s="154"/>
      <c r="J182" s="154"/>
      <c r="K182" s="154"/>
      <c r="L182" s="154"/>
      <c r="M182" s="154"/>
    </row>
    <row r="183" spans="1:13" x14ac:dyDescent="0.25">
      <c r="A183" s="154"/>
      <c r="B183" s="154"/>
      <c r="C183" s="154"/>
      <c r="D183" s="154"/>
      <c r="E183" s="154"/>
      <c r="F183" s="154"/>
      <c r="G183" s="154"/>
      <c r="H183" s="154"/>
      <c r="I183" s="154"/>
      <c r="J183" s="154"/>
      <c r="K183" s="154"/>
      <c r="L183" s="154"/>
      <c r="M183" s="154"/>
    </row>
    <row r="184" spans="1:13" x14ac:dyDescent="0.25">
      <c r="A184" s="154"/>
      <c r="B184" s="154"/>
      <c r="C184" s="154"/>
      <c r="D184" s="154"/>
      <c r="E184" s="154"/>
      <c r="F184" s="154"/>
      <c r="G184" s="154"/>
      <c r="H184" s="154"/>
      <c r="I184" s="154"/>
      <c r="J184" s="154"/>
      <c r="K184" s="154"/>
      <c r="L184" s="154"/>
      <c r="M184" s="154"/>
    </row>
    <row r="185" spans="1:13" x14ac:dyDescent="0.25">
      <c r="A185" s="154"/>
      <c r="B185" s="154"/>
      <c r="C185" s="154"/>
      <c r="D185" s="154"/>
      <c r="E185" s="154"/>
      <c r="F185" s="154"/>
      <c r="G185" s="154"/>
      <c r="H185" s="154"/>
      <c r="I185" s="154"/>
      <c r="J185" s="154"/>
      <c r="K185" s="154"/>
      <c r="L185" s="154"/>
      <c r="M185" s="154"/>
    </row>
    <row r="186" spans="1:13" x14ac:dyDescent="0.25">
      <c r="A186" s="154"/>
      <c r="B186" s="154"/>
      <c r="C186" s="154"/>
      <c r="D186" s="154"/>
      <c r="E186" s="154"/>
      <c r="F186" s="154"/>
      <c r="G186" s="154"/>
      <c r="H186" s="154"/>
      <c r="I186" s="154"/>
      <c r="J186" s="154"/>
      <c r="K186" s="154"/>
      <c r="L186" s="154"/>
      <c r="M186" s="154"/>
    </row>
    <row r="187" spans="1:13" x14ac:dyDescent="0.25">
      <c r="A187" s="154"/>
      <c r="B187" s="154"/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  <c r="M187" s="154"/>
    </row>
    <row r="188" spans="1:13" x14ac:dyDescent="0.25">
      <c r="A188" s="154"/>
      <c r="B188" s="154"/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</row>
    <row r="189" spans="1:13" x14ac:dyDescent="0.25">
      <c r="A189" s="154"/>
      <c r="B189" s="154"/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</row>
    <row r="190" spans="1:13" x14ac:dyDescent="0.25">
      <c r="A190" s="154"/>
      <c r="B190" s="154"/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  <c r="M190" s="154"/>
    </row>
    <row r="191" spans="1:13" x14ac:dyDescent="0.25">
      <c r="A191" s="154"/>
      <c r="B191" s="154"/>
      <c r="C191" s="154"/>
      <c r="D191" s="154"/>
      <c r="E191" s="154"/>
      <c r="F191" s="154"/>
      <c r="G191" s="154"/>
      <c r="H191" s="154"/>
      <c r="I191" s="154"/>
      <c r="J191" s="154"/>
      <c r="K191" s="154"/>
      <c r="L191" s="154"/>
      <c r="M191" s="154"/>
    </row>
    <row r="192" spans="1:13" x14ac:dyDescent="0.25">
      <c r="A192" s="154"/>
      <c r="B192" s="154"/>
      <c r="C192" s="154"/>
      <c r="D192" s="154"/>
      <c r="E192" s="154"/>
      <c r="F192" s="154"/>
      <c r="G192" s="154"/>
      <c r="H192" s="154"/>
      <c r="I192" s="154"/>
      <c r="J192" s="154"/>
      <c r="K192" s="154"/>
      <c r="L192" s="154"/>
      <c r="M192" s="154"/>
    </row>
    <row r="193" spans="1:13" x14ac:dyDescent="0.25">
      <c r="A193" s="154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</row>
    <row r="194" spans="1:13" x14ac:dyDescent="0.25">
      <c r="A194" s="154"/>
      <c r="B194" s="154"/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</row>
    <row r="195" spans="1:13" x14ac:dyDescent="0.25">
      <c r="A195" s="154"/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</row>
    <row r="196" spans="1:13" x14ac:dyDescent="0.25">
      <c r="A196" s="154"/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</row>
    <row r="197" spans="1:13" x14ac:dyDescent="0.25">
      <c r="A197" s="154"/>
      <c r="B197" s="154"/>
      <c r="C197" s="154"/>
      <c r="D197" s="154"/>
      <c r="E197" s="154"/>
      <c r="F197" s="154"/>
      <c r="G197" s="154"/>
      <c r="H197" s="154"/>
      <c r="I197" s="154"/>
      <c r="J197" s="154"/>
      <c r="K197" s="154"/>
      <c r="L197" s="154"/>
      <c r="M197" s="154"/>
    </row>
    <row r="198" spans="1:13" x14ac:dyDescent="0.25">
      <c r="A198" s="154"/>
      <c r="B198" s="154"/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  <c r="M198" s="154"/>
    </row>
    <row r="199" spans="1:13" x14ac:dyDescent="0.25">
      <c r="A199" s="154"/>
      <c r="B199" s="154"/>
      <c r="C199" s="154"/>
      <c r="D199" s="154"/>
      <c r="E199" s="154"/>
      <c r="F199" s="154"/>
      <c r="G199" s="154"/>
      <c r="H199" s="154"/>
      <c r="I199" s="154"/>
      <c r="J199" s="154"/>
      <c r="K199" s="154"/>
      <c r="L199" s="154"/>
      <c r="M199" s="154"/>
    </row>
    <row r="200" spans="1:13" x14ac:dyDescent="0.25">
      <c r="A200" s="154"/>
      <c r="B200" s="154"/>
      <c r="C200" s="154"/>
      <c r="D200" s="154"/>
      <c r="E200" s="154"/>
      <c r="F200" s="154"/>
      <c r="G200" s="154"/>
      <c r="H200" s="154"/>
      <c r="I200" s="154"/>
      <c r="J200" s="154"/>
      <c r="K200" s="154"/>
      <c r="L200" s="154"/>
      <c r="M200" s="154"/>
    </row>
    <row r="201" spans="1:13" x14ac:dyDescent="0.25">
      <c r="A201" s="154"/>
      <c r="B201" s="154"/>
      <c r="C201" s="154"/>
      <c r="D201" s="154"/>
      <c r="E201" s="154"/>
      <c r="F201" s="154"/>
      <c r="G201" s="154"/>
      <c r="H201" s="154"/>
      <c r="I201" s="154"/>
      <c r="J201" s="154"/>
      <c r="K201" s="154"/>
      <c r="L201" s="154"/>
      <c r="M201" s="154"/>
    </row>
    <row r="202" spans="1:13" x14ac:dyDescent="0.25">
      <c r="A202" s="154"/>
      <c r="B202" s="154"/>
      <c r="C202" s="154"/>
      <c r="D202" s="154"/>
      <c r="E202" s="154"/>
      <c r="F202" s="154"/>
      <c r="G202" s="154"/>
      <c r="H202" s="154"/>
      <c r="I202" s="154"/>
      <c r="J202" s="154"/>
      <c r="K202" s="154"/>
      <c r="L202" s="154"/>
      <c r="M202" s="154"/>
    </row>
    <row r="203" spans="1:13" x14ac:dyDescent="0.25">
      <c r="A203" s="154"/>
      <c r="B203" s="154"/>
      <c r="C203" s="154"/>
      <c r="D203" s="154"/>
      <c r="E203" s="154"/>
      <c r="F203" s="154"/>
      <c r="G203" s="154"/>
      <c r="H203" s="154"/>
      <c r="I203" s="154"/>
      <c r="J203" s="154"/>
      <c r="K203" s="154"/>
      <c r="L203" s="154"/>
      <c r="M203" s="154"/>
    </row>
    <row r="204" spans="1:13" x14ac:dyDescent="0.25">
      <c r="A204" s="154"/>
      <c r="B204" s="154"/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  <c r="M204" s="154"/>
    </row>
    <row r="205" spans="1:13" x14ac:dyDescent="0.25">
      <c r="A205" s="154"/>
      <c r="B205" s="154"/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  <c r="M205" s="154"/>
    </row>
    <row r="206" spans="1:13" x14ac:dyDescent="0.25">
      <c r="A206" s="154"/>
      <c r="B206" s="154"/>
      <c r="C206" s="154"/>
      <c r="D206" s="154"/>
      <c r="E206" s="154"/>
      <c r="F206" s="154"/>
      <c r="G206" s="154"/>
      <c r="H206" s="154"/>
      <c r="I206" s="154"/>
      <c r="J206" s="154"/>
      <c r="K206" s="154"/>
      <c r="L206" s="154"/>
      <c r="M206" s="154"/>
    </row>
    <row r="207" spans="1:13" x14ac:dyDescent="0.25">
      <c r="A207" s="154"/>
      <c r="B207" s="154"/>
      <c r="C207" s="154"/>
      <c r="D207" s="154"/>
      <c r="E207" s="154"/>
      <c r="F207" s="154"/>
      <c r="G207" s="154"/>
      <c r="H207" s="154"/>
      <c r="I207" s="154"/>
      <c r="J207" s="154"/>
      <c r="K207" s="154"/>
      <c r="L207" s="154"/>
      <c r="M207" s="154"/>
    </row>
    <row r="208" spans="1:13" x14ac:dyDescent="0.25">
      <c r="A208" s="154"/>
      <c r="B208" s="154"/>
      <c r="C208" s="154"/>
      <c r="D208" s="154"/>
      <c r="E208" s="154"/>
      <c r="F208" s="154"/>
      <c r="G208" s="154"/>
      <c r="H208" s="154"/>
      <c r="I208" s="154"/>
      <c r="J208" s="154"/>
      <c r="K208" s="154"/>
      <c r="L208" s="154"/>
      <c r="M208" s="154"/>
    </row>
    <row r="209" spans="1:13" x14ac:dyDescent="0.25">
      <c r="A209" s="154"/>
      <c r="B209" s="154"/>
      <c r="C209" s="154"/>
      <c r="D209" s="154"/>
      <c r="E209" s="154"/>
      <c r="F209" s="154"/>
      <c r="G209" s="154"/>
      <c r="H209" s="154"/>
      <c r="I209" s="154"/>
      <c r="J209" s="154"/>
      <c r="K209" s="154"/>
      <c r="L209" s="154"/>
      <c r="M209" s="154"/>
    </row>
    <row r="210" spans="1:13" x14ac:dyDescent="0.25">
      <c r="A210" s="154"/>
      <c r="B210" s="154"/>
      <c r="C210" s="154"/>
      <c r="D210" s="154"/>
      <c r="E210" s="154"/>
      <c r="F210" s="154"/>
      <c r="G210" s="154"/>
      <c r="H210" s="154"/>
      <c r="I210" s="154"/>
      <c r="J210" s="154"/>
      <c r="K210" s="154"/>
      <c r="L210" s="154"/>
      <c r="M210" s="154"/>
    </row>
    <row r="211" spans="1:13" x14ac:dyDescent="0.25">
      <c r="A211" s="154"/>
      <c r="B211" s="154"/>
      <c r="C211" s="154"/>
      <c r="D211" s="154"/>
      <c r="E211" s="154"/>
      <c r="F211" s="154"/>
      <c r="G211" s="154"/>
      <c r="H211" s="154"/>
      <c r="I211" s="154"/>
      <c r="J211" s="154"/>
      <c r="K211" s="154"/>
      <c r="L211" s="154"/>
      <c r="M211" s="154"/>
    </row>
    <row r="212" spans="1:13" x14ac:dyDescent="0.25">
      <c r="A212" s="154"/>
      <c r="B212" s="154"/>
      <c r="C212" s="154"/>
      <c r="D212" s="154"/>
      <c r="E212" s="154"/>
      <c r="F212" s="154"/>
      <c r="G212" s="154"/>
      <c r="H212" s="154"/>
      <c r="I212" s="154"/>
      <c r="J212" s="154"/>
      <c r="K212" s="154"/>
      <c r="L212" s="154"/>
      <c r="M212" s="154"/>
    </row>
    <row r="213" spans="1:13" x14ac:dyDescent="0.25">
      <c r="A213" s="154"/>
      <c r="B213" s="154"/>
      <c r="C213" s="154"/>
      <c r="D213" s="154"/>
      <c r="E213" s="154"/>
      <c r="F213" s="154"/>
      <c r="G213" s="154"/>
      <c r="H213" s="154"/>
      <c r="I213" s="154"/>
      <c r="J213" s="154"/>
      <c r="K213" s="154"/>
      <c r="L213" s="154"/>
      <c r="M213" s="154"/>
    </row>
    <row r="214" spans="1:13" x14ac:dyDescent="0.25">
      <c r="A214" s="154"/>
      <c r="B214" s="154"/>
      <c r="C214" s="154"/>
      <c r="D214" s="154"/>
      <c r="E214" s="154"/>
      <c r="F214" s="154"/>
      <c r="G214" s="154"/>
      <c r="H214" s="154"/>
      <c r="I214" s="154"/>
      <c r="J214" s="154"/>
      <c r="K214" s="154"/>
      <c r="L214" s="154"/>
      <c r="M214" s="154"/>
    </row>
    <row r="215" spans="1:13" x14ac:dyDescent="0.25">
      <c r="A215" s="154"/>
      <c r="B215" s="154"/>
      <c r="C215" s="154"/>
      <c r="D215" s="154"/>
      <c r="E215" s="154"/>
      <c r="F215" s="154"/>
      <c r="G215" s="154"/>
      <c r="H215" s="154"/>
      <c r="I215" s="154"/>
      <c r="J215" s="154"/>
      <c r="K215" s="154"/>
      <c r="L215" s="154"/>
      <c r="M215" s="154"/>
    </row>
    <row r="216" spans="1:13" x14ac:dyDescent="0.25">
      <c r="A216" s="154"/>
      <c r="B216" s="154"/>
      <c r="C216" s="154"/>
      <c r="D216" s="154"/>
      <c r="E216" s="154"/>
      <c r="F216" s="154"/>
      <c r="G216" s="154"/>
      <c r="H216" s="154"/>
      <c r="I216" s="154"/>
      <c r="J216" s="154"/>
      <c r="K216" s="154"/>
      <c r="L216" s="154"/>
      <c r="M216" s="154"/>
    </row>
    <row r="217" spans="1:13" x14ac:dyDescent="0.25">
      <c r="A217" s="154"/>
      <c r="B217" s="154"/>
      <c r="C217" s="154"/>
      <c r="D217" s="154"/>
      <c r="E217" s="154"/>
      <c r="F217" s="154"/>
      <c r="G217" s="154"/>
      <c r="H217" s="154"/>
      <c r="I217" s="154"/>
      <c r="J217" s="154"/>
      <c r="K217" s="154"/>
      <c r="L217" s="154"/>
      <c r="M217" s="154"/>
    </row>
    <row r="218" spans="1:13" x14ac:dyDescent="0.25">
      <c r="A218" s="154"/>
      <c r="B218" s="154"/>
      <c r="C218" s="154"/>
      <c r="D218" s="154"/>
      <c r="E218" s="154"/>
      <c r="F218" s="154"/>
      <c r="G218" s="154"/>
      <c r="H218" s="154"/>
      <c r="I218" s="154"/>
      <c r="J218" s="154"/>
      <c r="K218" s="154"/>
      <c r="L218" s="154"/>
      <c r="M218" s="154"/>
    </row>
    <row r="219" spans="1:13" x14ac:dyDescent="0.25">
      <c r="A219" s="154"/>
      <c r="B219" s="154"/>
      <c r="C219" s="154"/>
      <c r="D219" s="154"/>
      <c r="E219" s="154"/>
      <c r="F219" s="154"/>
      <c r="G219" s="154"/>
      <c r="H219" s="154"/>
      <c r="I219" s="154"/>
      <c r="J219" s="154"/>
      <c r="K219" s="154"/>
      <c r="L219" s="154"/>
      <c r="M219" s="154"/>
    </row>
    <row r="220" spans="1:13" x14ac:dyDescent="0.25">
      <c r="A220" s="154"/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x14ac:dyDescent="0.25">
      <c r="A221" s="154"/>
      <c r="B221" s="154"/>
      <c r="C221" s="154"/>
      <c r="D221" s="154"/>
      <c r="E221" s="154"/>
      <c r="F221" s="154"/>
      <c r="G221" s="154"/>
      <c r="H221" s="154"/>
      <c r="I221" s="154"/>
      <c r="J221" s="154"/>
      <c r="K221" s="154"/>
      <c r="L221" s="154"/>
      <c r="M221" s="154"/>
    </row>
    <row r="222" spans="1:13" x14ac:dyDescent="0.25">
      <c r="A222" s="154"/>
      <c r="B222" s="154"/>
      <c r="C222" s="154"/>
      <c r="D222" s="154"/>
      <c r="E222" s="154"/>
      <c r="F222" s="154"/>
      <c r="G222" s="154"/>
      <c r="H222" s="154"/>
      <c r="I222" s="154"/>
      <c r="J222" s="154"/>
      <c r="K222" s="154"/>
      <c r="L222" s="154"/>
      <c r="M222" s="154"/>
    </row>
    <row r="223" spans="1:13" x14ac:dyDescent="0.25">
      <c r="A223" s="154"/>
      <c r="B223" s="154"/>
      <c r="C223" s="154"/>
      <c r="D223" s="154"/>
      <c r="E223" s="154"/>
      <c r="F223" s="154"/>
      <c r="G223" s="154"/>
      <c r="H223" s="154"/>
      <c r="I223" s="154"/>
      <c r="J223" s="154"/>
      <c r="K223" s="154"/>
      <c r="L223" s="154"/>
      <c r="M223" s="154"/>
    </row>
    <row r="224" spans="1:13" x14ac:dyDescent="0.25">
      <c r="A224" s="154"/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</row>
    <row r="225" spans="1:13" x14ac:dyDescent="0.25">
      <c r="A225" s="154"/>
      <c r="B225" s="154"/>
      <c r="C225" s="154"/>
      <c r="D225" s="154"/>
      <c r="E225" s="154"/>
      <c r="F225" s="154"/>
      <c r="G225" s="154"/>
      <c r="H225" s="154"/>
      <c r="I225" s="154"/>
      <c r="J225" s="154"/>
      <c r="K225" s="154"/>
      <c r="L225" s="154"/>
      <c r="M225" s="154"/>
    </row>
    <row r="226" spans="1:13" x14ac:dyDescent="0.25">
      <c r="A226" s="154"/>
      <c r="B226" s="154"/>
      <c r="C226" s="154"/>
      <c r="D226" s="154"/>
      <c r="E226" s="154"/>
      <c r="F226" s="154"/>
      <c r="G226" s="154"/>
      <c r="H226" s="154"/>
      <c r="I226" s="154"/>
      <c r="J226" s="154"/>
      <c r="K226" s="154"/>
      <c r="L226" s="154"/>
      <c r="M226" s="154"/>
    </row>
    <row r="227" spans="1:13" x14ac:dyDescent="0.25">
      <c r="A227" s="154"/>
      <c r="B227" s="154"/>
      <c r="C227" s="154"/>
      <c r="D227" s="154"/>
      <c r="E227" s="154"/>
      <c r="F227" s="154"/>
      <c r="G227" s="154"/>
      <c r="H227" s="154"/>
      <c r="I227" s="154"/>
      <c r="J227" s="154"/>
      <c r="K227" s="154"/>
      <c r="L227" s="154"/>
      <c r="M227" s="154"/>
    </row>
    <row r="228" spans="1:13" x14ac:dyDescent="0.25">
      <c r="A228" s="154"/>
      <c r="B228" s="154"/>
      <c r="C228" s="154"/>
      <c r="D228" s="154"/>
      <c r="E228" s="154"/>
      <c r="F228" s="154"/>
      <c r="G228" s="154"/>
      <c r="H228" s="154"/>
      <c r="I228" s="154"/>
      <c r="J228" s="154"/>
      <c r="K228" s="154"/>
      <c r="L228" s="154"/>
      <c r="M228" s="154"/>
    </row>
    <row r="229" spans="1:13" x14ac:dyDescent="0.25">
      <c r="A229" s="154"/>
      <c r="B229" s="154"/>
      <c r="C229" s="154"/>
      <c r="D229" s="154"/>
      <c r="E229" s="154"/>
      <c r="F229" s="154"/>
      <c r="G229" s="154"/>
      <c r="H229" s="154"/>
      <c r="I229" s="154"/>
      <c r="J229" s="154"/>
      <c r="K229" s="154"/>
      <c r="L229" s="154"/>
      <c r="M229" s="154"/>
    </row>
    <row r="230" spans="1:13" x14ac:dyDescent="0.25">
      <c r="A230" s="154"/>
      <c r="B230" s="154"/>
      <c r="C230" s="154"/>
      <c r="D230" s="154"/>
      <c r="E230" s="154"/>
      <c r="F230" s="154"/>
      <c r="G230" s="154"/>
      <c r="H230" s="154"/>
      <c r="I230" s="154"/>
      <c r="J230" s="154"/>
      <c r="K230" s="154"/>
      <c r="L230" s="154"/>
      <c r="M230" s="154"/>
    </row>
    <row r="231" spans="1:13" x14ac:dyDescent="0.25">
      <c r="A231" s="154"/>
      <c r="B231" s="154"/>
      <c r="C231" s="154"/>
      <c r="D231" s="154"/>
      <c r="E231" s="154"/>
      <c r="F231" s="154"/>
      <c r="G231" s="154"/>
      <c r="H231" s="154"/>
      <c r="I231" s="154"/>
      <c r="J231" s="154"/>
      <c r="K231" s="154"/>
      <c r="L231" s="154"/>
      <c r="M231" s="154"/>
    </row>
    <row r="232" spans="1:13" x14ac:dyDescent="0.25">
      <c r="A232" s="154"/>
      <c r="B232" s="154"/>
      <c r="C232" s="154"/>
      <c r="D232" s="154"/>
      <c r="E232" s="154"/>
      <c r="F232" s="154"/>
      <c r="G232" s="154"/>
      <c r="H232" s="154"/>
      <c r="I232" s="154"/>
      <c r="J232" s="154"/>
      <c r="K232" s="154"/>
      <c r="L232" s="154"/>
      <c r="M232" s="154"/>
    </row>
    <row r="233" spans="1:13" x14ac:dyDescent="0.25">
      <c r="A233" s="154"/>
      <c r="B233" s="154"/>
      <c r="C233" s="154"/>
      <c r="D233" s="154"/>
      <c r="E233" s="154"/>
      <c r="F233" s="154"/>
      <c r="G233" s="154"/>
      <c r="H233" s="154"/>
      <c r="I233" s="154"/>
      <c r="J233" s="154"/>
      <c r="K233" s="154"/>
      <c r="L233" s="154"/>
      <c r="M233" s="154"/>
    </row>
    <row r="234" spans="1:13" x14ac:dyDescent="0.25">
      <c r="A234" s="154"/>
      <c r="B234" s="154"/>
      <c r="C234" s="154"/>
      <c r="D234" s="154"/>
      <c r="E234" s="154"/>
      <c r="F234" s="154"/>
      <c r="G234" s="154"/>
      <c r="H234" s="154"/>
      <c r="I234" s="154"/>
      <c r="J234" s="154"/>
      <c r="K234" s="154"/>
      <c r="L234" s="154"/>
      <c r="M234" s="154"/>
    </row>
    <row r="235" spans="1:13" x14ac:dyDescent="0.25">
      <c r="A235" s="154"/>
      <c r="B235" s="154"/>
      <c r="C235" s="154"/>
      <c r="D235" s="154"/>
      <c r="E235" s="154"/>
      <c r="F235" s="154"/>
      <c r="G235" s="154"/>
      <c r="H235" s="154"/>
      <c r="I235" s="154"/>
      <c r="J235" s="154"/>
      <c r="K235" s="154"/>
      <c r="L235" s="154"/>
      <c r="M235" s="154"/>
    </row>
    <row r="236" spans="1:13" x14ac:dyDescent="0.25">
      <c r="A236" s="154"/>
      <c r="B236" s="154"/>
      <c r="C236" s="154"/>
      <c r="D236" s="154"/>
      <c r="E236" s="154"/>
      <c r="F236" s="154"/>
      <c r="G236" s="154"/>
      <c r="H236" s="154"/>
      <c r="I236" s="154"/>
      <c r="J236" s="154"/>
      <c r="K236" s="154"/>
      <c r="L236" s="154"/>
      <c r="M236" s="154"/>
    </row>
    <row r="237" spans="1:13" x14ac:dyDescent="0.25">
      <c r="A237" s="154"/>
      <c r="B237" s="154"/>
      <c r="C237" s="154"/>
      <c r="D237" s="154"/>
      <c r="E237" s="154"/>
      <c r="F237" s="154"/>
      <c r="G237" s="154"/>
      <c r="H237" s="154"/>
      <c r="I237" s="154"/>
      <c r="J237" s="154"/>
      <c r="K237" s="154"/>
      <c r="L237" s="154"/>
      <c r="M237" s="154"/>
    </row>
    <row r="238" spans="1:13" x14ac:dyDescent="0.25">
      <c r="A238" s="154"/>
      <c r="B238" s="154"/>
      <c r="C238" s="154"/>
      <c r="D238" s="154"/>
      <c r="E238" s="154"/>
      <c r="F238" s="154"/>
      <c r="G238" s="154"/>
      <c r="H238" s="154"/>
      <c r="I238" s="154"/>
      <c r="J238" s="154"/>
      <c r="K238" s="154"/>
      <c r="L238" s="154"/>
      <c r="M238" s="154"/>
    </row>
    <row r="239" spans="1:13" x14ac:dyDescent="0.25">
      <c r="A239" s="154"/>
      <c r="B239" s="154"/>
      <c r="C239" s="154"/>
      <c r="D239" s="154"/>
      <c r="E239" s="154"/>
      <c r="F239" s="154"/>
      <c r="G239" s="154"/>
      <c r="H239" s="154"/>
      <c r="I239" s="154"/>
      <c r="J239" s="154"/>
      <c r="K239" s="154"/>
      <c r="L239" s="154"/>
      <c r="M239" s="154"/>
    </row>
    <row r="240" spans="1:13" x14ac:dyDescent="0.25">
      <c r="A240" s="154"/>
      <c r="B240" s="154"/>
      <c r="C240" s="154"/>
      <c r="D240" s="154"/>
      <c r="E240" s="154"/>
      <c r="F240" s="154"/>
      <c r="G240" s="154"/>
      <c r="H240" s="154"/>
      <c r="I240" s="154"/>
      <c r="J240" s="154"/>
      <c r="K240" s="154"/>
      <c r="L240" s="154"/>
      <c r="M240" s="154"/>
    </row>
    <row r="241" spans="1:13" x14ac:dyDescent="0.25">
      <c r="A241" s="154"/>
      <c r="B241" s="154"/>
      <c r="C241" s="154"/>
      <c r="D241" s="154"/>
      <c r="E241" s="154"/>
      <c r="F241" s="154"/>
      <c r="G241" s="154"/>
      <c r="H241" s="154"/>
      <c r="I241" s="154"/>
      <c r="J241" s="154"/>
      <c r="K241" s="154"/>
      <c r="L241" s="154"/>
      <c r="M241" s="154"/>
    </row>
    <row r="242" spans="1:13" x14ac:dyDescent="0.25">
      <c r="A242" s="154"/>
      <c r="B242" s="154"/>
      <c r="C242" s="154"/>
      <c r="D242" s="154"/>
      <c r="E242" s="154"/>
      <c r="F242" s="154"/>
      <c r="G242" s="154"/>
      <c r="H242" s="154"/>
      <c r="I242" s="154"/>
      <c r="J242" s="154"/>
      <c r="K242" s="154"/>
      <c r="L242" s="154"/>
      <c r="M242" s="154"/>
    </row>
    <row r="243" spans="1:13" x14ac:dyDescent="0.25">
      <c r="A243" s="154"/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</row>
    <row r="244" spans="1:13" x14ac:dyDescent="0.25">
      <c r="A244" s="154"/>
      <c r="B244" s="154"/>
      <c r="C244" s="154"/>
      <c r="D244" s="154"/>
      <c r="E244" s="154"/>
      <c r="F244" s="154"/>
      <c r="G244" s="154"/>
      <c r="H244" s="154"/>
      <c r="I244" s="154"/>
      <c r="J244" s="154"/>
      <c r="K244" s="154"/>
      <c r="L244" s="154"/>
      <c r="M244" s="154"/>
    </row>
    <row r="245" spans="1:13" x14ac:dyDescent="0.25">
      <c r="A245" s="154"/>
      <c r="B245" s="154"/>
      <c r="C245" s="154"/>
      <c r="D245" s="154"/>
      <c r="E245" s="154"/>
      <c r="F245" s="154"/>
      <c r="G245" s="154"/>
      <c r="H245" s="154"/>
      <c r="I245" s="154"/>
      <c r="J245" s="154"/>
      <c r="K245" s="154"/>
      <c r="L245" s="154"/>
      <c r="M245" s="154"/>
    </row>
    <row r="246" spans="1:13" x14ac:dyDescent="0.25">
      <c r="A246" s="154"/>
      <c r="B246" s="154"/>
      <c r="C246" s="154"/>
      <c r="D246" s="154"/>
      <c r="E246" s="154"/>
      <c r="F246" s="154"/>
      <c r="G246" s="154"/>
      <c r="H246" s="154"/>
      <c r="I246" s="154"/>
      <c r="J246" s="154"/>
      <c r="K246" s="154"/>
      <c r="L246" s="154"/>
      <c r="M246" s="154"/>
    </row>
    <row r="247" spans="1:13" x14ac:dyDescent="0.25">
      <c r="A247" s="154"/>
      <c r="B247" s="154"/>
      <c r="C247" s="154"/>
      <c r="D247" s="154"/>
      <c r="E247" s="154"/>
      <c r="F247" s="154"/>
      <c r="G247" s="154"/>
      <c r="H247" s="154"/>
      <c r="I247" s="154"/>
      <c r="J247" s="154"/>
      <c r="K247" s="154"/>
      <c r="L247" s="154"/>
      <c r="M247" s="154"/>
    </row>
    <row r="248" spans="1:13" x14ac:dyDescent="0.25">
      <c r="A248" s="154"/>
      <c r="B248" s="154"/>
      <c r="C248" s="154"/>
      <c r="D248" s="154"/>
      <c r="E248" s="154"/>
      <c r="F248" s="154"/>
      <c r="G248" s="154"/>
      <c r="H248" s="154"/>
      <c r="I248" s="154"/>
      <c r="J248" s="154"/>
      <c r="K248" s="154"/>
      <c r="L248" s="154"/>
      <c r="M248" s="154"/>
    </row>
    <row r="249" spans="1:13" x14ac:dyDescent="0.25">
      <c r="A249" s="154"/>
      <c r="B249" s="154"/>
      <c r="C249" s="154"/>
      <c r="D249" s="154"/>
      <c r="E249" s="154"/>
      <c r="F249" s="154"/>
      <c r="G249" s="154"/>
      <c r="H249" s="154"/>
      <c r="I249" s="154"/>
      <c r="J249" s="154"/>
      <c r="K249" s="154"/>
      <c r="L249" s="154"/>
      <c r="M249" s="154"/>
    </row>
    <row r="250" spans="1:13" x14ac:dyDescent="0.25">
      <c r="A250" s="154"/>
      <c r="B250" s="154"/>
      <c r="C250" s="154"/>
      <c r="D250" s="154"/>
      <c r="E250" s="154"/>
      <c r="F250" s="154"/>
      <c r="G250" s="154"/>
      <c r="H250" s="154"/>
      <c r="I250" s="154"/>
      <c r="J250" s="154"/>
      <c r="K250" s="154"/>
      <c r="L250" s="154"/>
      <c r="M250" s="154"/>
    </row>
    <row r="251" spans="1:13" x14ac:dyDescent="0.25">
      <c r="A251" s="154"/>
      <c r="B251" s="154"/>
      <c r="C251" s="154"/>
      <c r="D251" s="154"/>
      <c r="E251" s="154"/>
      <c r="F251" s="154"/>
      <c r="G251" s="154"/>
      <c r="H251" s="154"/>
      <c r="I251" s="154"/>
      <c r="J251" s="154"/>
      <c r="K251" s="154"/>
      <c r="L251" s="154"/>
      <c r="M251" s="154"/>
    </row>
    <row r="252" spans="1:13" x14ac:dyDescent="0.25">
      <c r="A252" s="154"/>
      <c r="B252" s="154"/>
      <c r="C252" s="154"/>
      <c r="D252" s="154"/>
      <c r="E252" s="154"/>
      <c r="F252" s="154"/>
      <c r="G252" s="154"/>
      <c r="H252" s="154"/>
      <c r="I252" s="154"/>
      <c r="J252" s="154"/>
      <c r="K252" s="154"/>
      <c r="L252" s="154"/>
      <c r="M252" s="154"/>
    </row>
    <row r="253" spans="1:13" x14ac:dyDescent="0.25">
      <c r="A253" s="154"/>
      <c r="B253" s="154"/>
      <c r="C253" s="154"/>
      <c r="D253" s="154"/>
      <c r="E253" s="154"/>
      <c r="F253" s="154"/>
      <c r="G253" s="154"/>
      <c r="H253" s="154"/>
      <c r="I253" s="154"/>
      <c r="J253" s="154"/>
      <c r="K253" s="154"/>
      <c r="L253" s="154"/>
      <c r="M253" s="154"/>
    </row>
    <row r="254" spans="1:13" x14ac:dyDescent="0.25">
      <c r="A254" s="154"/>
      <c r="B254" s="154"/>
      <c r="C254" s="154"/>
      <c r="D254" s="154"/>
      <c r="E254" s="154"/>
      <c r="F254" s="154"/>
      <c r="G254" s="154"/>
      <c r="H254" s="154"/>
      <c r="I254" s="154"/>
      <c r="J254" s="154"/>
      <c r="K254" s="154"/>
      <c r="L254" s="154"/>
      <c r="M254" s="154"/>
    </row>
    <row r="255" spans="1:13" x14ac:dyDescent="0.25">
      <c r="A255" s="154"/>
      <c r="B255" s="154"/>
      <c r="C255" s="154"/>
      <c r="D255" s="154"/>
      <c r="E255" s="154"/>
      <c r="F255" s="154"/>
      <c r="G255" s="154"/>
      <c r="H255" s="154"/>
      <c r="I255" s="154"/>
      <c r="J255" s="154"/>
      <c r="K255" s="154"/>
      <c r="L255" s="154"/>
      <c r="M255" s="154"/>
    </row>
    <row r="256" spans="1:13" x14ac:dyDescent="0.25">
      <c r="A256" s="154"/>
      <c r="B256" s="154"/>
      <c r="C256" s="154"/>
      <c r="D256" s="154"/>
      <c r="E256" s="154"/>
      <c r="F256" s="154"/>
      <c r="G256" s="154"/>
      <c r="H256" s="154"/>
      <c r="I256" s="154"/>
      <c r="J256" s="154"/>
      <c r="K256" s="154"/>
      <c r="L256" s="154"/>
      <c r="M256" s="154"/>
    </row>
    <row r="257" spans="1:13" x14ac:dyDescent="0.25">
      <c r="A257" s="154"/>
      <c r="B257" s="154"/>
      <c r="C257" s="154"/>
      <c r="D257" s="154"/>
      <c r="E257" s="154"/>
      <c r="F257" s="154"/>
      <c r="G257" s="154"/>
      <c r="H257" s="154"/>
      <c r="I257" s="154"/>
      <c r="J257" s="154"/>
      <c r="K257" s="154"/>
      <c r="L257" s="154"/>
      <c r="M257" s="154"/>
    </row>
    <row r="258" spans="1:13" x14ac:dyDescent="0.25">
      <c r="A258" s="154"/>
      <c r="B258" s="154"/>
      <c r="C258" s="154"/>
      <c r="D258" s="154"/>
      <c r="E258" s="154"/>
      <c r="F258" s="154"/>
      <c r="G258" s="154"/>
      <c r="H258" s="154"/>
      <c r="I258" s="154"/>
      <c r="J258" s="154"/>
      <c r="K258" s="154"/>
      <c r="L258" s="154"/>
      <c r="M258" s="154"/>
    </row>
    <row r="259" spans="1:13" x14ac:dyDescent="0.25">
      <c r="A259" s="154"/>
      <c r="B259" s="154"/>
      <c r="C259" s="154"/>
      <c r="D259" s="154"/>
      <c r="E259" s="154"/>
      <c r="F259" s="154"/>
      <c r="G259" s="154"/>
      <c r="H259" s="154"/>
      <c r="I259" s="154"/>
      <c r="J259" s="154"/>
      <c r="K259" s="154"/>
      <c r="L259" s="154"/>
      <c r="M259" s="154"/>
    </row>
    <row r="260" spans="1:13" x14ac:dyDescent="0.25">
      <c r="A260" s="154"/>
      <c r="B260" s="154"/>
      <c r="C260" s="154"/>
      <c r="D260" s="154"/>
      <c r="E260" s="154"/>
      <c r="F260" s="154"/>
      <c r="G260" s="154"/>
      <c r="H260" s="154"/>
      <c r="I260" s="154"/>
      <c r="J260" s="154"/>
      <c r="K260" s="154"/>
      <c r="L260" s="154"/>
      <c r="M260" s="154"/>
    </row>
    <row r="261" spans="1:13" x14ac:dyDescent="0.25">
      <c r="A261" s="154"/>
      <c r="B261" s="154"/>
      <c r="C261" s="154"/>
      <c r="D261" s="154"/>
      <c r="E261" s="154"/>
      <c r="F261" s="154"/>
      <c r="G261" s="154"/>
      <c r="H261" s="154"/>
      <c r="I261" s="154"/>
      <c r="J261" s="154"/>
      <c r="K261" s="154"/>
      <c r="L261" s="154"/>
      <c r="M261" s="154"/>
    </row>
    <row r="262" spans="1:13" x14ac:dyDescent="0.25">
      <c r="A262" s="154"/>
      <c r="B262" s="154"/>
      <c r="C262" s="154"/>
      <c r="D262" s="154"/>
      <c r="E262" s="154"/>
      <c r="F262" s="154"/>
      <c r="G262" s="154"/>
      <c r="H262" s="154"/>
      <c r="I262" s="154"/>
      <c r="J262" s="154"/>
      <c r="K262" s="154"/>
      <c r="L262" s="154"/>
      <c r="M262" s="154"/>
    </row>
    <row r="263" spans="1:13" x14ac:dyDescent="0.25">
      <c r="A263" s="154"/>
      <c r="B263" s="154"/>
      <c r="C263" s="154"/>
      <c r="D263" s="154"/>
      <c r="E263" s="154"/>
      <c r="F263" s="154"/>
      <c r="G263" s="154"/>
      <c r="H263" s="154"/>
      <c r="I263" s="154"/>
      <c r="J263" s="154"/>
      <c r="K263" s="154"/>
      <c r="L263" s="154"/>
      <c r="M263" s="154"/>
    </row>
    <row r="264" spans="1:13" x14ac:dyDescent="0.25">
      <c r="A264" s="154"/>
      <c r="B264" s="154"/>
      <c r="C264" s="154"/>
      <c r="D264" s="154"/>
      <c r="E264" s="154"/>
      <c r="F264" s="154"/>
      <c r="G264" s="154"/>
      <c r="H264" s="154"/>
      <c r="I264" s="154"/>
      <c r="J264" s="154"/>
      <c r="K264" s="154"/>
      <c r="L264" s="154"/>
      <c r="M264" s="154"/>
    </row>
    <row r="265" spans="1:13" x14ac:dyDescent="0.25">
      <c r="A265" s="154"/>
      <c r="B265" s="154"/>
      <c r="C265" s="154"/>
      <c r="D265" s="154"/>
      <c r="E265" s="154"/>
      <c r="F265" s="154"/>
      <c r="G265" s="154"/>
      <c r="H265" s="154"/>
      <c r="I265" s="154"/>
      <c r="J265" s="154"/>
      <c r="K265" s="154"/>
      <c r="L265" s="154"/>
      <c r="M265" s="154"/>
    </row>
    <row r="266" spans="1:13" x14ac:dyDescent="0.25">
      <c r="A266" s="154"/>
      <c r="B266" s="154"/>
      <c r="C266" s="154"/>
      <c r="D266" s="154"/>
      <c r="E266" s="154"/>
      <c r="F266" s="154"/>
      <c r="G266" s="154"/>
      <c r="H266" s="154"/>
      <c r="I266" s="154"/>
      <c r="J266" s="154"/>
      <c r="K266" s="154"/>
      <c r="L266" s="154"/>
      <c r="M266" s="154"/>
    </row>
    <row r="267" spans="1:13" x14ac:dyDescent="0.25">
      <c r="A267" s="154"/>
      <c r="B267" s="154"/>
      <c r="C267" s="154"/>
      <c r="D267" s="154"/>
      <c r="E267" s="154"/>
      <c r="F267" s="154"/>
      <c r="G267" s="154"/>
      <c r="H267" s="154"/>
      <c r="I267" s="154"/>
      <c r="J267" s="154"/>
      <c r="K267" s="154"/>
      <c r="L267" s="154"/>
      <c r="M267" s="154"/>
    </row>
    <row r="268" spans="1:13" x14ac:dyDescent="0.25">
      <c r="A268" s="154"/>
      <c r="B268" s="154"/>
      <c r="C268" s="154"/>
      <c r="D268" s="154"/>
      <c r="E268" s="154"/>
      <c r="F268" s="154"/>
      <c r="G268" s="154"/>
      <c r="H268" s="154"/>
      <c r="I268" s="154"/>
      <c r="J268" s="154"/>
      <c r="K268" s="154"/>
      <c r="L268" s="154"/>
      <c r="M268" s="154"/>
    </row>
    <row r="269" spans="1:13" x14ac:dyDescent="0.25">
      <c r="A269" s="154"/>
      <c r="B269" s="154"/>
      <c r="C269" s="154"/>
      <c r="D269" s="154"/>
      <c r="E269" s="154"/>
      <c r="F269" s="154"/>
      <c r="G269" s="154"/>
      <c r="H269" s="154"/>
      <c r="I269" s="154"/>
      <c r="J269" s="154"/>
      <c r="K269" s="154"/>
      <c r="L269" s="154"/>
      <c r="M269" s="154"/>
    </row>
    <row r="270" spans="1:13" x14ac:dyDescent="0.25">
      <c r="A270" s="154"/>
      <c r="B270" s="154"/>
      <c r="C270" s="154"/>
      <c r="D270" s="154"/>
      <c r="E270" s="154"/>
      <c r="F270" s="154"/>
      <c r="G270" s="154"/>
      <c r="H270" s="154"/>
      <c r="I270" s="154"/>
      <c r="J270" s="154"/>
      <c r="K270" s="154"/>
      <c r="L270" s="154"/>
      <c r="M270" s="154"/>
    </row>
    <row r="271" spans="1:13" x14ac:dyDescent="0.25">
      <c r="A271" s="154"/>
      <c r="B271" s="154"/>
      <c r="C271" s="154"/>
      <c r="D271" s="154"/>
      <c r="E271" s="154"/>
      <c r="F271" s="154"/>
      <c r="G271" s="154"/>
      <c r="H271" s="154"/>
      <c r="I271" s="154"/>
      <c r="J271" s="154"/>
      <c r="K271" s="154"/>
      <c r="L271" s="154"/>
      <c r="M271" s="154"/>
    </row>
    <row r="272" spans="1:13" x14ac:dyDescent="0.25">
      <c r="A272" s="154"/>
      <c r="B272" s="154"/>
      <c r="C272" s="154"/>
      <c r="D272" s="154"/>
      <c r="E272" s="154"/>
      <c r="F272" s="154"/>
      <c r="G272" s="154"/>
      <c r="H272" s="154"/>
      <c r="I272" s="154"/>
      <c r="J272" s="154"/>
      <c r="K272" s="154"/>
      <c r="L272" s="154"/>
      <c r="M272" s="154"/>
    </row>
    <row r="273" spans="1:13" x14ac:dyDescent="0.25">
      <c r="A273" s="154"/>
      <c r="B273" s="154"/>
      <c r="C273" s="154"/>
      <c r="D273" s="154"/>
      <c r="E273" s="154"/>
      <c r="F273" s="154"/>
      <c r="G273" s="154"/>
      <c r="H273" s="154"/>
      <c r="I273" s="154"/>
      <c r="J273" s="154"/>
      <c r="K273" s="154"/>
      <c r="L273" s="154"/>
      <c r="M273" s="154"/>
    </row>
    <row r="274" spans="1:13" x14ac:dyDescent="0.25">
      <c r="A274" s="154"/>
      <c r="B274" s="154"/>
      <c r="C274" s="154"/>
      <c r="D274" s="154"/>
      <c r="E274" s="154"/>
      <c r="F274" s="154"/>
      <c r="G274" s="154"/>
      <c r="H274" s="154"/>
      <c r="I274" s="154"/>
      <c r="J274" s="154"/>
      <c r="K274" s="154"/>
      <c r="L274" s="154"/>
      <c r="M274" s="154"/>
    </row>
    <row r="275" spans="1:13" x14ac:dyDescent="0.25">
      <c r="A275" s="154"/>
      <c r="B275" s="154"/>
      <c r="C275" s="154"/>
      <c r="D275" s="154"/>
      <c r="E275" s="154"/>
      <c r="F275" s="154"/>
      <c r="G275" s="154"/>
      <c r="H275" s="154"/>
      <c r="I275" s="154"/>
      <c r="J275" s="154"/>
      <c r="K275" s="154"/>
      <c r="L275" s="154"/>
      <c r="M275" s="154"/>
    </row>
    <row r="276" spans="1:13" x14ac:dyDescent="0.25">
      <c r="A276" s="154"/>
      <c r="B276" s="154"/>
      <c r="C276" s="154"/>
      <c r="D276" s="154"/>
      <c r="E276" s="154"/>
      <c r="F276" s="154"/>
      <c r="G276" s="154"/>
      <c r="H276" s="154"/>
      <c r="I276" s="154"/>
      <c r="J276" s="154"/>
      <c r="K276" s="154"/>
      <c r="L276" s="154"/>
      <c r="M276" s="154"/>
    </row>
    <row r="277" spans="1:13" x14ac:dyDescent="0.25">
      <c r="A277" s="154"/>
      <c r="B277" s="154"/>
      <c r="C277" s="154"/>
      <c r="D277" s="154"/>
      <c r="E277" s="154"/>
      <c r="F277" s="154"/>
      <c r="G277" s="154"/>
      <c r="H277" s="154"/>
      <c r="I277" s="154"/>
      <c r="J277" s="154"/>
      <c r="K277" s="154"/>
      <c r="L277" s="154"/>
      <c r="M277" s="154"/>
    </row>
    <row r="278" spans="1:13" x14ac:dyDescent="0.25">
      <c r="A278" s="154"/>
      <c r="B278" s="154"/>
      <c r="C278" s="154"/>
      <c r="D278" s="154"/>
      <c r="E278" s="154"/>
      <c r="F278" s="154"/>
      <c r="G278" s="154"/>
      <c r="H278" s="154"/>
      <c r="I278" s="154"/>
      <c r="J278" s="154"/>
      <c r="K278" s="154"/>
      <c r="L278" s="154"/>
      <c r="M278" s="154"/>
    </row>
    <row r="279" spans="1:13" x14ac:dyDescent="0.25">
      <c r="A279" s="154"/>
      <c r="B279" s="154"/>
      <c r="C279" s="154"/>
      <c r="D279" s="154"/>
      <c r="E279" s="154"/>
      <c r="F279" s="154"/>
      <c r="G279" s="154"/>
      <c r="H279" s="154"/>
      <c r="I279" s="154"/>
      <c r="J279" s="154"/>
      <c r="K279" s="154"/>
      <c r="L279" s="154"/>
      <c r="M279" s="154"/>
    </row>
    <row r="280" spans="1:13" x14ac:dyDescent="0.25">
      <c r="A280" s="154"/>
      <c r="B280" s="154"/>
      <c r="C280" s="154"/>
      <c r="D280" s="154"/>
      <c r="E280" s="154"/>
      <c r="F280" s="154"/>
      <c r="G280" s="154"/>
      <c r="H280" s="154"/>
      <c r="I280" s="154"/>
      <c r="J280" s="154"/>
      <c r="K280" s="154"/>
      <c r="L280" s="154"/>
      <c r="M280" s="154"/>
    </row>
    <row r="281" spans="1:13" x14ac:dyDescent="0.25">
      <c r="A281" s="154"/>
      <c r="B281" s="154"/>
      <c r="C281" s="154"/>
      <c r="D281" s="154"/>
      <c r="E281" s="154"/>
      <c r="F281" s="154"/>
      <c r="G281" s="154"/>
      <c r="H281" s="154"/>
      <c r="I281" s="154"/>
      <c r="J281" s="154"/>
      <c r="K281" s="154"/>
      <c r="L281" s="154"/>
      <c r="M281" s="154"/>
    </row>
    <row r="282" spans="1:13" x14ac:dyDescent="0.25">
      <c r="A282" s="154"/>
      <c r="B282" s="154"/>
      <c r="C282" s="154"/>
      <c r="D282" s="154"/>
      <c r="E282" s="154"/>
      <c r="F282" s="154"/>
      <c r="G282" s="154"/>
      <c r="H282" s="154"/>
      <c r="I282" s="154"/>
      <c r="J282" s="154"/>
      <c r="K282" s="154"/>
      <c r="L282" s="154"/>
      <c r="M282" s="154"/>
    </row>
    <row r="283" spans="1:13" x14ac:dyDescent="0.25">
      <c r="A283" s="154"/>
      <c r="B283" s="154"/>
      <c r="C283" s="154"/>
      <c r="D283" s="154"/>
      <c r="E283" s="154"/>
      <c r="F283" s="154"/>
      <c r="G283" s="154"/>
      <c r="H283" s="154"/>
      <c r="I283" s="154"/>
      <c r="J283" s="154"/>
      <c r="K283" s="154"/>
      <c r="L283" s="154"/>
      <c r="M283" s="154"/>
    </row>
    <row r="284" spans="1:13" x14ac:dyDescent="0.25">
      <c r="A284" s="154"/>
      <c r="B284" s="154"/>
      <c r="C284" s="154"/>
      <c r="D284" s="154"/>
      <c r="E284" s="154"/>
      <c r="F284" s="154"/>
      <c r="G284" s="154"/>
      <c r="H284" s="154"/>
      <c r="I284" s="154"/>
      <c r="J284" s="154"/>
      <c r="K284" s="154"/>
      <c r="L284" s="154"/>
      <c r="M284" s="154"/>
    </row>
    <row r="285" spans="1:13" x14ac:dyDescent="0.25">
      <c r="A285" s="154"/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</row>
    <row r="286" spans="1:13" x14ac:dyDescent="0.25">
      <c r="A286" s="154"/>
      <c r="B286" s="154"/>
      <c r="C286" s="154"/>
      <c r="D286" s="154"/>
      <c r="E286" s="154"/>
      <c r="F286" s="154"/>
      <c r="G286" s="154"/>
      <c r="H286" s="154"/>
      <c r="I286" s="154"/>
      <c r="J286" s="154"/>
      <c r="K286" s="154"/>
      <c r="L286" s="154"/>
      <c r="M286" s="154"/>
    </row>
    <row r="287" spans="1:13" x14ac:dyDescent="0.25">
      <c r="A287" s="154"/>
      <c r="B287" s="154"/>
      <c r="C287" s="154"/>
      <c r="D287" s="154"/>
      <c r="E287" s="154"/>
      <c r="F287" s="154"/>
      <c r="G287" s="154"/>
      <c r="H287" s="154"/>
      <c r="I287" s="154"/>
      <c r="J287" s="154"/>
      <c r="K287" s="154"/>
      <c r="L287" s="154"/>
      <c r="M287" s="154"/>
    </row>
    <row r="288" spans="1:13" x14ac:dyDescent="0.25">
      <c r="A288" s="154"/>
      <c r="B288" s="154"/>
      <c r="C288" s="154"/>
      <c r="D288" s="154"/>
      <c r="E288" s="154"/>
      <c r="F288" s="154"/>
      <c r="G288" s="154"/>
      <c r="H288" s="154"/>
      <c r="I288" s="154"/>
      <c r="J288" s="154"/>
      <c r="K288" s="154"/>
      <c r="L288" s="154"/>
      <c r="M288" s="154"/>
    </row>
    <row r="289" spans="1:13" x14ac:dyDescent="0.25">
      <c r="A289" s="154"/>
      <c r="B289" s="154"/>
      <c r="C289" s="154"/>
      <c r="D289" s="154"/>
      <c r="E289" s="154"/>
      <c r="F289" s="154"/>
      <c r="G289" s="154"/>
      <c r="H289" s="154"/>
      <c r="I289" s="154"/>
      <c r="J289" s="154"/>
      <c r="K289" s="154"/>
      <c r="L289" s="154"/>
      <c r="M289" s="154"/>
    </row>
    <row r="290" spans="1:13" x14ac:dyDescent="0.25">
      <c r="A290" s="154"/>
      <c r="B290" s="154"/>
      <c r="C290" s="154"/>
      <c r="D290" s="154"/>
      <c r="E290" s="154"/>
      <c r="F290" s="154"/>
      <c r="G290" s="154"/>
      <c r="H290" s="154"/>
      <c r="I290" s="154"/>
      <c r="J290" s="154"/>
      <c r="K290" s="154"/>
      <c r="L290" s="154"/>
      <c r="M290" s="154"/>
    </row>
    <row r="291" spans="1:13" x14ac:dyDescent="0.25">
      <c r="A291" s="154"/>
      <c r="B291" s="154"/>
      <c r="C291" s="154"/>
      <c r="D291" s="154"/>
      <c r="E291" s="154"/>
      <c r="F291" s="154"/>
      <c r="G291" s="154"/>
      <c r="H291" s="154"/>
      <c r="I291" s="154"/>
      <c r="J291" s="154"/>
      <c r="K291" s="154"/>
      <c r="L291" s="154"/>
      <c r="M291" s="154"/>
    </row>
    <row r="292" spans="1:13" x14ac:dyDescent="0.25">
      <c r="A292" s="154"/>
      <c r="B292" s="154"/>
      <c r="C292" s="154"/>
      <c r="D292" s="154"/>
      <c r="E292" s="154"/>
      <c r="F292" s="154"/>
      <c r="G292" s="154"/>
      <c r="H292" s="154"/>
      <c r="I292" s="154"/>
      <c r="J292" s="154"/>
      <c r="K292" s="154"/>
      <c r="L292" s="154"/>
      <c r="M292" s="154"/>
    </row>
    <row r="293" spans="1:13" x14ac:dyDescent="0.25">
      <c r="A293" s="154"/>
      <c r="B293" s="154"/>
      <c r="C293" s="154"/>
      <c r="D293" s="154"/>
      <c r="E293" s="154"/>
      <c r="F293" s="154"/>
      <c r="G293" s="154"/>
      <c r="H293" s="154"/>
      <c r="I293" s="154"/>
      <c r="J293" s="154"/>
      <c r="K293" s="154"/>
      <c r="L293" s="154"/>
      <c r="M293" s="154"/>
    </row>
    <row r="294" spans="1:13" x14ac:dyDescent="0.25">
      <c r="A294" s="154"/>
      <c r="B294" s="154"/>
      <c r="C294" s="154"/>
      <c r="D294" s="154"/>
      <c r="E294" s="154"/>
      <c r="F294" s="154"/>
      <c r="G294" s="154"/>
      <c r="H294" s="154"/>
      <c r="I294" s="154"/>
      <c r="J294" s="154"/>
      <c r="K294" s="154"/>
      <c r="L294" s="154"/>
      <c r="M294" s="154"/>
    </row>
    <row r="295" spans="1:13" x14ac:dyDescent="0.25">
      <c r="A295" s="154"/>
      <c r="B295" s="154"/>
      <c r="C295" s="154"/>
      <c r="D295" s="154"/>
      <c r="E295" s="154"/>
      <c r="F295" s="154"/>
      <c r="G295" s="154"/>
      <c r="H295" s="154"/>
      <c r="I295" s="154"/>
      <c r="J295" s="154"/>
      <c r="K295" s="154"/>
      <c r="L295" s="154"/>
      <c r="M295" s="154"/>
    </row>
    <row r="296" spans="1:13" x14ac:dyDescent="0.25">
      <c r="A296" s="154"/>
      <c r="B296" s="154"/>
      <c r="C296" s="154"/>
      <c r="D296" s="154"/>
      <c r="E296" s="154"/>
      <c r="F296" s="154"/>
      <c r="G296" s="154"/>
      <c r="H296" s="154"/>
      <c r="I296" s="154"/>
      <c r="J296" s="154"/>
      <c r="K296" s="154"/>
      <c r="L296" s="154"/>
      <c r="M296" s="154"/>
    </row>
    <row r="297" spans="1:13" x14ac:dyDescent="0.25">
      <c r="A297" s="154"/>
      <c r="B297" s="154"/>
      <c r="C297" s="154"/>
      <c r="D297" s="154"/>
      <c r="E297" s="154"/>
      <c r="F297" s="154"/>
      <c r="G297" s="154"/>
      <c r="H297" s="154"/>
      <c r="I297" s="154"/>
      <c r="J297" s="154"/>
      <c r="K297" s="154"/>
      <c r="L297" s="154"/>
      <c r="M297" s="154"/>
    </row>
    <row r="298" spans="1:13" x14ac:dyDescent="0.25">
      <c r="A298" s="154"/>
      <c r="B298" s="154"/>
      <c r="C298" s="15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</row>
    <row r="299" spans="1:13" x14ac:dyDescent="0.25">
      <c r="A299" s="154"/>
      <c r="B299" s="154"/>
      <c r="C299" s="154"/>
      <c r="D299" s="154"/>
      <c r="E299" s="154"/>
      <c r="F299" s="154"/>
      <c r="G299" s="154"/>
      <c r="H299" s="154"/>
      <c r="I299" s="154"/>
      <c r="J299" s="154"/>
      <c r="K299" s="154"/>
      <c r="L299" s="154"/>
      <c r="M299" s="154"/>
    </row>
    <row r="300" spans="1:13" x14ac:dyDescent="0.25">
      <c r="A300" s="154"/>
      <c r="B300" s="154"/>
      <c r="C300" s="154"/>
      <c r="D300" s="154"/>
      <c r="E300" s="154"/>
      <c r="F300" s="154"/>
      <c r="G300" s="154"/>
      <c r="H300" s="154"/>
      <c r="I300" s="154"/>
      <c r="J300" s="154"/>
      <c r="K300" s="154"/>
      <c r="L300" s="154"/>
      <c r="M300" s="154"/>
    </row>
    <row r="301" spans="1:13" x14ac:dyDescent="0.25">
      <c r="A301" s="154"/>
      <c r="B301" s="154"/>
      <c r="C301" s="154"/>
      <c r="D301" s="154"/>
      <c r="E301" s="154"/>
      <c r="F301" s="154"/>
      <c r="G301" s="154"/>
      <c r="H301" s="154"/>
      <c r="I301" s="154"/>
      <c r="J301" s="154"/>
      <c r="K301" s="154"/>
      <c r="L301" s="154"/>
      <c r="M301" s="154"/>
    </row>
    <row r="302" spans="1:13" x14ac:dyDescent="0.25">
      <c r="A302" s="154"/>
      <c r="B302" s="154"/>
      <c r="C302" s="154"/>
      <c r="D302" s="154"/>
      <c r="E302" s="154"/>
      <c r="F302" s="154"/>
      <c r="G302" s="154"/>
      <c r="H302" s="154"/>
      <c r="I302" s="154"/>
      <c r="J302" s="154"/>
      <c r="K302" s="154"/>
      <c r="L302" s="154"/>
      <c r="M302" s="154"/>
    </row>
    <row r="303" spans="1:13" x14ac:dyDescent="0.25">
      <c r="A303" s="154"/>
      <c r="B303" s="154"/>
      <c r="C303" s="154"/>
      <c r="D303" s="154"/>
      <c r="E303" s="154"/>
      <c r="F303" s="154"/>
      <c r="G303" s="154"/>
      <c r="H303" s="154"/>
      <c r="I303" s="154"/>
      <c r="J303" s="154"/>
      <c r="K303" s="154"/>
      <c r="L303" s="154"/>
      <c r="M303" s="154"/>
    </row>
    <row r="304" spans="1:13" x14ac:dyDescent="0.25">
      <c r="A304" s="154"/>
      <c r="B304" s="154"/>
      <c r="C304" s="154"/>
      <c r="D304" s="154"/>
      <c r="E304" s="154"/>
      <c r="F304" s="154"/>
      <c r="G304" s="154"/>
      <c r="H304" s="154"/>
      <c r="I304" s="154"/>
      <c r="J304" s="154"/>
      <c r="K304" s="154"/>
      <c r="L304" s="154"/>
      <c r="M304" s="154"/>
    </row>
    <row r="305" spans="1:13" x14ac:dyDescent="0.25">
      <c r="A305" s="154"/>
      <c r="B305" s="154"/>
      <c r="C305" s="154"/>
      <c r="D305" s="154"/>
      <c r="E305" s="154"/>
      <c r="F305" s="154"/>
      <c r="G305" s="154"/>
      <c r="H305" s="154"/>
      <c r="I305" s="154"/>
      <c r="J305" s="154"/>
      <c r="K305" s="154"/>
      <c r="L305" s="154"/>
      <c r="M305" s="154"/>
    </row>
    <row r="306" spans="1:13" x14ac:dyDescent="0.25">
      <c r="A306" s="154"/>
      <c r="B306" s="154"/>
      <c r="C306" s="154"/>
      <c r="D306" s="154"/>
      <c r="E306" s="154"/>
      <c r="F306" s="154"/>
      <c r="G306" s="154"/>
      <c r="H306" s="154"/>
      <c r="I306" s="154"/>
      <c r="J306" s="154"/>
      <c r="K306" s="154"/>
      <c r="L306" s="154"/>
      <c r="M306" s="154"/>
    </row>
    <row r="307" spans="1:13" x14ac:dyDescent="0.25">
      <c r="A307" s="154"/>
      <c r="B307" s="154"/>
      <c r="C307" s="154"/>
      <c r="D307" s="154"/>
      <c r="E307" s="154"/>
      <c r="F307" s="154"/>
      <c r="G307" s="154"/>
      <c r="H307" s="154"/>
      <c r="I307" s="154"/>
      <c r="J307" s="154"/>
      <c r="K307" s="154"/>
      <c r="L307" s="154"/>
      <c r="M307" s="154"/>
    </row>
    <row r="308" spans="1:13" x14ac:dyDescent="0.25">
      <c r="A308" s="154"/>
      <c r="B308" s="154"/>
      <c r="C308" s="154"/>
      <c r="D308" s="154"/>
      <c r="E308" s="154"/>
      <c r="F308" s="154"/>
      <c r="G308" s="154"/>
      <c r="H308" s="154"/>
      <c r="I308" s="154"/>
      <c r="J308" s="154"/>
      <c r="K308" s="154"/>
      <c r="L308" s="154"/>
      <c r="M308" s="154"/>
    </row>
    <row r="309" spans="1:13" x14ac:dyDescent="0.25">
      <c r="A309" s="154"/>
      <c r="B309" s="154"/>
      <c r="C309" s="154"/>
      <c r="D309" s="154"/>
      <c r="E309" s="154"/>
      <c r="F309" s="154"/>
      <c r="G309" s="154"/>
      <c r="H309" s="154"/>
      <c r="I309" s="154"/>
      <c r="J309" s="154"/>
      <c r="K309" s="154"/>
      <c r="L309" s="154"/>
      <c r="M309" s="154"/>
    </row>
    <row r="310" spans="1:13" x14ac:dyDescent="0.25">
      <c r="A310" s="154"/>
      <c r="B310" s="154"/>
      <c r="C310" s="154"/>
      <c r="D310" s="154"/>
      <c r="E310" s="154"/>
      <c r="F310" s="154"/>
      <c r="G310" s="154"/>
      <c r="H310" s="154"/>
      <c r="I310" s="154"/>
      <c r="J310" s="154"/>
      <c r="K310" s="154"/>
      <c r="L310" s="154"/>
      <c r="M310" s="154"/>
    </row>
    <row r="311" spans="1:13" x14ac:dyDescent="0.25">
      <c r="A311" s="154"/>
      <c r="B311" s="154"/>
      <c r="C311" s="154"/>
      <c r="D311" s="154"/>
      <c r="E311" s="154"/>
      <c r="F311" s="154"/>
      <c r="G311" s="154"/>
      <c r="H311" s="154"/>
      <c r="I311" s="154"/>
      <c r="J311" s="154"/>
      <c r="K311" s="154"/>
      <c r="L311" s="154"/>
      <c r="M311" s="154"/>
    </row>
    <row r="312" spans="1:13" x14ac:dyDescent="0.25">
      <c r="A312" s="154"/>
      <c r="B312" s="154"/>
      <c r="C312" s="154"/>
      <c r="D312" s="154"/>
      <c r="E312" s="154"/>
      <c r="F312" s="154"/>
      <c r="G312" s="154"/>
      <c r="H312" s="154"/>
      <c r="I312" s="154"/>
      <c r="J312" s="154"/>
      <c r="K312" s="154"/>
      <c r="L312" s="154"/>
      <c r="M312" s="154"/>
    </row>
    <row r="313" spans="1:13" x14ac:dyDescent="0.25">
      <c r="A313" s="154"/>
      <c r="B313" s="154"/>
      <c r="C313" s="154"/>
      <c r="D313" s="154"/>
      <c r="E313" s="154"/>
      <c r="F313" s="154"/>
      <c r="G313" s="154"/>
      <c r="H313" s="154"/>
      <c r="I313" s="154"/>
      <c r="J313" s="154"/>
      <c r="K313" s="154"/>
      <c r="L313" s="154"/>
      <c r="M313" s="154"/>
    </row>
    <row r="314" spans="1:13" x14ac:dyDescent="0.25">
      <c r="A314" s="154"/>
      <c r="B314" s="154"/>
      <c r="C314" s="154"/>
      <c r="D314" s="154"/>
      <c r="E314" s="154"/>
      <c r="F314" s="154"/>
      <c r="G314" s="154"/>
      <c r="H314" s="154"/>
      <c r="I314" s="154"/>
      <c r="J314" s="154"/>
      <c r="K314" s="154"/>
      <c r="L314" s="154"/>
      <c r="M314" s="154"/>
    </row>
    <row r="315" spans="1:13" x14ac:dyDescent="0.25">
      <c r="A315" s="154"/>
      <c r="B315" s="154"/>
      <c r="C315" s="154"/>
      <c r="D315" s="154"/>
      <c r="E315" s="154"/>
      <c r="F315" s="154"/>
      <c r="G315" s="154"/>
      <c r="H315" s="154"/>
      <c r="I315" s="154"/>
      <c r="J315" s="154"/>
      <c r="K315" s="154"/>
      <c r="L315" s="154"/>
      <c r="M315" s="154"/>
    </row>
    <row r="316" spans="1:13" x14ac:dyDescent="0.25">
      <c r="A316" s="154"/>
      <c r="B316" s="154"/>
      <c r="C316" s="154"/>
      <c r="D316" s="154"/>
      <c r="E316" s="154"/>
      <c r="F316" s="154"/>
      <c r="G316" s="154"/>
      <c r="H316" s="154"/>
      <c r="I316" s="154"/>
      <c r="J316" s="154"/>
      <c r="K316" s="154"/>
      <c r="L316" s="154"/>
      <c r="M316" s="154"/>
    </row>
    <row r="317" spans="1:13" x14ac:dyDescent="0.25">
      <c r="A317" s="154"/>
      <c r="B317" s="154"/>
      <c r="C317" s="154"/>
      <c r="D317" s="154"/>
      <c r="E317" s="154"/>
      <c r="F317" s="154"/>
      <c r="G317" s="154"/>
      <c r="H317" s="154"/>
      <c r="I317" s="154"/>
      <c r="J317" s="154"/>
      <c r="K317" s="154"/>
      <c r="L317" s="154"/>
      <c r="M317" s="154"/>
    </row>
    <row r="318" spans="1:13" x14ac:dyDescent="0.25">
      <c r="A318" s="154"/>
      <c r="B318" s="154"/>
      <c r="C318" s="154"/>
      <c r="D318" s="154"/>
      <c r="E318" s="154"/>
      <c r="F318" s="154"/>
      <c r="G318" s="154"/>
      <c r="H318" s="154"/>
      <c r="I318" s="154"/>
      <c r="J318" s="154"/>
      <c r="K318" s="154"/>
      <c r="L318" s="154"/>
      <c r="M318" s="154"/>
    </row>
    <row r="319" spans="1:13" x14ac:dyDescent="0.25">
      <c r="A319" s="154"/>
      <c r="B319" s="154"/>
      <c r="C319" s="154"/>
      <c r="D319" s="154"/>
      <c r="E319" s="154"/>
      <c r="F319" s="154"/>
      <c r="G319" s="154"/>
      <c r="H319" s="154"/>
      <c r="I319" s="154"/>
      <c r="J319" s="154"/>
      <c r="K319" s="154"/>
      <c r="L319" s="154"/>
      <c r="M319" s="154"/>
    </row>
    <row r="320" spans="1:13" x14ac:dyDescent="0.25">
      <c r="A320" s="154"/>
      <c r="B320" s="154"/>
      <c r="C320" s="154"/>
      <c r="D320" s="154"/>
      <c r="E320" s="154"/>
      <c r="F320" s="154"/>
      <c r="G320" s="154"/>
      <c r="H320" s="154"/>
      <c r="I320" s="154"/>
      <c r="J320" s="154"/>
      <c r="K320" s="154"/>
      <c r="L320" s="154"/>
      <c r="M320" s="154"/>
    </row>
    <row r="321" spans="1:13" x14ac:dyDescent="0.25">
      <c r="A321" s="154"/>
      <c r="B321" s="154"/>
      <c r="C321" s="154"/>
      <c r="D321" s="154"/>
      <c r="E321" s="154"/>
      <c r="F321" s="154"/>
      <c r="G321" s="154"/>
      <c r="H321" s="154"/>
      <c r="I321" s="154"/>
      <c r="J321" s="154"/>
      <c r="K321" s="154"/>
      <c r="L321" s="154"/>
      <c r="M321" s="154"/>
    </row>
    <row r="322" spans="1:13" x14ac:dyDescent="0.25">
      <c r="A322" s="154"/>
      <c r="B322" s="154"/>
      <c r="C322" s="154"/>
      <c r="D322" s="154"/>
      <c r="E322" s="154"/>
      <c r="F322" s="154"/>
      <c r="G322" s="154"/>
      <c r="H322" s="154"/>
      <c r="I322" s="154"/>
      <c r="J322" s="154"/>
      <c r="K322" s="154"/>
      <c r="L322" s="154"/>
      <c r="M322" s="154"/>
    </row>
    <row r="323" spans="1:13" x14ac:dyDescent="0.25">
      <c r="A323" s="154"/>
      <c r="B323" s="154"/>
      <c r="C323" s="154"/>
      <c r="D323" s="154"/>
      <c r="E323" s="154"/>
      <c r="F323" s="154"/>
      <c r="G323" s="154"/>
      <c r="H323" s="154"/>
      <c r="I323" s="154"/>
      <c r="J323" s="154"/>
      <c r="K323" s="154"/>
      <c r="L323" s="154"/>
      <c r="M323" s="154"/>
    </row>
    <row r="324" spans="1:13" x14ac:dyDescent="0.25">
      <c r="A324" s="154"/>
      <c r="B324" s="154"/>
      <c r="C324" s="154"/>
      <c r="D324" s="154"/>
      <c r="E324" s="154"/>
      <c r="F324" s="154"/>
      <c r="G324" s="154"/>
      <c r="H324" s="154"/>
      <c r="I324" s="154"/>
      <c r="J324" s="154"/>
      <c r="K324" s="154"/>
      <c r="L324" s="154"/>
      <c r="M324" s="154"/>
    </row>
    <row r="325" spans="1:13" x14ac:dyDescent="0.25">
      <c r="A325" s="154"/>
      <c r="B325" s="154"/>
      <c r="C325" s="154"/>
      <c r="D325" s="154"/>
      <c r="E325" s="154"/>
      <c r="F325" s="154"/>
      <c r="G325" s="154"/>
      <c r="H325" s="154"/>
      <c r="I325" s="154"/>
      <c r="J325" s="154"/>
      <c r="K325" s="154"/>
      <c r="L325" s="154"/>
      <c r="M325" s="154"/>
    </row>
    <row r="326" spans="1:13" x14ac:dyDescent="0.25">
      <c r="A326" s="154"/>
      <c r="B326" s="154"/>
      <c r="C326" s="154"/>
      <c r="D326" s="154"/>
      <c r="E326" s="154"/>
      <c r="F326" s="154"/>
      <c r="G326" s="154"/>
      <c r="H326" s="154"/>
      <c r="I326" s="154"/>
      <c r="J326" s="154"/>
      <c r="K326" s="154"/>
      <c r="L326" s="154"/>
      <c r="M326" s="154"/>
    </row>
    <row r="327" spans="1:13" x14ac:dyDescent="0.25">
      <c r="A327" s="154"/>
      <c r="B327" s="154"/>
      <c r="C327" s="154"/>
      <c r="D327" s="154"/>
      <c r="E327" s="154"/>
      <c r="F327" s="154"/>
      <c r="G327" s="154"/>
      <c r="H327" s="154"/>
      <c r="I327" s="154"/>
      <c r="J327" s="154"/>
      <c r="K327" s="154"/>
      <c r="L327" s="154"/>
      <c r="M327" s="154"/>
    </row>
    <row r="328" spans="1:13" x14ac:dyDescent="0.25">
      <c r="A328" s="154"/>
      <c r="B328" s="154"/>
      <c r="C328" s="154"/>
      <c r="D328" s="154"/>
      <c r="E328" s="154"/>
      <c r="F328" s="154"/>
      <c r="G328" s="154"/>
      <c r="H328" s="154"/>
      <c r="I328" s="154"/>
      <c r="J328" s="154"/>
      <c r="K328" s="154"/>
      <c r="L328" s="154"/>
      <c r="M328" s="154"/>
    </row>
    <row r="329" spans="1:13" x14ac:dyDescent="0.25">
      <c r="A329" s="154"/>
      <c r="B329" s="154"/>
      <c r="C329" s="154"/>
      <c r="D329" s="154"/>
      <c r="E329" s="154"/>
      <c r="F329" s="154"/>
      <c r="G329" s="154"/>
      <c r="H329" s="154"/>
      <c r="I329" s="154"/>
      <c r="J329" s="154"/>
      <c r="K329" s="154"/>
      <c r="L329" s="154"/>
      <c r="M329" s="154"/>
    </row>
    <row r="330" spans="1:13" x14ac:dyDescent="0.25">
      <c r="A330" s="154"/>
      <c r="B330" s="154"/>
      <c r="C330" s="154"/>
      <c r="D330" s="154"/>
      <c r="E330" s="154"/>
      <c r="F330" s="154"/>
      <c r="G330" s="154"/>
      <c r="H330" s="154"/>
      <c r="I330" s="154"/>
      <c r="J330" s="154"/>
      <c r="K330" s="154"/>
      <c r="L330" s="154"/>
      <c r="M330" s="154"/>
    </row>
    <row r="331" spans="1:13" x14ac:dyDescent="0.25">
      <c r="A331" s="154"/>
      <c r="B331" s="154"/>
      <c r="C331" s="154"/>
      <c r="D331" s="154"/>
      <c r="E331" s="154"/>
      <c r="F331" s="154"/>
      <c r="G331" s="154"/>
      <c r="H331" s="154"/>
      <c r="I331" s="154"/>
      <c r="J331" s="154"/>
      <c r="K331" s="154"/>
      <c r="L331" s="154"/>
      <c r="M331" s="154"/>
    </row>
    <row r="332" spans="1:13" x14ac:dyDescent="0.25">
      <c r="A332" s="154"/>
      <c r="B332" s="154"/>
      <c r="C332" s="154"/>
      <c r="D332" s="154"/>
      <c r="E332" s="154"/>
      <c r="F332" s="154"/>
      <c r="G332" s="154"/>
      <c r="H332" s="154"/>
      <c r="I332" s="154"/>
      <c r="J332" s="154"/>
      <c r="K332" s="154"/>
      <c r="L332" s="154"/>
      <c r="M332" s="154"/>
    </row>
    <row r="333" spans="1:13" x14ac:dyDescent="0.25">
      <c r="A333" s="154"/>
      <c r="B333" s="154"/>
      <c r="C333" s="154"/>
      <c r="D333" s="154"/>
      <c r="E333" s="154"/>
      <c r="F333" s="154"/>
      <c r="G333" s="154"/>
      <c r="H333" s="154"/>
      <c r="I333" s="154"/>
      <c r="J333" s="154"/>
      <c r="K333" s="154"/>
      <c r="L333" s="154"/>
      <c r="M333" s="154"/>
    </row>
    <row r="334" spans="1:13" x14ac:dyDescent="0.25">
      <c r="A334" s="154"/>
      <c r="B334" s="154"/>
      <c r="C334" s="154"/>
      <c r="D334" s="154"/>
      <c r="E334" s="154"/>
      <c r="F334" s="154"/>
      <c r="G334" s="154"/>
      <c r="H334" s="154"/>
      <c r="I334" s="154"/>
      <c r="J334" s="154"/>
      <c r="K334" s="154"/>
      <c r="L334" s="154"/>
      <c r="M334" s="154"/>
    </row>
    <row r="335" spans="1:13" x14ac:dyDescent="0.25">
      <c r="A335" s="154"/>
      <c r="B335" s="154"/>
      <c r="C335" s="154"/>
      <c r="D335" s="154"/>
      <c r="E335" s="154"/>
      <c r="F335" s="154"/>
      <c r="G335" s="154"/>
      <c r="H335" s="154"/>
      <c r="I335" s="154"/>
      <c r="J335" s="154"/>
      <c r="K335" s="154"/>
      <c r="L335" s="154"/>
      <c r="M335" s="154"/>
    </row>
    <row r="336" spans="1:13" x14ac:dyDescent="0.25">
      <c r="A336" s="154"/>
      <c r="B336" s="154"/>
      <c r="C336" s="154"/>
      <c r="D336" s="154"/>
      <c r="E336" s="154"/>
      <c r="F336" s="154"/>
      <c r="G336" s="154"/>
      <c r="H336" s="154"/>
      <c r="I336" s="154"/>
      <c r="J336" s="154"/>
      <c r="K336" s="154"/>
      <c r="L336" s="154"/>
      <c r="M336" s="154"/>
    </row>
    <row r="337" spans="1:13" x14ac:dyDescent="0.25">
      <c r="A337" s="154"/>
      <c r="B337" s="154"/>
      <c r="C337" s="154"/>
      <c r="D337" s="154"/>
      <c r="E337" s="154"/>
      <c r="F337" s="154"/>
      <c r="G337" s="154"/>
      <c r="H337" s="154"/>
      <c r="I337" s="154"/>
      <c r="J337" s="154"/>
      <c r="K337" s="154"/>
      <c r="L337" s="154"/>
      <c r="M337" s="154"/>
    </row>
    <row r="338" spans="1:13" x14ac:dyDescent="0.25">
      <c r="A338" s="154"/>
      <c r="B338" s="154"/>
      <c r="C338" s="154"/>
      <c r="D338" s="154"/>
      <c r="E338" s="154"/>
      <c r="F338" s="154"/>
      <c r="G338" s="154"/>
      <c r="H338" s="154"/>
      <c r="I338" s="154"/>
      <c r="J338" s="154"/>
      <c r="K338" s="154"/>
      <c r="L338" s="154"/>
      <c r="M338" s="154"/>
    </row>
    <row r="339" spans="1:13" x14ac:dyDescent="0.25">
      <c r="A339" s="154"/>
      <c r="B339" s="154"/>
      <c r="C339" s="154"/>
      <c r="D339" s="154"/>
      <c r="E339" s="154"/>
      <c r="F339" s="154"/>
      <c r="G339" s="154"/>
      <c r="H339" s="154"/>
      <c r="I339" s="154"/>
      <c r="J339" s="154"/>
      <c r="K339" s="154"/>
      <c r="L339" s="154"/>
      <c r="M339" s="154"/>
    </row>
    <row r="340" spans="1:13" x14ac:dyDescent="0.25">
      <c r="A340" s="154"/>
      <c r="B340" s="154"/>
      <c r="C340" s="154"/>
      <c r="D340" s="154"/>
      <c r="E340" s="154"/>
      <c r="F340" s="154"/>
      <c r="G340" s="154"/>
      <c r="H340" s="154"/>
      <c r="I340" s="154"/>
      <c r="J340" s="154"/>
      <c r="K340" s="154"/>
      <c r="L340" s="154"/>
      <c r="M340" s="154"/>
    </row>
    <row r="341" spans="1:13" x14ac:dyDescent="0.25">
      <c r="A341" s="154"/>
      <c r="B341" s="154"/>
      <c r="C341" s="154"/>
      <c r="D341" s="154"/>
      <c r="E341" s="154"/>
      <c r="F341" s="154"/>
      <c r="G341" s="154"/>
      <c r="H341" s="154"/>
      <c r="I341" s="154"/>
      <c r="J341" s="154"/>
      <c r="K341" s="154"/>
      <c r="L341" s="154"/>
      <c r="M341" s="154"/>
    </row>
    <row r="342" spans="1:13" x14ac:dyDescent="0.25">
      <c r="A342" s="154"/>
      <c r="B342" s="154"/>
      <c r="C342" s="154"/>
      <c r="D342" s="154"/>
      <c r="E342" s="154"/>
      <c r="F342" s="154"/>
      <c r="G342" s="154"/>
      <c r="H342" s="154"/>
      <c r="I342" s="154"/>
      <c r="J342" s="154"/>
      <c r="K342" s="154"/>
      <c r="L342" s="154"/>
      <c r="M342" s="154"/>
    </row>
    <row r="343" spans="1:13" x14ac:dyDescent="0.25">
      <c r="A343" s="154"/>
      <c r="B343" s="154"/>
      <c r="C343" s="154"/>
      <c r="D343" s="154"/>
      <c r="E343" s="154"/>
      <c r="F343" s="154"/>
      <c r="G343" s="154"/>
      <c r="H343" s="154"/>
      <c r="I343" s="154"/>
      <c r="J343" s="154"/>
      <c r="K343" s="154"/>
      <c r="L343" s="154"/>
      <c r="M343" s="154"/>
    </row>
    <row r="344" spans="1:13" x14ac:dyDescent="0.25">
      <c r="A344" s="154"/>
      <c r="B344" s="154"/>
      <c r="C344" s="154"/>
      <c r="D344" s="154"/>
      <c r="E344" s="154"/>
      <c r="F344" s="154"/>
      <c r="G344" s="154"/>
      <c r="H344" s="154"/>
      <c r="I344" s="154"/>
      <c r="J344" s="154"/>
      <c r="K344" s="154"/>
      <c r="L344" s="154"/>
      <c r="M344" s="154"/>
    </row>
    <row r="345" spans="1:13" x14ac:dyDescent="0.25">
      <c r="A345" s="154"/>
      <c r="B345" s="154"/>
      <c r="C345" s="154"/>
      <c r="D345" s="154"/>
      <c r="E345" s="154"/>
      <c r="F345" s="154"/>
      <c r="G345" s="154"/>
      <c r="H345" s="154"/>
      <c r="I345" s="154"/>
      <c r="J345" s="154"/>
      <c r="K345" s="154"/>
      <c r="L345" s="154"/>
      <c r="M345" s="154"/>
    </row>
    <row r="346" spans="1:13" x14ac:dyDescent="0.25">
      <c r="A346" s="154"/>
      <c r="B346" s="154"/>
      <c r="C346" s="154"/>
      <c r="D346" s="154"/>
      <c r="E346" s="154"/>
      <c r="F346" s="154"/>
      <c r="G346" s="154"/>
      <c r="H346" s="154"/>
      <c r="I346" s="154"/>
      <c r="J346" s="154"/>
      <c r="K346" s="154"/>
      <c r="L346" s="154"/>
      <c r="M346" s="154"/>
    </row>
    <row r="347" spans="1:13" x14ac:dyDescent="0.25">
      <c r="A347" s="154"/>
      <c r="B347" s="154"/>
      <c r="C347" s="154"/>
      <c r="D347" s="154"/>
      <c r="E347" s="154"/>
      <c r="F347" s="154"/>
      <c r="G347" s="154"/>
      <c r="H347" s="154"/>
      <c r="I347" s="154"/>
      <c r="J347" s="154"/>
      <c r="K347" s="154"/>
      <c r="L347" s="154"/>
      <c r="M347" s="154"/>
    </row>
    <row r="348" spans="1:13" x14ac:dyDescent="0.25">
      <c r="A348" s="154"/>
      <c r="B348" s="154"/>
      <c r="C348" s="154"/>
      <c r="D348" s="154"/>
      <c r="E348" s="154"/>
      <c r="F348" s="154"/>
      <c r="G348" s="154"/>
      <c r="H348" s="154"/>
      <c r="I348" s="154"/>
      <c r="J348" s="154"/>
      <c r="K348" s="154"/>
      <c r="L348" s="154"/>
      <c r="M348" s="154"/>
    </row>
    <row r="349" spans="1:13" x14ac:dyDescent="0.25">
      <c r="A349" s="154"/>
      <c r="B349" s="154"/>
      <c r="C349" s="154"/>
      <c r="D349" s="154"/>
      <c r="E349" s="154"/>
      <c r="F349" s="154"/>
      <c r="G349" s="154"/>
      <c r="H349" s="154"/>
      <c r="I349" s="154"/>
      <c r="J349" s="154"/>
      <c r="K349" s="154"/>
      <c r="L349" s="154"/>
      <c r="M349" s="154"/>
    </row>
    <row r="350" spans="1:13" x14ac:dyDescent="0.25">
      <c r="A350" s="154"/>
      <c r="B350" s="154"/>
      <c r="C350" s="154"/>
      <c r="D350" s="154"/>
      <c r="E350" s="154"/>
      <c r="F350" s="154"/>
      <c r="G350" s="154"/>
      <c r="H350" s="154"/>
      <c r="I350" s="154"/>
      <c r="J350" s="154"/>
      <c r="K350" s="154"/>
      <c r="L350" s="154"/>
      <c r="M350" s="154"/>
    </row>
    <row r="351" spans="1:13" x14ac:dyDescent="0.25">
      <c r="A351" s="154"/>
      <c r="B351" s="154"/>
      <c r="C351" s="154"/>
      <c r="D351" s="154"/>
      <c r="E351" s="154"/>
      <c r="F351" s="154"/>
      <c r="G351" s="154"/>
      <c r="H351" s="154"/>
      <c r="I351" s="154"/>
      <c r="J351" s="154"/>
      <c r="K351" s="154"/>
      <c r="L351" s="154"/>
      <c r="M351" s="154"/>
    </row>
    <row r="352" spans="1:13" x14ac:dyDescent="0.25">
      <c r="A352" s="154"/>
      <c r="B352" s="154"/>
      <c r="C352" s="154"/>
      <c r="D352" s="154"/>
      <c r="E352" s="154"/>
      <c r="F352" s="154"/>
      <c r="G352" s="154"/>
      <c r="H352" s="154"/>
      <c r="I352" s="154"/>
      <c r="J352" s="154"/>
      <c r="K352" s="154"/>
      <c r="L352" s="154"/>
      <c r="M352" s="154"/>
    </row>
    <row r="353" spans="1:13" x14ac:dyDescent="0.25">
      <c r="A353" s="154"/>
      <c r="B353" s="154"/>
      <c r="C353" s="154"/>
      <c r="D353" s="154"/>
      <c r="E353" s="154"/>
      <c r="F353" s="154"/>
      <c r="G353" s="154"/>
      <c r="H353" s="154"/>
      <c r="I353" s="154"/>
      <c r="J353" s="154"/>
      <c r="K353" s="154"/>
      <c r="L353" s="154"/>
      <c r="M353" s="154"/>
    </row>
    <row r="354" spans="1:13" x14ac:dyDescent="0.25">
      <c r="A354" s="154"/>
      <c r="B354" s="154"/>
      <c r="C354" s="154"/>
      <c r="D354" s="154"/>
      <c r="E354" s="154"/>
      <c r="F354" s="154"/>
      <c r="G354" s="154"/>
      <c r="H354" s="154"/>
      <c r="I354" s="154"/>
      <c r="J354" s="154"/>
      <c r="K354" s="154"/>
      <c r="L354" s="154"/>
      <c r="M354" s="154"/>
    </row>
    <row r="355" spans="1:13" x14ac:dyDescent="0.25">
      <c r="A355" s="154"/>
      <c r="B355" s="154"/>
      <c r="C355" s="154"/>
      <c r="D355" s="154"/>
      <c r="E355" s="154"/>
      <c r="F355" s="154"/>
      <c r="G355" s="154"/>
      <c r="H355" s="154"/>
      <c r="I355" s="154"/>
      <c r="J355" s="154"/>
      <c r="K355" s="154"/>
      <c r="L355" s="154"/>
      <c r="M355" s="154"/>
    </row>
    <row r="356" spans="1:13" x14ac:dyDescent="0.25">
      <c r="A356" s="154"/>
      <c r="B356" s="154"/>
      <c r="C356" s="154"/>
      <c r="D356" s="154"/>
      <c r="E356" s="154"/>
      <c r="F356" s="154"/>
      <c r="G356" s="154"/>
      <c r="H356" s="154"/>
      <c r="I356" s="154"/>
      <c r="J356" s="154"/>
      <c r="K356" s="154"/>
      <c r="L356" s="154"/>
      <c r="M356" s="154"/>
    </row>
    <row r="357" spans="1:13" x14ac:dyDescent="0.25">
      <c r="A357" s="154"/>
      <c r="B357" s="154"/>
      <c r="C357" s="154"/>
      <c r="D357" s="154"/>
      <c r="E357" s="154"/>
      <c r="F357" s="154"/>
      <c r="G357" s="154"/>
      <c r="H357" s="154"/>
      <c r="I357" s="154"/>
      <c r="J357" s="154"/>
      <c r="K357" s="154"/>
      <c r="L357" s="154"/>
      <c r="M357" s="154"/>
    </row>
    <row r="358" spans="1:13" x14ac:dyDescent="0.25">
      <c r="A358" s="154"/>
      <c r="B358" s="154"/>
      <c r="C358" s="154"/>
      <c r="D358" s="154"/>
      <c r="E358" s="154"/>
      <c r="F358" s="154"/>
      <c r="G358" s="154"/>
      <c r="H358" s="154"/>
      <c r="I358" s="154"/>
      <c r="J358" s="154"/>
      <c r="K358" s="154"/>
      <c r="L358" s="154"/>
      <c r="M358" s="154"/>
    </row>
    <row r="359" spans="1:13" x14ac:dyDescent="0.25">
      <c r="A359" s="154"/>
      <c r="B359" s="154"/>
      <c r="C359" s="154"/>
      <c r="D359" s="154"/>
      <c r="E359" s="154"/>
      <c r="F359" s="154"/>
      <c r="G359" s="154"/>
      <c r="H359" s="154"/>
      <c r="I359" s="154"/>
      <c r="J359" s="154"/>
      <c r="K359" s="154"/>
      <c r="L359" s="154"/>
      <c r="M359" s="154"/>
    </row>
    <row r="360" spans="1:13" x14ac:dyDescent="0.25">
      <c r="A360" s="154"/>
      <c r="B360" s="154"/>
      <c r="C360" s="154"/>
      <c r="D360" s="154"/>
      <c r="E360" s="154"/>
      <c r="F360" s="154"/>
      <c r="G360" s="154"/>
      <c r="H360" s="154"/>
      <c r="I360" s="154"/>
      <c r="J360" s="154"/>
      <c r="K360" s="154"/>
      <c r="L360" s="154"/>
      <c r="M360" s="154"/>
    </row>
    <row r="361" spans="1:13" x14ac:dyDescent="0.25">
      <c r="A361" s="154"/>
      <c r="B361" s="154"/>
      <c r="C361" s="154"/>
      <c r="D361" s="154"/>
      <c r="E361" s="154"/>
      <c r="F361" s="154"/>
      <c r="G361" s="154"/>
      <c r="H361" s="154"/>
      <c r="I361" s="154"/>
      <c r="J361" s="154"/>
      <c r="K361" s="154"/>
      <c r="L361" s="154"/>
      <c r="M361" s="154"/>
    </row>
    <row r="362" spans="1:13" x14ac:dyDescent="0.25">
      <c r="A362" s="154"/>
      <c r="B362" s="154"/>
      <c r="C362" s="154"/>
      <c r="D362" s="154"/>
      <c r="E362" s="154"/>
      <c r="F362" s="154"/>
      <c r="G362" s="154"/>
      <c r="H362" s="154"/>
      <c r="I362" s="154"/>
      <c r="J362" s="154"/>
      <c r="K362" s="154"/>
      <c r="L362" s="154"/>
      <c r="M362" s="154"/>
    </row>
    <row r="363" spans="1:13" x14ac:dyDescent="0.25">
      <c r="A363" s="154"/>
      <c r="B363" s="154"/>
      <c r="C363" s="154"/>
      <c r="D363" s="154"/>
      <c r="E363" s="154"/>
      <c r="F363" s="154"/>
      <c r="G363" s="154"/>
      <c r="H363" s="154"/>
      <c r="I363" s="154"/>
      <c r="J363" s="154"/>
      <c r="K363" s="154"/>
      <c r="L363" s="154"/>
      <c r="M363" s="154"/>
    </row>
    <row r="364" spans="1:13" x14ac:dyDescent="0.25">
      <c r="A364" s="154"/>
      <c r="B364" s="154"/>
      <c r="C364" s="154"/>
      <c r="D364" s="154"/>
      <c r="E364" s="154"/>
      <c r="F364" s="154"/>
      <c r="G364" s="154"/>
      <c r="H364" s="154"/>
      <c r="I364" s="154"/>
      <c r="J364" s="154"/>
      <c r="K364" s="154"/>
      <c r="L364" s="154"/>
      <c r="M364" s="154"/>
    </row>
    <row r="365" spans="1:13" x14ac:dyDescent="0.25">
      <c r="A365" s="154"/>
      <c r="B365" s="154"/>
      <c r="C365" s="154"/>
      <c r="D365" s="154"/>
      <c r="E365" s="154"/>
      <c r="F365" s="154"/>
      <c r="G365" s="154"/>
      <c r="H365" s="154"/>
      <c r="I365" s="154"/>
      <c r="J365" s="154"/>
      <c r="K365" s="154"/>
      <c r="L365" s="154"/>
      <c r="M365" s="154"/>
    </row>
    <row r="366" spans="1:13" x14ac:dyDescent="0.25">
      <c r="A366" s="154"/>
      <c r="B366" s="154"/>
      <c r="C366" s="154"/>
      <c r="D366" s="154"/>
      <c r="E366" s="154"/>
      <c r="F366" s="154"/>
      <c r="G366" s="154"/>
      <c r="H366" s="154"/>
      <c r="I366" s="154"/>
      <c r="J366" s="154"/>
      <c r="K366" s="154"/>
      <c r="L366" s="154"/>
      <c r="M366" s="154"/>
    </row>
    <row r="367" spans="1:13" x14ac:dyDescent="0.25">
      <c r="A367" s="154"/>
      <c r="B367" s="154"/>
      <c r="C367" s="154"/>
      <c r="D367" s="154"/>
      <c r="E367" s="154"/>
      <c r="F367" s="154"/>
      <c r="G367" s="154"/>
      <c r="H367" s="154"/>
      <c r="I367" s="154"/>
      <c r="J367" s="154"/>
      <c r="K367" s="154"/>
      <c r="L367" s="154"/>
      <c r="M367" s="154"/>
    </row>
    <row r="368" spans="1:13" x14ac:dyDescent="0.25">
      <c r="A368" s="154"/>
      <c r="B368" s="154"/>
      <c r="C368" s="154"/>
      <c r="D368" s="154"/>
      <c r="E368" s="154"/>
      <c r="F368" s="154"/>
      <c r="G368" s="154"/>
      <c r="H368" s="154"/>
      <c r="I368" s="154"/>
      <c r="J368" s="154"/>
      <c r="K368" s="154"/>
      <c r="L368" s="154"/>
      <c r="M368" s="154"/>
    </row>
    <row r="369" spans="1:13" x14ac:dyDescent="0.25">
      <c r="A369" s="154"/>
      <c r="B369" s="154"/>
      <c r="C369" s="154"/>
      <c r="D369" s="154"/>
      <c r="E369" s="154"/>
      <c r="F369" s="154"/>
      <c r="G369" s="154"/>
      <c r="H369" s="154"/>
      <c r="I369" s="154"/>
      <c r="J369" s="154"/>
      <c r="K369" s="154"/>
      <c r="L369" s="154"/>
      <c r="M369" s="154"/>
    </row>
    <row r="370" spans="1:13" x14ac:dyDescent="0.25">
      <c r="A370" s="154"/>
      <c r="B370" s="154"/>
      <c r="C370" s="154"/>
      <c r="D370" s="154"/>
      <c r="E370" s="154"/>
      <c r="F370" s="154"/>
      <c r="G370" s="154"/>
      <c r="H370" s="154"/>
      <c r="I370" s="154"/>
      <c r="J370" s="154"/>
      <c r="K370" s="154"/>
      <c r="L370" s="154"/>
      <c r="M370" s="154"/>
    </row>
    <row r="371" spans="1:13" x14ac:dyDescent="0.25">
      <c r="A371" s="154"/>
      <c r="B371" s="154"/>
      <c r="C371" s="154"/>
      <c r="D371" s="154"/>
      <c r="E371" s="154"/>
      <c r="F371" s="154"/>
      <c r="G371" s="154"/>
      <c r="H371" s="154"/>
      <c r="I371" s="154"/>
      <c r="J371" s="154"/>
      <c r="K371" s="154"/>
      <c r="L371" s="154"/>
      <c r="M371" s="154"/>
    </row>
    <row r="372" spans="1:13" x14ac:dyDescent="0.25">
      <c r="A372" s="154"/>
      <c r="B372" s="154"/>
      <c r="C372" s="154"/>
      <c r="D372" s="154"/>
      <c r="E372" s="154"/>
      <c r="F372" s="154"/>
      <c r="G372" s="154"/>
      <c r="H372" s="154"/>
      <c r="I372" s="154"/>
      <c r="J372" s="154"/>
      <c r="K372" s="154"/>
      <c r="L372" s="154"/>
      <c r="M372" s="154"/>
    </row>
    <row r="373" spans="1:13" x14ac:dyDescent="0.25">
      <c r="A373" s="154"/>
      <c r="B373" s="154"/>
      <c r="C373" s="154"/>
      <c r="D373" s="154"/>
      <c r="E373" s="154"/>
      <c r="F373" s="154"/>
      <c r="G373" s="154"/>
      <c r="H373" s="154"/>
      <c r="I373" s="154"/>
      <c r="J373" s="154"/>
      <c r="K373" s="154"/>
      <c r="L373" s="154"/>
      <c r="M373" s="154"/>
    </row>
    <row r="374" spans="1:13" x14ac:dyDescent="0.25">
      <c r="A374" s="154"/>
      <c r="B374" s="154"/>
      <c r="C374" s="154"/>
      <c r="D374" s="154"/>
      <c r="E374" s="154"/>
      <c r="F374" s="154"/>
      <c r="G374" s="154"/>
      <c r="H374" s="154"/>
      <c r="I374" s="154"/>
      <c r="J374" s="154"/>
      <c r="K374" s="154"/>
      <c r="L374" s="154"/>
      <c r="M374" s="154"/>
    </row>
    <row r="375" spans="1:13" x14ac:dyDescent="0.25">
      <c r="A375" s="154"/>
      <c r="B375" s="154"/>
      <c r="C375" s="154"/>
      <c r="D375" s="154"/>
      <c r="E375" s="154"/>
      <c r="F375" s="154"/>
      <c r="G375" s="154"/>
      <c r="H375" s="154"/>
      <c r="I375" s="154"/>
      <c r="J375" s="154"/>
      <c r="K375" s="154"/>
      <c r="L375" s="154"/>
      <c r="M375" s="154"/>
    </row>
    <row r="376" spans="1:13" x14ac:dyDescent="0.25">
      <c r="A376" s="154"/>
      <c r="B376" s="154"/>
      <c r="C376" s="154"/>
      <c r="D376" s="154"/>
      <c r="E376" s="154"/>
      <c r="F376" s="154"/>
      <c r="G376" s="154"/>
      <c r="H376" s="154"/>
      <c r="I376" s="154"/>
      <c r="J376" s="154"/>
      <c r="K376" s="154"/>
      <c r="L376" s="154"/>
      <c r="M376" s="154"/>
    </row>
    <row r="377" spans="1:13" x14ac:dyDescent="0.25">
      <c r="A377" s="154"/>
      <c r="B377" s="154"/>
      <c r="C377" s="154"/>
      <c r="D377" s="154"/>
      <c r="E377" s="154"/>
      <c r="F377" s="154"/>
      <c r="G377" s="154"/>
      <c r="H377" s="154"/>
      <c r="I377" s="154"/>
      <c r="J377" s="154"/>
      <c r="K377" s="154"/>
      <c r="L377" s="154"/>
      <c r="M377" s="154"/>
    </row>
    <row r="378" spans="1:13" x14ac:dyDescent="0.25">
      <c r="A378" s="154"/>
      <c r="B378" s="154"/>
      <c r="C378" s="154"/>
      <c r="D378" s="154"/>
      <c r="E378" s="154"/>
      <c r="F378" s="154"/>
      <c r="G378" s="154"/>
      <c r="H378" s="154"/>
      <c r="I378" s="154"/>
      <c r="J378" s="154"/>
      <c r="K378" s="154"/>
      <c r="L378" s="154"/>
      <c r="M378" s="154"/>
    </row>
    <row r="379" spans="1:13" x14ac:dyDescent="0.25">
      <c r="A379" s="154"/>
      <c r="B379" s="154"/>
      <c r="C379" s="154"/>
      <c r="D379" s="154"/>
      <c r="E379" s="154"/>
      <c r="F379" s="154"/>
      <c r="G379" s="154"/>
      <c r="H379" s="154"/>
      <c r="I379" s="154"/>
      <c r="J379" s="154"/>
      <c r="K379" s="154"/>
      <c r="L379" s="154"/>
      <c r="M379" s="154"/>
    </row>
    <row r="380" spans="1:13" x14ac:dyDescent="0.25">
      <c r="A380" s="154"/>
      <c r="B380" s="154"/>
      <c r="C380" s="154"/>
      <c r="D380" s="154"/>
      <c r="E380" s="154"/>
      <c r="F380" s="154"/>
      <c r="G380" s="154"/>
      <c r="H380" s="154"/>
      <c r="I380" s="154"/>
      <c r="J380" s="154"/>
      <c r="K380" s="154"/>
      <c r="L380" s="154"/>
      <c r="M380" s="154"/>
    </row>
    <row r="381" spans="1:13" x14ac:dyDescent="0.25">
      <c r="A381" s="154"/>
      <c r="B381" s="154"/>
      <c r="C381" s="154"/>
      <c r="D381" s="154"/>
      <c r="E381" s="154"/>
      <c r="F381" s="154"/>
      <c r="G381" s="154"/>
      <c r="H381" s="154"/>
      <c r="I381" s="154"/>
      <c r="J381" s="154"/>
      <c r="K381" s="154"/>
      <c r="L381" s="154"/>
      <c r="M381" s="154"/>
    </row>
    <row r="382" spans="1:13" x14ac:dyDescent="0.25">
      <c r="A382" s="154"/>
      <c r="B382" s="154"/>
      <c r="C382" s="154"/>
      <c r="D382" s="154"/>
      <c r="E382" s="154"/>
      <c r="F382" s="154"/>
      <c r="G382" s="154"/>
      <c r="H382" s="154"/>
      <c r="I382" s="154"/>
      <c r="J382" s="154"/>
      <c r="K382" s="154"/>
      <c r="L382" s="154"/>
      <c r="M382" s="154"/>
    </row>
    <row r="383" spans="1:13" x14ac:dyDescent="0.25">
      <c r="A383" s="154"/>
      <c r="B383" s="154"/>
      <c r="C383" s="154"/>
      <c r="D383" s="154"/>
      <c r="E383" s="154"/>
      <c r="F383" s="154"/>
      <c r="G383" s="154"/>
      <c r="H383" s="154"/>
      <c r="I383" s="154"/>
      <c r="J383" s="154"/>
      <c r="K383" s="154"/>
      <c r="L383" s="154"/>
      <c r="M383" s="154"/>
    </row>
    <row r="384" spans="1:13" x14ac:dyDescent="0.25">
      <c r="A384" s="154"/>
      <c r="B384" s="154"/>
      <c r="C384" s="154"/>
      <c r="D384" s="154"/>
      <c r="E384" s="154"/>
      <c r="F384" s="154"/>
      <c r="G384" s="154"/>
      <c r="H384" s="154"/>
      <c r="I384" s="154"/>
      <c r="J384" s="154"/>
      <c r="K384" s="154"/>
      <c r="L384" s="154"/>
      <c r="M384" s="154"/>
    </row>
    <row r="385" spans="1:13" x14ac:dyDescent="0.25">
      <c r="A385" s="154"/>
      <c r="B385" s="154"/>
      <c r="C385" s="154"/>
      <c r="D385" s="154"/>
      <c r="E385" s="154"/>
      <c r="F385" s="154"/>
      <c r="G385" s="154"/>
      <c r="H385" s="154"/>
      <c r="I385" s="154"/>
      <c r="J385" s="154"/>
      <c r="K385" s="154"/>
      <c r="L385" s="154"/>
      <c r="M385" s="154"/>
    </row>
    <row r="386" spans="1:13" x14ac:dyDescent="0.25">
      <c r="A386" s="154"/>
      <c r="B386" s="154"/>
      <c r="C386" s="154"/>
      <c r="D386" s="154"/>
      <c r="E386" s="154"/>
      <c r="F386" s="154"/>
      <c r="G386" s="154"/>
      <c r="H386" s="154"/>
      <c r="I386" s="154"/>
      <c r="J386" s="154"/>
      <c r="K386" s="154"/>
      <c r="L386" s="154"/>
      <c r="M386" s="154"/>
    </row>
    <row r="387" spans="1:13" x14ac:dyDescent="0.25">
      <c r="A387" s="154"/>
      <c r="B387" s="154"/>
      <c r="C387" s="154"/>
      <c r="D387" s="154"/>
      <c r="E387" s="154"/>
      <c r="F387" s="154"/>
      <c r="G387" s="154"/>
      <c r="H387" s="154"/>
      <c r="I387" s="154"/>
      <c r="J387" s="154"/>
      <c r="K387" s="154"/>
      <c r="L387" s="154"/>
      <c r="M387" s="154"/>
    </row>
    <row r="388" spans="1:13" x14ac:dyDescent="0.25">
      <c r="A388" s="154"/>
      <c r="B388" s="154"/>
      <c r="C388" s="154"/>
      <c r="D388" s="154"/>
      <c r="E388" s="154"/>
      <c r="F388" s="154"/>
      <c r="G388" s="154"/>
      <c r="H388" s="154"/>
      <c r="I388" s="154"/>
      <c r="J388" s="154"/>
      <c r="K388" s="154"/>
      <c r="L388" s="154"/>
      <c r="M388" s="154"/>
    </row>
    <row r="389" spans="1:13" x14ac:dyDescent="0.25">
      <c r="A389" s="154"/>
      <c r="B389" s="154"/>
      <c r="C389" s="154"/>
      <c r="D389" s="154"/>
      <c r="E389" s="154"/>
      <c r="F389" s="154"/>
      <c r="G389" s="154"/>
      <c r="H389" s="154"/>
      <c r="I389" s="154"/>
      <c r="J389" s="154"/>
      <c r="K389" s="154"/>
      <c r="L389" s="154"/>
      <c r="M389" s="154"/>
    </row>
    <row r="390" spans="1:13" x14ac:dyDescent="0.25">
      <c r="A390" s="154"/>
      <c r="B390" s="154"/>
      <c r="C390" s="154"/>
      <c r="D390" s="154"/>
      <c r="E390" s="154"/>
      <c r="F390" s="154"/>
      <c r="G390" s="154"/>
      <c r="H390" s="154"/>
      <c r="I390" s="154"/>
      <c r="J390" s="154"/>
      <c r="K390" s="154"/>
      <c r="L390" s="154"/>
      <c r="M390" s="154"/>
    </row>
    <row r="391" spans="1:13" x14ac:dyDescent="0.25">
      <c r="A391" s="154"/>
      <c r="B391" s="154"/>
      <c r="C391" s="154"/>
      <c r="D391" s="154"/>
      <c r="E391" s="154"/>
      <c r="F391" s="154"/>
      <c r="G391" s="154"/>
      <c r="H391" s="154"/>
      <c r="I391" s="154"/>
      <c r="J391" s="154"/>
      <c r="K391" s="154"/>
      <c r="L391" s="154"/>
      <c r="M391" s="154"/>
    </row>
    <row r="392" spans="1:13" x14ac:dyDescent="0.25">
      <c r="A392" s="154"/>
      <c r="B392" s="154"/>
      <c r="C392" s="154"/>
      <c r="D392" s="154"/>
      <c r="E392" s="154"/>
      <c r="F392" s="154"/>
      <c r="G392" s="154"/>
      <c r="H392" s="154"/>
      <c r="I392" s="154"/>
      <c r="J392" s="154"/>
      <c r="K392" s="154"/>
      <c r="L392" s="154"/>
      <c r="M392" s="154"/>
    </row>
    <row r="393" spans="1:13" x14ac:dyDescent="0.25">
      <c r="A393" s="154"/>
      <c r="B393" s="154"/>
      <c r="C393" s="154"/>
      <c r="D393" s="154"/>
      <c r="E393" s="154"/>
      <c r="F393" s="154"/>
      <c r="G393" s="154"/>
      <c r="H393" s="154"/>
      <c r="I393" s="154"/>
      <c r="J393" s="154"/>
      <c r="K393" s="154"/>
      <c r="L393" s="154"/>
      <c r="M393" s="154"/>
    </row>
    <row r="394" spans="1:13" x14ac:dyDescent="0.25">
      <c r="A394" s="154"/>
      <c r="B394" s="154"/>
      <c r="C394" s="154"/>
      <c r="D394" s="154"/>
      <c r="E394" s="154"/>
      <c r="F394" s="154"/>
      <c r="G394" s="154"/>
      <c r="H394" s="154"/>
      <c r="I394" s="154"/>
      <c r="J394" s="154"/>
      <c r="K394" s="154"/>
      <c r="L394" s="154"/>
      <c r="M394" s="154"/>
    </row>
    <row r="395" spans="1:13" x14ac:dyDescent="0.25">
      <c r="A395" s="154"/>
      <c r="B395" s="154"/>
      <c r="C395" s="154"/>
      <c r="D395" s="154"/>
      <c r="E395" s="154"/>
      <c r="F395" s="154"/>
      <c r="G395" s="154"/>
      <c r="H395" s="154"/>
      <c r="I395" s="154"/>
      <c r="J395" s="154"/>
      <c r="K395" s="154"/>
      <c r="L395" s="154"/>
      <c r="M395" s="154"/>
    </row>
    <row r="396" spans="1:13" x14ac:dyDescent="0.25">
      <c r="A396" s="154"/>
      <c r="B396" s="154"/>
      <c r="C396" s="154"/>
      <c r="D396" s="154"/>
      <c r="E396" s="154"/>
      <c r="F396" s="154"/>
      <c r="G396" s="154"/>
      <c r="H396" s="154"/>
      <c r="I396" s="154"/>
      <c r="J396" s="154"/>
      <c r="K396" s="154"/>
      <c r="L396" s="154"/>
      <c r="M396" s="154"/>
    </row>
    <row r="397" spans="1:13" x14ac:dyDescent="0.25">
      <c r="A397" s="154"/>
      <c r="B397" s="154"/>
      <c r="C397" s="154"/>
      <c r="D397" s="154"/>
      <c r="E397" s="154"/>
      <c r="F397" s="154"/>
      <c r="G397" s="154"/>
      <c r="H397" s="154"/>
      <c r="I397" s="154"/>
      <c r="J397" s="154"/>
      <c r="K397" s="154"/>
      <c r="L397" s="154"/>
      <c r="M397" s="154"/>
    </row>
    <row r="398" spans="1:13" x14ac:dyDescent="0.25">
      <c r="A398" s="154"/>
      <c r="B398" s="154"/>
      <c r="C398" s="154"/>
      <c r="D398" s="154"/>
      <c r="E398" s="154"/>
      <c r="F398" s="154"/>
      <c r="G398" s="154"/>
      <c r="H398" s="154"/>
      <c r="I398" s="154"/>
      <c r="J398" s="154"/>
      <c r="K398" s="154"/>
      <c r="L398" s="154"/>
      <c r="M398" s="154"/>
    </row>
    <row r="399" spans="1:13" x14ac:dyDescent="0.25">
      <c r="A399" s="154"/>
      <c r="B399" s="154"/>
      <c r="C399" s="154"/>
      <c r="D399" s="154"/>
      <c r="E399" s="154"/>
      <c r="F399" s="154"/>
      <c r="G399" s="154"/>
      <c r="H399" s="154"/>
      <c r="I399" s="154"/>
      <c r="J399" s="154"/>
      <c r="K399" s="154"/>
      <c r="L399" s="154"/>
      <c r="M399" s="154"/>
    </row>
    <row r="400" spans="1:13" x14ac:dyDescent="0.25">
      <c r="A400" s="154"/>
      <c r="B400" s="154"/>
      <c r="C400" s="154"/>
      <c r="D400" s="154"/>
      <c r="E400" s="154"/>
      <c r="F400" s="154"/>
      <c r="G400" s="154"/>
      <c r="H400" s="154"/>
      <c r="I400" s="154"/>
      <c r="J400" s="154"/>
      <c r="K400" s="154"/>
      <c r="L400" s="154"/>
      <c r="M400" s="154"/>
    </row>
    <row r="401" spans="1:13" x14ac:dyDescent="0.25">
      <c r="A401" s="154"/>
      <c r="B401" s="154"/>
      <c r="C401" s="154"/>
      <c r="D401" s="154"/>
      <c r="E401" s="154"/>
      <c r="F401" s="154"/>
      <c r="G401" s="154"/>
      <c r="H401" s="154"/>
      <c r="I401" s="154"/>
      <c r="J401" s="154"/>
      <c r="K401" s="154"/>
      <c r="L401" s="154"/>
      <c r="M401" s="154"/>
    </row>
    <row r="402" spans="1:13" x14ac:dyDescent="0.25">
      <c r="A402" s="154"/>
      <c r="B402" s="154"/>
      <c r="C402" s="154"/>
      <c r="D402" s="154"/>
      <c r="E402" s="154"/>
      <c r="F402" s="154"/>
      <c r="G402" s="154"/>
      <c r="H402" s="154"/>
      <c r="I402" s="154"/>
      <c r="J402" s="154"/>
      <c r="K402" s="154"/>
      <c r="L402" s="154"/>
      <c r="M402" s="154"/>
    </row>
    <row r="403" spans="1:13" x14ac:dyDescent="0.25">
      <c r="A403" s="154"/>
      <c r="B403" s="154"/>
      <c r="C403" s="154"/>
      <c r="D403" s="154"/>
      <c r="E403" s="154"/>
      <c r="F403" s="154"/>
      <c r="G403" s="154"/>
      <c r="H403" s="154"/>
      <c r="I403" s="154"/>
      <c r="J403" s="154"/>
      <c r="K403" s="154"/>
      <c r="L403" s="154"/>
      <c r="M403" s="154"/>
    </row>
    <row r="404" spans="1:13" x14ac:dyDescent="0.25">
      <c r="A404" s="154"/>
      <c r="B404" s="154"/>
      <c r="C404" s="154"/>
      <c r="D404" s="154"/>
      <c r="E404" s="154"/>
      <c r="F404" s="154"/>
      <c r="G404" s="154"/>
      <c r="H404" s="154"/>
      <c r="I404" s="154"/>
      <c r="J404" s="154"/>
      <c r="K404" s="154"/>
      <c r="L404" s="154"/>
      <c r="M404" s="154"/>
    </row>
    <row r="405" spans="1:13" x14ac:dyDescent="0.25">
      <c r="A405" s="154"/>
      <c r="B405" s="154"/>
      <c r="C405" s="154"/>
      <c r="D405" s="154"/>
      <c r="E405" s="154"/>
      <c r="F405" s="154"/>
      <c r="G405" s="154"/>
      <c r="H405" s="154"/>
      <c r="I405" s="154"/>
      <c r="J405" s="154"/>
      <c r="K405" s="154"/>
      <c r="L405" s="154"/>
      <c r="M405" s="154"/>
    </row>
    <row r="406" spans="1:13" x14ac:dyDescent="0.25">
      <c r="A406" s="154"/>
      <c r="B406" s="154"/>
      <c r="C406" s="154"/>
      <c r="D406" s="154"/>
      <c r="E406" s="154"/>
      <c r="F406" s="154"/>
      <c r="G406" s="154"/>
      <c r="H406" s="154"/>
      <c r="I406" s="154"/>
      <c r="J406" s="154"/>
      <c r="K406" s="154"/>
      <c r="L406" s="154"/>
      <c r="M406" s="154"/>
    </row>
    <row r="407" spans="1:13" x14ac:dyDescent="0.25">
      <c r="A407" s="154"/>
      <c r="B407" s="154"/>
      <c r="C407" s="154"/>
      <c r="D407" s="154"/>
      <c r="E407" s="154"/>
      <c r="F407" s="154"/>
      <c r="G407" s="154"/>
      <c r="H407" s="154"/>
      <c r="I407" s="154"/>
      <c r="J407" s="154"/>
      <c r="K407" s="154"/>
      <c r="L407" s="154"/>
      <c r="M407" s="154"/>
    </row>
    <row r="408" spans="1:13" x14ac:dyDescent="0.25">
      <c r="A408" s="154"/>
      <c r="B408" s="154"/>
      <c r="C408" s="154"/>
      <c r="D408" s="154"/>
      <c r="E408" s="154"/>
      <c r="F408" s="154"/>
      <c r="G408" s="154"/>
      <c r="H408" s="154"/>
      <c r="I408" s="154"/>
      <c r="J408" s="154"/>
      <c r="K408" s="154"/>
      <c r="L408" s="154"/>
      <c r="M408" s="154"/>
    </row>
    <row r="409" spans="1:13" x14ac:dyDescent="0.25">
      <c r="A409" s="154"/>
      <c r="B409" s="154"/>
      <c r="C409" s="154"/>
      <c r="D409" s="154"/>
      <c r="E409" s="154"/>
      <c r="F409" s="154"/>
      <c r="G409" s="154"/>
      <c r="H409" s="154"/>
      <c r="I409" s="154"/>
      <c r="J409" s="154"/>
      <c r="K409" s="154"/>
      <c r="L409" s="154"/>
      <c r="M409" s="154"/>
    </row>
    <row r="410" spans="1:13" x14ac:dyDescent="0.25">
      <c r="A410" s="154"/>
      <c r="B410" s="154"/>
      <c r="C410" s="154"/>
      <c r="D410" s="154"/>
      <c r="E410" s="154"/>
      <c r="F410" s="154"/>
      <c r="G410" s="154"/>
      <c r="H410" s="154"/>
      <c r="I410" s="154"/>
      <c r="J410" s="154"/>
      <c r="K410" s="154"/>
      <c r="L410" s="154"/>
      <c r="M410" s="154"/>
    </row>
    <row r="411" spans="1:13" x14ac:dyDescent="0.25">
      <c r="A411" s="154"/>
      <c r="B411" s="154"/>
      <c r="C411" s="154"/>
      <c r="D411" s="154"/>
      <c r="E411" s="154"/>
      <c r="F411" s="154"/>
      <c r="G411" s="154"/>
      <c r="H411" s="154"/>
      <c r="I411" s="154"/>
      <c r="J411" s="154"/>
      <c r="K411" s="154"/>
      <c r="L411" s="154"/>
      <c r="M411" s="154"/>
    </row>
    <row r="412" spans="1:13" x14ac:dyDescent="0.25">
      <c r="A412" s="154"/>
      <c r="B412" s="154"/>
      <c r="C412" s="154"/>
      <c r="D412" s="154"/>
      <c r="E412" s="154"/>
      <c r="F412" s="154"/>
      <c r="G412" s="154"/>
      <c r="H412" s="154"/>
      <c r="I412" s="154"/>
      <c r="J412" s="154"/>
      <c r="K412" s="154"/>
      <c r="L412" s="154"/>
      <c r="M412" s="154"/>
    </row>
    <row r="413" spans="1:13" x14ac:dyDescent="0.25">
      <c r="A413" s="154"/>
      <c r="B413" s="154"/>
      <c r="C413" s="154"/>
      <c r="D413" s="154"/>
      <c r="E413" s="154"/>
      <c r="F413" s="154"/>
      <c r="G413" s="154"/>
      <c r="H413" s="154"/>
      <c r="I413" s="154"/>
      <c r="J413" s="154"/>
      <c r="K413" s="154"/>
      <c r="L413" s="154"/>
      <c r="M413" s="154"/>
    </row>
    <row r="414" spans="1:13" x14ac:dyDescent="0.25">
      <c r="A414" s="154"/>
      <c r="B414" s="154"/>
      <c r="C414" s="154"/>
      <c r="D414" s="154"/>
      <c r="E414" s="154"/>
      <c r="F414" s="154"/>
      <c r="G414" s="154"/>
      <c r="H414" s="154"/>
      <c r="I414" s="154"/>
      <c r="J414" s="154"/>
      <c r="K414" s="154"/>
      <c r="L414" s="154"/>
      <c r="M414" s="154"/>
    </row>
    <row r="415" spans="1:13" x14ac:dyDescent="0.25">
      <c r="A415" s="154"/>
      <c r="B415" s="154"/>
      <c r="C415" s="154"/>
      <c r="D415" s="154"/>
      <c r="E415" s="154"/>
      <c r="F415" s="154"/>
      <c r="G415" s="154"/>
      <c r="H415" s="154"/>
      <c r="I415" s="154"/>
      <c r="J415" s="154"/>
      <c r="K415" s="154"/>
      <c r="L415" s="154"/>
      <c r="M415" s="154"/>
    </row>
    <row r="416" spans="1:13" x14ac:dyDescent="0.25">
      <c r="A416" s="154"/>
      <c r="B416" s="154"/>
      <c r="C416" s="154"/>
      <c r="D416" s="154"/>
      <c r="E416" s="154"/>
      <c r="F416" s="154"/>
      <c r="G416" s="154"/>
      <c r="H416" s="154"/>
      <c r="I416" s="154"/>
      <c r="J416" s="154"/>
      <c r="K416" s="154"/>
      <c r="L416" s="154"/>
      <c r="M416" s="154"/>
    </row>
    <row r="417" spans="1:13" x14ac:dyDescent="0.25">
      <c r="A417" s="154"/>
      <c r="B417" s="154"/>
      <c r="C417" s="154"/>
      <c r="D417" s="154"/>
      <c r="E417" s="154"/>
      <c r="F417" s="154"/>
      <c r="G417" s="154"/>
      <c r="H417" s="154"/>
      <c r="I417" s="154"/>
      <c r="J417" s="154"/>
      <c r="K417" s="154"/>
      <c r="L417" s="154"/>
      <c r="M417" s="154"/>
    </row>
    <row r="418" spans="1:13" x14ac:dyDescent="0.25">
      <c r="A418" s="154"/>
      <c r="B418" s="154"/>
      <c r="C418" s="154"/>
      <c r="D418" s="154"/>
      <c r="E418" s="154"/>
      <c r="F418" s="154"/>
      <c r="G418" s="154"/>
      <c r="H418" s="154"/>
      <c r="I418" s="154"/>
      <c r="J418" s="154"/>
      <c r="K418" s="154"/>
      <c r="L418" s="154"/>
      <c r="M418" s="154"/>
    </row>
    <row r="419" spans="1:13" x14ac:dyDescent="0.25">
      <c r="A419" s="154"/>
      <c r="B419" s="154"/>
      <c r="C419" s="154"/>
      <c r="D419" s="154"/>
      <c r="E419" s="154"/>
      <c r="F419" s="154"/>
      <c r="G419" s="154"/>
      <c r="H419" s="154"/>
      <c r="I419" s="154"/>
      <c r="J419" s="154"/>
      <c r="K419" s="154"/>
      <c r="L419" s="154"/>
      <c r="M419" s="154"/>
    </row>
    <row r="420" spans="1:13" x14ac:dyDescent="0.25">
      <c r="A420" s="154"/>
      <c r="B420" s="154"/>
      <c r="C420" s="154"/>
      <c r="D420" s="154"/>
      <c r="E420" s="154"/>
      <c r="F420" s="154"/>
      <c r="G420" s="154"/>
      <c r="H420" s="154"/>
      <c r="I420" s="154"/>
      <c r="J420" s="154"/>
      <c r="K420" s="154"/>
      <c r="L420" s="154"/>
      <c r="M420" s="154"/>
    </row>
    <row r="421" spans="1:13" x14ac:dyDescent="0.25">
      <c r="A421" s="154"/>
      <c r="B421" s="154"/>
      <c r="C421" s="154"/>
      <c r="D421" s="154"/>
      <c r="E421" s="154"/>
      <c r="F421" s="154"/>
      <c r="G421" s="154"/>
      <c r="H421" s="154"/>
      <c r="I421" s="154"/>
      <c r="J421" s="154"/>
      <c r="K421" s="154"/>
      <c r="L421" s="154"/>
      <c r="M421" s="154"/>
    </row>
    <row r="422" spans="1:13" x14ac:dyDescent="0.25">
      <c r="A422" s="154"/>
      <c r="B422" s="154"/>
      <c r="C422" s="154"/>
      <c r="D422" s="154"/>
      <c r="E422" s="154"/>
      <c r="F422" s="154"/>
      <c r="G422" s="154"/>
      <c r="H422" s="154"/>
      <c r="I422" s="154"/>
      <c r="J422" s="154"/>
      <c r="K422" s="154"/>
      <c r="L422" s="154"/>
      <c r="M422" s="154"/>
    </row>
    <row r="423" spans="1:13" x14ac:dyDescent="0.25">
      <c r="A423" s="154"/>
      <c r="B423" s="154"/>
      <c r="C423" s="154"/>
      <c r="D423" s="154"/>
      <c r="E423" s="154"/>
      <c r="F423" s="154"/>
      <c r="G423" s="154"/>
      <c r="H423" s="154"/>
      <c r="I423" s="154"/>
      <c r="J423" s="154"/>
      <c r="K423" s="154"/>
      <c r="L423" s="154"/>
      <c r="M423" s="154"/>
    </row>
    <row r="424" spans="1:13" x14ac:dyDescent="0.25">
      <c r="A424" s="154"/>
      <c r="B424" s="154"/>
      <c r="C424" s="154"/>
      <c r="D424" s="154"/>
      <c r="E424" s="154"/>
      <c r="F424" s="154"/>
      <c r="G424" s="154"/>
      <c r="H424" s="154"/>
      <c r="I424" s="154"/>
      <c r="J424" s="154"/>
      <c r="K424" s="154"/>
      <c r="L424" s="154"/>
      <c r="M424" s="154"/>
    </row>
    <row r="425" spans="1:13" x14ac:dyDescent="0.25">
      <c r="A425" s="154"/>
      <c r="B425" s="154"/>
      <c r="C425" s="154"/>
      <c r="D425" s="154"/>
      <c r="E425" s="154"/>
      <c r="F425" s="154"/>
      <c r="G425" s="154"/>
      <c r="H425" s="154"/>
      <c r="I425" s="154"/>
      <c r="J425" s="154"/>
      <c r="K425" s="154"/>
      <c r="L425" s="154"/>
      <c r="M425" s="154"/>
    </row>
    <row r="426" spans="1:13" x14ac:dyDescent="0.25">
      <c r="A426" s="154"/>
      <c r="B426" s="154"/>
      <c r="C426" s="154"/>
      <c r="D426" s="154"/>
      <c r="E426" s="154"/>
      <c r="F426" s="154"/>
      <c r="G426" s="154"/>
      <c r="H426" s="154"/>
      <c r="I426" s="154"/>
      <c r="J426" s="154"/>
      <c r="K426" s="154"/>
      <c r="L426" s="154"/>
      <c r="M426" s="154"/>
    </row>
    <row r="427" spans="1:13" x14ac:dyDescent="0.25">
      <c r="A427" s="154"/>
      <c r="B427" s="154"/>
      <c r="C427" s="154"/>
      <c r="D427" s="154"/>
      <c r="E427" s="154"/>
      <c r="F427" s="154"/>
      <c r="G427" s="154"/>
      <c r="H427" s="154"/>
      <c r="I427" s="154"/>
      <c r="J427" s="154"/>
      <c r="K427" s="154"/>
      <c r="L427" s="154"/>
      <c r="M427" s="154"/>
    </row>
    <row r="428" spans="1:13" x14ac:dyDescent="0.25">
      <c r="A428" s="154"/>
      <c r="B428" s="154"/>
      <c r="C428" s="154"/>
      <c r="D428" s="154"/>
      <c r="E428" s="154"/>
      <c r="F428" s="154"/>
      <c r="G428" s="154"/>
      <c r="H428" s="154"/>
      <c r="I428" s="154"/>
      <c r="J428" s="154"/>
      <c r="K428" s="154"/>
      <c r="L428" s="154"/>
      <c r="M428" s="154"/>
    </row>
    <row r="429" spans="1:13" x14ac:dyDescent="0.25">
      <c r="A429" s="154"/>
      <c r="B429" s="154"/>
      <c r="C429" s="154"/>
      <c r="D429" s="154"/>
      <c r="E429" s="154"/>
      <c r="F429" s="154"/>
      <c r="G429" s="154"/>
      <c r="H429" s="154"/>
      <c r="I429" s="154"/>
      <c r="J429" s="154"/>
      <c r="K429" s="154"/>
      <c r="L429" s="154"/>
      <c r="M429" s="154"/>
    </row>
    <row r="430" spans="1:13" x14ac:dyDescent="0.25">
      <c r="A430" s="154"/>
      <c r="B430" s="154"/>
      <c r="C430" s="154"/>
      <c r="D430" s="154"/>
      <c r="E430" s="154"/>
      <c r="F430" s="154"/>
      <c r="G430" s="154"/>
      <c r="H430" s="154"/>
      <c r="I430" s="154"/>
      <c r="J430" s="154"/>
      <c r="K430" s="154"/>
      <c r="L430" s="154"/>
      <c r="M430" s="154"/>
    </row>
    <row r="431" spans="1:13" x14ac:dyDescent="0.25">
      <c r="A431" s="154"/>
      <c r="B431" s="154"/>
      <c r="C431" s="154"/>
      <c r="D431" s="154"/>
      <c r="E431" s="154"/>
      <c r="F431" s="154"/>
      <c r="G431" s="154"/>
      <c r="H431" s="154"/>
      <c r="I431" s="154"/>
      <c r="J431" s="154"/>
      <c r="K431" s="154"/>
      <c r="L431" s="154"/>
      <c r="M431" s="154"/>
    </row>
    <row r="432" spans="1:13" x14ac:dyDescent="0.25">
      <c r="A432" s="154"/>
      <c r="B432" s="154"/>
      <c r="C432" s="154"/>
      <c r="D432" s="154"/>
      <c r="E432" s="154"/>
      <c r="F432" s="154"/>
      <c r="G432" s="154"/>
      <c r="H432" s="154"/>
      <c r="I432" s="154"/>
      <c r="J432" s="154"/>
      <c r="K432" s="154"/>
      <c r="L432" s="154"/>
      <c r="M432" s="154"/>
    </row>
    <row r="433" spans="1:13" x14ac:dyDescent="0.25">
      <c r="A433" s="154"/>
      <c r="B433" s="154"/>
      <c r="C433" s="154"/>
      <c r="D433" s="154"/>
      <c r="E433" s="154"/>
      <c r="F433" s="154"/>
      <c r="G433" s="154"/>
      <c r="H433" s="154"/>
      <c r="I433" s="154"/>
      <c r="J433" s="154"/>
      <c r="K433" s="154"/>
      <c r="L433" s="154"/>
      <c r="M433" s="154"/>
    </row>
    <row r="434" spans="1:13" x14ac:dyDescent="0.25">
      <c r="A434" s="154"/>
      <c r="B434" s="154"/>
      <c r="C434" s="154"/>
      <c r="D434" s="154"/>
      <c r="E434" s="154"/>
      <c r="F434" s="154"/>
      <c r="G434" s="154"/>
      <c r="H434" s="154"/>
      <c r="I434" s="154"/>
      <c r="J434" s="154"/>
      <c r="K434" s="154"/>
      <c r="L434" s="154"/>
      <c r="M434" s="154"/>
    </row>
    <row r="435" spans="1:13" x14ac:dyDescent="0.25">
      <c r="A435" s="154"/>
      <c r="B435" s="154"/>
      <c r="C435" s="154"/>
      <c r="D435" s="154"/>
      <c r="E435" s="154"/>
      <c r="F435" s="154"/>
      <c r="G435" s="154"/>
      <c r="H435" s="154"/>
      <c r="I435" s="154"/>
      <c r="J435" s="154"/>
      <c r="K435" s="154"/>
      <c r="L435" s="154"/>
      <c r="M435" s="154"/>
    </row>
    <row r="436" spans="1:13" x14ac:dyDescent="0.25">
      <c r="A436" s="154"/>
      <c r="B436" s="154"/>
      <c r="C436" s="154"/>
      <c r="D436" s="154"/>
      <c r="E436" s="154"/>
      <c r="F436" s="154"/>
      <c r="G436" s="154"/>
      <c r="H436" s="154"/>
      <c r="I436" s="154"/>
      <c r="J436" s="154"/>
      <c r="K436" s="154"/>
      <c r="L436" s="154"/>
      <c r="M436" s="154"/>
    </row>
    <row r="437" spans="1:13" x14ac:dyDescent="0.25">
      <c r="A437" s="154"/>
      <c r="B437" s="154"/>
      <c r="C437" s="154"/>
      <c r="D437" s="154"/>
      <c r="E437" s="154"/>
      <c r="F437" s="154"/>
      <c r="G437" s="154"/>
      <c r="H437" s="154"/>
      <c r="I437" s="154"/>
      <c r="J437" s="154"/>
      <c r="K437" s="154"/>
      <c r="L437" s="154"/>
      <c r="M437" s="154"/>
    </row>
    <row r="438" spans="1:13" x14ac:dyDescent="0.25">
      <c r="A438" s="154"/>
      <c r="B438" s="154"/>
      <c r="C438" s="154"/>
      <c r="D438" s="154"/>
      <c r="E438" s="154"/>
      <c r="F438" s="154"/>
      <c r="G438" s="154"/>
      <c r="H438" s="154"/>
      <c r="I438" s="154"/>
      <c r="J438" s="154"/>
      <c r="K438" s="154"/>
      <c r="L438" s="154"/>
      <c r="M438" s="154"/>
    </row>
    <row r="439" spans="1:13" x14ac:dyDescent="0.25">
      <c r="A439" s="154"/>
      <c r="B439" s="154"/>
      <c r="C439" s="154"/>
      <c r="D439" s="154"/>
      <c r="E439" s="154"/>
      <c r="F439" s="154"/>
      <c r="G439" s="154"/>
      <c r="H439" s="154"/>
      <c r="I439" s="154"/>
      <c r="J439" s="154"/>
      <c r="K439" s="154"/>
      <c r="L439" s="154"/>
      <c r="M439" s="154"/>
    </row>
    <row r="440" spans="1:13" x14ac:dyDescent="0.25">
      <c r="A440" s="154"/>
      <c r="B440" s="154"/>
      <c r="C440" s="154"/>
      <c r="D440" s="154"/>
      <c r="E440" s="154"/>
      <c r="F440" s="154"/>
      <c r="G440" s="154"/>
      <c r="H440" s="154"/>
      <c r="I440" s="154"/>
      <c r="J440" s="154"/>
      <c r="K440" s="154"/>
      <c r="L440" s="154"/>
      <c r="M440" s="154"/>
    </row>
    <row r="441" spans="1:13" x14ac:dyDescent="0.25">
      <c r="A441" s="154"/>
      <c r="B441" s="154"/>
      <c r="C441" s="154"/>
      <c r="D441" s="154"/>
      <c r="E441" s="154"/>
      <c r="F441" s="154"/>
      <c r="G441" s="154"/>
      <c r="H441" s="154"/>
      <c r="I441" s="154"/>
      <c r="J441" s="154"/>
      <c r="K441" s="154"/>
      <c r="L441" s="154"/>
      <c r="M441" s="154"/>
    </row>
    <row r="442" spans="1:13" x14ac:dyDescent="0.25">
      <c r="A442" s="154"/>
      <c r="B442" s="154"/>
      <c r="C442" s="154"/>
      <c r="D442" s="154"/>
      <c r="E442" s="154"/>
      <c r="F442" s="154"/>
      <c r="G442" s="154"/>
      <c r="H442" s="154"/>
      <c r="I442" s="154"/>
      <c r="J442" s="154"/>
      <c r="K442" s="154"/>
      <c r="L442" s="154"/>
      <c r="M442" s="154"/>
    </row>
    <row r="443" spans="1:13" x14ac:dyDescent="0.25">
      <c r="A443" s="154"/>
      <c r="B443" s="154"/>
      <c r="C443" s="154"/>
      <c r="D443" s="154"/>
      <c r="E443" s="154"/>
      <c r="F443" s="154"/>
      <c r="G443" s="154"/>
      <c r="H443" s="154"/>
      <c r="I443" s="154"/>
      <c r="J443" s="154"/>
      <c r="K443" s="154"/>
      <c r="L443" s="154"/>
      <c r="M443" s="154"/>
    </row>
    <row r="444" spans="1:13" x14ac:dyDescent="0.25">
      <c r="A444" s="154"/>
      <c r="B444" s="154"/>
      <c r="C444" s="154"/>
      <c r="D444" s="154"/>
      <c r="E444" s="154"/>
      <c r="F444" s="154"/>
      <c r="G444" s="154"/>
      <c r="H444" s="154"/>
      <c r="I444" s="154"/>
      <c r="J444" s="154"/>
      <c r="K444" s="154"/>
      <c r="L444" s="154"/>
      <c r="M444" s="154"/>
    </row>
    <row r="445" spans="1:13" x14ac:dyDescent="0.25">
      <c r="A445" s="154"/>
      <c r="B445" s="154"/>
      <c r="C445" s="154"/>
      <c r="D445" s="154"/>
      <c r="E445" s="154"/>
      <c r="F445" s="154"/>
      <c r="G445" s="154"/>
      <c r="H445" s="154"/>
      <c r="I445" s="154"/>
      <c r="J445" s="154"/>
      <c r="K445" s="154"/>
      <c r="L445" s="154"/>
      <c r="M445" s="154"/>
    </row>
    <row r="446" spans="1:13" x14ac:dyDescent="0.25">
      <c r="A446" s="154"/>
      <c r="B446" s="154"/>
      <c r="C446" s="154"/>
      <c r="D446" s="154"/>
      <c r="E446" s="154"/>
      <c r="F446" s="154"/>
      <c r="G446" s="154"/>
      <c r="H446" s="154"/>
      <c r="I446" s="154"/>
      <c r="J446" s="154"/>
      <c r="K446" s="154"/>
      <c r="L446" s="154"/>
      <c r="M446" s="154"/>
    </row>
    <row r="447" spans="1:13" x14ac:dyDescent="0.25">
      <c r="A447" s="154"/>
      <c r="B447" s="154"/>
      <c r="C447" s="154"/>
      <c r="D447" s="154"/>
      <c r="E447" s="154"/>
      <c r="F447" s="154"/>
      <c r="G447" s="154"/>
      <c r="H447" s="154"/>
      <c r="I447" s="154"/>
      <c r="J447" s="154"/>
      <c r="K447" s="154"/>
      <c r="L447" s="154"/>
      <c r="M447" s="154"/>
    </row>
    <row r="448" spans="1:13" x14ac:dyDescent="0.25">
      <c r="A448" s="154"/>
      <c r="B448" s="154"/>
      <c r="C448" s="154"/>
      <c r="D448" s="154"/>
      <c r="E448" s="154"/>
      <c r="F448" s="154"/>
      <c r="G448" s="154"/>
      <c r="H448" s="154"/>
      <c r="I448" s="154"/>
      <c r="J448" s="154"/>
      <c r="K448" s="154"/>
      <c r="L448" s="154"/>
      <c r="M448" s="154"/>
    </row>
    <row r="449" spans="1:13" x14ac:dyDescent="0.25">
      <c r="A449" s="154"/>
      <c r="B449" s="154"/>
      <c r="C449" s="154"/>
      <c r="D449" s="154"/>
      <c r="E449" s="154"/>
      <c r="F449" s="154"/>
      <c r="G449" s="154"/>
      <c r="H449" s="154"/>
      <c r="I449" s="154"/>
      <c r="J449" s="154"/>
      <c r="K449" s="154"/>
      <c r="L449" s="154"/>
      <c r="M449" s="154"/>
    </row>
    <row r="450" spans="1:13" x14ac:dyDescent="0.25">
      <c r="A450" s="154"/>
      <c r="B450" s="154"/>
      <c r="C450" s="154"/>
      <c r="D450" s="154"/>
      <c r="E450" s="154"/>
      <c r="F450" s="154"/>
      <c r="G450" s="154"/>
      <c r="H450" s="154"/>
      <c r="I450" s="154"/>
      <c r="J450" s="154"/>
      <c r="K450" s="154"/>
      <c r="L450" s="154"/>
      <c r="M450" s="154"/>
    </row>
    <row r="451" spans="1:13" x14ac:dyDescent="0.25">
      <c r="A451" s="154"/>
      <c r="B451" s="154"/>
      <c r="C451" s="154"/>
      <c r="D451" s="154"/>
      <c r="E451" s="154"/>
      <c r="F451" s="154"/>
      <c r="G451" s="154"/>
      <c r="H451" s="154"/>
      <c r="I451" s="154"/>
      <c r="J451" s="154"/>
      <c r="K451" s="154"/>
      <c r="L451" s="154"/>
      <c r="M451" s="154"/>
    </row>
    <row r="452" spans="1:13" x14ac:dyDescent="0.25">
      <c r="A452" s="154"/>
      <c r="B452" s="154"/>
      <c r="C452" s="154"/>
      <c r="D452" s="154"/>
      <c r="E452" s="154"/>
      <c r="F452" s="154"/>
      <c r="G452" s="154"/>
      <c r="H452" s="154"/>
      <c r="I452" s="154"/>
      <c r="J452" s="154"/>
      <c r="K452" s="154"/>
      <c r="L452" s="154"/>
      <c r="M452" s="154"/>
    </row>
    <row r="453" spans="1:13" x14ac:dyDescent="0.25">
      <c r="A453" s="154"/>
      <c r="B453" s="154"/>
      <c r="C453" s="154"/>
      <c r="D453" s="154"/>
      <c r="E453" s="154"/>
      <c r="F453" s="154"/>
      <c r="G453" s="154"/>
      <c r="H453" s="154"/>
      <c r="I453" s="154"/>
      <c r="J453" s="154"/>
      <c r="K453" s="154"/>
      <c r="L453" s="154"/>
      <c r="M453" s="154"/>
    </row>
    <row r="454" spans="1:13" x14ac:dyDescent="0.25">
      <c r="A454" s="154"/>
      <c r="B454" s="154"/>
      <c r="C454" s="154"/>
      <c r="D454" s="154"/>
      <c r="E454" s="154"/>
      <c r="F454" s="154"/>
      <c r="G454" s="154"/>
      <c r="H454" s="154"/>
      <c r="I454" s="154"/>
      <c r="J454" s="154"/>
      <c r="K454" s="154"/>
      <c r="L454" s="154"/>
      <c r="M454" s="154"/>
    </row>
    <row r="455" spans="1:13" x14ac:dyDescent="0.25">
      <c r="A455" s="154"/>
      <c r="B455" s="154"/>
      <c r="C455" s="154"/>
      <c r="D455" s="154"/>
      <c r="E455" s="154"/>
      <c r="F455" s="154"/>
      <c r="G455" s="154"/>
      <c r="H455" s="154"/>
      <c r="I455" s="154"/>
      <c r="J455" s="154"/>
      <c r="K455" s="154"/>
      <c r="L455" s="154"/>
      <c r="M455" s="154"/>
    </row>
    <row r="456" spans="1:13" x14ac:dyDescent="0.25">
      <c r="A456" s="154"/>
      <c r="B456" s="154"/>
      <c r="C456" s="154"/>
      <c r="D456" s="154"/>
      <c r="E456" s="154"/>
      <c r="F456" s="154"/>
      <c r="G456" s="154"/>
      <c r="H456" s="154"/>
      <c r="I456" s="154"/>
      <c r="J456" s="154"/>
      <c r="K456" s="154"/>
      <c r="L456" s="154"/>
      <c r="M456" s="154"/>
    </row>
    <row r="457" spans="1:13" x14ac:dyDescent="0.25">
      <c r="A457" s="154"/>
      <c r="B457" s="154"/>
      <c r="C457" s="154"/>
      <c r="D457" s="154"/>
      <c r="E457" s="154"/>
      <c r="F457" s="154"/>
      <c r="G457" s="154"/>
      <c r="H457" s="154"/>
      <c r="I457" s="154"/>
      <c r="J457" s="154"/>
      <c r="K457" s="154"/>
      <c r="L457" s="154"/>
      <c r="M457" s="154"/>
    </row>
    <row r="458" spans="1:13" x14ac:dyDescent="0.25">
      <c r="A458" s="154"/>
      <c r="B458" s="154"/>
      <c r="C458" s="154"/>
      <c r="D458" s="154"/>
      <c r="E458" s="154"/>
      <c r="F458" s="154"/>
      <c r="G458" s="154"/>
      <c r="H458" s="154"/>
      <c r="I458" s="154"/>
      <c r="J458" s="154"/>
      <c r="K458" s="154"/>
      <c r="L458" s="154"/>
      <c r="M458" s="154"/>
    </row>
    <row r="459" spans="1:13" x14ac:dyDescent="0.25">
      <c r="A459" s="154"/>
      <c r="B459" s="154"/>
      <c r="C459" s="154"/>
      <c r="D459" s="154"/>
      <c r="E459" s="154"/>
      <c r="F459" s="154"/>
      <c r="G459" s="154"/>
      <c r="H459" s="154"/>
      <c r="I459" s="154"/>
      <c r="J459" s="154"/>
      <c r="K459" s="154"/>
      <c r="L459" s="154"/>
      <c r="M459" s="154"/>
    </row>
    <row r="460" spans="1:13" x14ac:dyDescent="0.25">
      <c r="A460" s="154"/>
      <c r="B460" s="154"/>
      <c r="C460" s="154"/>
      <c r="D460" s="154"/>
      <c r="E460" s="154"/>
      <c r="F460" s="154"/>
      <c r="G460" s="154"/>
      <c r="H460" s="154"/>
      <c r="I460" s="154"/>
      <c r="J460" s="154"/>
      <c r="K460" s="154"/>
      <c r="L460" s="154"/>
      <c r="M460" s="154"/>
    </row>
    <row r="461" spans="1:13" x14ac:dyDescent="0.25">
      <c r="A461" s="154"/>
      <c r="B461" s="154"/>
      <c r="C461" s="154"/>
      <c r="D461" s="154"/>
      <c r="E461" s="154"/>
      <c r="F461" s="154"/>
      <c r="G461" s="154"/>
      <c r="H461" s="154"/>
      <c r="I461" s="154"/>
      <c r="J461" s="154"/>
      <c r="K461" s="154"/>
      <c r="L461" s="154"/>
      <c r="M461" s="154"/>
    </row>
    <row r="462" spans="1:13" x14ac:dyDescent="0.25">
      <c r="A462" s="154"/>
      <c r="B462" s="154"/>
      <c r="C462" s="154"/>
      <c r="D462" s="154"/>
      <c r="E462" s="154"/>
      <c r="F462" s="154"/>
      <c r="G462" s="154"/>
      <c r="H462" s="154"/>
      <c r="I462" s="154"/>
      <c r="J462" s="154"/>
      <c r="K462" s="154"/>
      <c r="L462" s="154"/>
      <c r="M462" s="154"/>
    </row>
    <row r="463" spans="1:13" x14ac:dyDescent="0.25">
      <c r="A463" s="154"/>
      <c r="B463" s="154"/>
      <c r="C463" s="154"/>
      <c r="D463" s="154"/>
      <c r="E463" s="154"/>
      <c r="F463" s="154"/>
      <c r="G463" s="154"/>
      <c r="H463" s="154"/>
      <c r="I463" s="154"/>
      <c r="J463" s="154"/>
      <c r="K463" s="154"/>
      <c r="L463" s="154"/>
      <c r="M463" s="154"/>
    </row>
    <row r="464" spans="1:13" x14ac:dyDescent="0.25">
      <c r="A464" s="154"/>
      <c r="B464" s="154"/>
      <c r="C464" s="154"/>
      <c r="D464" s="154"/>
      <c r="E464" s="154"/>
      <c r="F464" s="154"/>
      <c r="G464" s="154"/>
      <c r="H464" s="154"/>
      <c r="I464" s="154"/>
      <c r="J464" s="154"/>
      <c r="K464" s="154"/>
      <c r="L464" s="154"/>
      <c r="M464" s="154"/>
    </row>
    <row r="465" spans="1:13" x14ac:dyDescent="0.25">
      <c r="A465" s="154"/>
      <c r="B465" s="154"/>
      <c r="C465" s="154"/>
      <c r="D465" s="154"/>
      <c r="E465" s="154"/>
      <c r="F465" s="154"/>
      <c r="G465" s="154"/>
      <c r="H465" s="154"/>
      <c r="I465" s="154"/>
      <c r="J465" s="154"/>
      <c r="K465" s="154"/>
      <c r="L465" s="154"/>
      <c r="M465" s="154"/>
    </row>
    <row r="466" spans="1:13" x14ac:dyDescent="0.25">
      <c r="A466" s="154"/>
      <c r="B466" s="154"/>
      <c r="C466" s="154"/>
      <c r="D466" s="154"/>
      <c r="E466" s="154"/>
      <c r="F466" s="154"/>
      <c r="G466" s="154"/>
      <c r="H466" s="154"/>
      <c r="I466" s="154"/>
      <c r="J466" s="154"/>
      <c r="K466" s="154"/>
      <c r="L466" s="154"/>
      <c r="M466" s="154"/>
    </row>
    <row r="467" spans="1:13" x14ac:dyDescent="0.25">
      <c r="A467" s="154"/>
      <c r="B467" s="154"/>
      <c r="C467" s="154"/>
      <c r="D467" s="154"/>
      <c r="E467" s="154"/>
      <c r="F467" s="154"/>
      <c r="G467" s="154"/>
      <c r="H467" s="154"/>
      <c r="I467" s="154"/>
      <c r="J467" s="154"/>
      <c r="K467" s="154"/>
      <c r="L467" s="154"/>
      <c r="M467" s="154"/>
    </row>
    <row r="468" spans="1:13" x14ac:dyDescent="0.25">
      <c r="A468" s="154"/>
      <c r="B468" s="154"/>
      <c r="C468" s="154"/>
      <c r="D468" s="154"/>
      <c r="E468" s="154"/>
      <c r="F468" s="154"/>
      <c r="G468" s="154"/>
      <c r="H468" s="154"/>
      <c r="I468" s="154"/>
      <c r="J468" s="154"/>
      <c r="K468" s="154"/>
      <c r="L468" s="154"/>
      <c r="M468" s="154"/>
    </row>
    <row r="469" spans="1:13" x14ac:dyDescent="0.25">
      <c r="A469" s="154"/>
      <c r="B469" s="154"/>
      <c r="C469" s="154"/>
      <c r="D469" s="154"/>
      <c r="E469" s="154"/>
      <c r="F469" s="154"/>
      <c r="G469" s="154"/>
      <c r="H469" s="154"/>
      <c r="I469" s="154"/>
      <c r="J469" s="154"/>
      <c r="K469" s="154"/>
      <c r="L469" s="154"/>
      <c r="M469" s="154"/>
    </row>
    <row r="470" spans="1:13" x14ac:dyDescent="0.25">
      <c r="A470" s="154"/>
      <c r="B470" s="154"/>
      <c r="C470" s="154"/>
      <c r="D470" s="154"/>
      <c r="E470" s="154"/>
      <c r="F470" s="154"/>
      <c r="G470" s="154"/>
      <c r="H470" s="154"/>
      <c r="I470" s="154"/>
      <c r="J470" s="154"/>
      <c r="K470" s="154"/>
      <c r="L470" s="154"/>
      <c r="M470" s="154"/>
    </row>
    <row r="471" spans="1:13" x14ac:dyDescent="0.25">
      <c r="A471" s="154"/>
      <c r="B471" s="154"/>
      <c r="C471" s="154"/>
      <c r="D471" s="154"/>
      <c r="E471" s="154"/>
      <c r="F471" s="154"/>
      <c r="G471" s="154"/>
      <c r="H471" s="154"/>
      <c r="I471" s="154"/>
      <c r="J471" s="154"/>
      <c r="K471" s="154"/>
      <c r="L471" s="154"/>
      <c r="M471" s="154"/>
    </row>
    <row r="472" spans="1:13" x14ac:dyDescent="0.25">
      <c r="A472" s="154"/>
      <c r="B472" s="154"/>
      <c r="C472" s="154"/>
      <c r="D472" s="154"/>
      <c r="E472" s="154"/>
      <c r="F472" s="154"/>
      <c r="G472" s="154"/>
      <c r="H472" s="154"/>
      <c r="I472" s="154"/>
      <c r="J472" s="154"/>
      <c r="K472" s="154"/>
      <c r="L472" s="154"/>
      <c r="M472" s="154"/>
    </row>
    <row r="473" spans="1:13" x14ac:dyDescent="0.25">
      <c r="A473" s="154"/>
      <c r="B473" s="154"/>
      <c r="C473" s="154"/>
      <c r="D473" s="154"/>
      <c r="E473" s="154"/>
      <c r="F473" s="154"/>
      <c r="G473" s="154"/>
      <c r="H473" s="154"/>
      <c r="I473" s="154"/>
      <c r="J473" s="154"/>
      <c r="K473" s="154"/>
      <c r="L473" s="154"/>
      <c r="M473" s="154"/>
    </row>
    <row r="474" spans="1:13" x14ac:dyDescent="0.25">
      <c r="A474" s="154"/>
      <c r="B474" s="154"/>
      <c r="C474" s="154"/>
      <c r="D474" s="154"/>
      <c r="E474" s="154"/>
      <c r="F474" s="154"/>
      <c r="G474" s="154"/>
      <c r="H474" s="154"/>
      <c r="I474" s="154"/>
      <c r="J474" s="154"/>
      <c r="K474" s="154"/>
      <c r="L474" s="154"/>
      <c r="M474" s="154"/>
    </row>
    <row r="475" spans="1:13" x14ac:dyDescent="0.25">
      <c r="A475" s="154"/>
      <c r="B475" s="154"/>
      <c r="C475" s="154"/>
      <c r="D475" s="154"/>
      <c r="E475" s="154"/>
      <c r="F475" s="154"/>
      <c r="G475" s="154"/>
      <c r="H475" s="154"/>
      <c r="I475" s="154"/>
      <c r="J475" s="154"/>
      <c r="K475" s="154"/>
      <c r="L475" s="154"/>
      <c r="M475" s="154"/>
    </row>
    <row r="476" spans="1:13" x14ac:dyDescent="0.25">
      <c r="A476" s="154"/>
      <c r="B476" s="154"/>
      <c r="C476" s="154"/>
      <c r="D476" s="154"/>
      <c r="E476" s="154"/>
      <c r="F476" s="154"/>
      <c r="G476" s="154"/>
      <c r="H476" s="154"/>
      <c r="I476" s="154"/>
      <c r="J476" s="154"/>
      <c r="K476" s="154"/>
      <c r="L476" s="154"/>
      <c r="M476" s="154"/>
    </row>
    <row r="477" spans="1:13" x14ac:dyDescent="0.25">
      <c r="A477" s="154"/>
      <c r="B477" s="154"/>
      <c r="C477" s="154"/>
      <c r="D477" s="154"/>
      <c r="E477" s="154"/>
      <c r="F477" s="154"/>
      <c r="G477" s="154"/>
      <c r="H477" s="154"/>
      <c r="I477" s="154"/>
      <c r="J477" s="154"/>
      <c r="K477" s="154"/>
      <c r="L477" s="154"/>
      <c r="M477" s="154"/>
    </row>
    <row r="478" spans="1:13" x14ac:dyDescent="0.25">
      <c r="A478" s="154"/>
      <c r="B478" s="154"/>
      <c r="C478" s="154"/>
      <c r="D478" s="154"/>
      <c r="E478" s="154"/>
      <c r="F478" s="154"/>
      <c r="G478" s="154"/>
      <c r="H478" s="154"/>
      <c r="I478" s="154"/>
      <c r="J478" s="154"/>
      <c r="K478" s="154"/>
      <c r="L478" s="154"/>
      <c r="M478" s="154"/>
    </row>
    <row r="479" spans="1:13" x14ac:dyDescent="0.25">
      <c r="A479" s="154"/>
      <c r="B479" s="154"/>
      <c r="C479" s="154"/>
      <c r="D479" s="154"/>
      <c r="E479" s="154"/>
      <c r="F479" s="154"/>
      <c r="G479" s="154"/>
      <c r="H479" s="154"/>
      <c r="I479" s="154"/>
      <c r="J479" s="154"/>
      <c r="K479" s="154"/>
      <c r="L479" s="154"/>
      <c r="M479" s="154"/>
    </row>
    <row r="480" spans="1:13" x14ac:dyDescent="0.25">
      <c r="A480" s="154"/>
      <c r="B480" s="154"/>
      <c r="C480" s="154"/>
      <c r="D480" s="154"/>
      <c r="E480" s="154"/>
      <c r="F480" s="154"/>
      <c r="G480" s="154"/>
      <c r="H480" s="154"/>
      <c r="I480" s="154"/>
      <c r="J480" s="154"/>
      <c r="K480" s="154"/>
      <c r="L480" s="154"/>
      <c r="M480" s="154"/>
    </row>
    <row r="481" spans="1:13" x14ac:dyDescent="0.25">
      <c r="A481" s="154"/>
      <c r="B481" s="154"/>
      <c r="C481" s="154"/>
      <c r="D481" s="154"/>
      <c r="E481" s="154"/>
      <c r="F481" s="154"/>
      <c r="G481" s="154"/>
      <c r="H481" s="154"/>
      <c r="I481" s="154"/>
      <c r="J481" s="154"/>
      <c r="K481" s="154"/>
      <c r="L481" s="154"/>
      <c r="M481" s="154"/>
    </row>
    <row r="482" spans="1:13" x14ac:dyDescent="0.25">
      <c r="A482" s="154"/>
      <c r="B482" s="154"/>
      <c r="C482" s="154"/>
      <c r="D482" s="154"/>
      <c r="E482" s="154"/>
      <c r="F482" s="154"/>
      <c r="G482" s="154"/>
      <c r="H482" s="154"/>
      <c r="I482" s="154"/>
      <c r="J482" s="154"/>
      <c r="K482" s="154"/>
      <c r="L482" s="154"/>
      <c r="M482" s="154"/>
    </row>
    <row r="483" spans="1:13" x14ac:dyDescent="0.25">
      <c r="A483" s="154"/>
      <c r="B483" s="154"/>
      <c r="C483" s="154"/>
      <c r="D483" s="154"/>
      <c r="E483" s="154"/>
      <c r="F483" s="154"/>
      <c r="G483" s="154"/>
      <c r="H483" s="154"/>
      <c r="I483" s="154"/>
      <c r="J483" s="154"/>
      <c r="K483" s="154"/>
      <c r="L483" s="154"/>
      <c r="M483" s="154"/>
    </row>
    <row r="484" spans="1:13" x14ac:dyDescent="0.25">
      <c r="A484" s="154"/>
      <c r="B484" s="154"/>
      <c r="C484" s="154"/>
      <c r="D484" s="154"/>
      <c r="E484" s="154"/>
      <c r="F484" s="154"/>
      <c r="G484" s="154"/>
      <c r="H484" s="154"/>
      <c r="I484" s="154"/>
      <c r="J484" s="154"/>
      <c r="K484" s="154"/>
      <c r="L484" s="154"/>
      <c r="M484" s="154"/>
    </row>
    <row r="485" spans="1:13" x14ac:dyDescent="0.25">
      <c r="A485" s="154"/>
      <c r="B485" s="154"/>
      <c r="C485" s="154"/>
      <c r="D485" s="154"/>
      <c r="E485" s="154"/>
      <c r="F485" s="154"/>
      <c r="G485" s="154"/>
      <c r="H485" s="154"/>
      <c r="I485" s="154"/>
      <c r="J485" s="154"/>
      <c r="K485" s="154"/>
      <c r="L485" s="154"/>
      <c r="M485" s="154"/>
    </row>
    <row r="486" spans="1:13" x14ac:dyDescent="0.25">
      <c r="A486" s="154"/>
      <c r="B486" s="154"/>
      <c r="C486" s="154"/>
      <c r="D486" s="154"/>
      <c r="E486" s="154"/>
      <c r="F486" s="154"/>
      <c r="G486" s="154"/>
      <c r="H486" s="154"/>
      <c r="I486" s="154"/>
      <c r="J486" s="154"/>
      <c r="K486" s="154"/>
      <c r="L486" s="154"/>
      <c r="M486" s="154"/>
    </row>
    <row r="487" spans="1:13" x14ac:dyDescent="0.25">
      <c r="A487" s="154"/>
      <c r="B487" s="154"/>
      <c r="C487" s="154"/>
      <c r="D487" s="154"/>
      <c r="E487" s="154"/>
      <c r="F487" s="154"/>
      <c r="G487" s="154"/>
      <c r="H487" s="154"/>
      <c r="I487" s="154"/>
      <c r="J487" s="154"/>
      <c r="K487" s="154"/>
      <c r="L487" s="154"/>
      <c r="M487" s="154"/>
    </row>
    <row r="488" spans="1:13" x14ac:dyDescent="0.25">
      <c r="A488" s="154"/>
      <c r="B488" s="154"/>
      <c r="C488" s="154"/>
      <c r="D488" s="154"/>
      <c r="E488" s="154"/>
      <c r="F488" s="154"/>
      <c r="G488" s="154"/>
      <c r="H488" s="154"/>
      <c r="I488" s="154"/>
      <c r="J488" s="154"/>
      <c r="K488" s="154"/>
      <c r="L488" s="154"/>
      <c r="M488" s="154"/>
    </row>
    <row r="489" spans="1:13" x14ac:dyDescent="0.25">
      <c r="A489" s="154"/>
      <c r="B489" s="154"/>
      <c r="C489" s="154"/>
      <c r="D489" s="154"/>
      <c r="E489" s="154"/>
      <c r="F489" s="154"/>
      <c r="G489" s="154"/>
      <c r="H489" s="154"/>
      <c r="I489" s="154"/>
      <c r="J489" s="154"/>
      <c r="K489" s="154"/>
      <c r="L489" s="154"/>
      <c r="M489" s="154"/>
    </row>
    <row r="490" spans="1:13" x14ac:dyDescent="0.25">
      <c r="A490" s="154"/>
      <c r="B490" s="154"/>
      <c r="C490" s="154"/>
      <c r="D490" s="154"/>
      <c r="E490" s="154"/>
      <c r="F490" s="154"/>
      <c r="G490" s="154"/>
      <c r="H490" s="154"/>
      <c r="I490" s="154"/>
      <c r="J490" s="154"/>
      <c r="K490" s="154"/>
      <c r="L490" s="154"/>
      <c r="M490" s="154"/>
    </row>
    <row r="491" spans="1:13" x14ac:dyDescent="0.25">
      <c r="A491" s="154"/>
      <c r="B491" s="154"/>
      <c r="C491" s="154"/>
      <c r="D491" s="154"/>
      <c r="E491" s="154"/>
      <c r="F491" s="154"/>
      <c r="G491" s="154"/>
      <c r="H491" s="154"/>
      <c r="I491" s="154"/>
      <c r="J491" s="154"/>
      <c r="K491" s="154"/>
      <c r="L491" s="154"/>
      <c r="M491" s="154"/>
    </row>
    <row r="492" spans="1:13" x14ac:dyDescent="0.25">
      <c r="A492" s="154"/>
      <c r="B492" s="154"/>
      <c r="C492" s="154"/>
      <c r="D492" s="154"/>
      <c r="E492" s="154"/>
      <c r="F492" s="154"/>
      <c r="G492" s="154"/>
      <c r="H492" s="154"/>
      <c r="I492" s="154"/>
      <c r="J492" s="154"/>
      <c r="K492" s="154"/>
      <c r="L492" s="154"/>
      <c r="M492" s="154"/>
    </row>
    <row r="493" spans="1:13" x14ac:dyDescent="0.25">
      <c r="A493" s="154"/>
      <c r="B493" s="154"/>
      <c r="C493" s="154"/>
      <c r="D493" s="154"/>
      <c r="E493" s="154"/>
      <c r="F493" s="154"/>
      <c r="G493" s="154"/>
      <c r="H493" s="154"/>
      <c r="I493" s="154"/>
      <c r="J493" s="154"/>
      <c r="K493" s="154"/>
      <c r="L493" s="154"/>
      <c r="M493" s="154"/>
    </row>
    <row r="494" spans="1:13" x14ac:dyDescent="0.25">
      <c r="A494" s="154"/>
      <c r="B494" s="154"/>
      <c r="C494" s="154"/>
      <c r="D494" s="154"/>
      <c r="E494" s="154"/>
      <c r="F494" s="154"/>
      <c r="G494" s="154"/>
      <c r="H494" s="154"/>
      <c r="I494" s="154"/>
      <c r="J494" s="154"/>
      <c r="K494" s="154"/>
      <c r="L494" s="154"/>
      <c r="M494" s="154"/>
    </row>
    <row r="495" spans="1:13" x14ac:dyDescent="0.25">
      <c r="A495" s="154"/>
      <c r="B495" s="154"/>
      <c r="C495" s="154"/>
      <c r="D495" s="154"/>
      <c r="E495" s="154"/>
      <c r="F495" s="154"/>
      <c r="G495" s="154"/>
      <c r="H495" s="154"/>
      <c r="I495" s="154"/>
      <c r="J495" s="154"/>
      <c r="K495" s="154"/>
      <c r="L495" s="154"/>
      <c r="M495" s="154"/>
    </row>
    <row r="496" spans="1:13" x14ac:dyDescent="0.25">
      <c r="A496" s="154"/>
      <c r="B496" s="154"/>
      <c r="C496" s="154"/>
      <c r="D496" s="154"/>
      <c r="E496" s="154"/>
      <c r="F496" s="154"/>
      <c r="G496" s="154"/>
      <c r="H496" s="154"/>
      <c r="I496" s="154"/>
      <c r="J496" s="154"/>
      <c r="K496" s="154"/>
      <c r="L496" s="154"/>
      <c r="M496" s="154"/>
    </row>
    <row r="497" spans="1:13" x14ac:dyDescent="0.25">
      <c r="A497" s="154"/>
      <c r="B497" s="154"/>
      <c r="C497" s="154"/>
      <c r="D497" s="154"/>
      <c r="E497" s="154"/>
      <c r="F497" s="154"/>
      <c r="G497" s="154"/>
      <c r="H497" s="154"/>
      <c r="I497" s="154"/>
      <c r="J497" s="154"/>
      <c r="K497" s="154"/>
      <c r="L497" s="154"/>
      <c r="M497" s="154"/>
    </row>
    <row r="498" spans="1:13" x14ac:dyDescent="0.25">
      <c r="A498" s="154"/>
      <c r="B498" s="154"/>
      <c r="C498" s="154"/>
      <c r="D498" s="154"/>
      <c r="E498" s="154"/>
      <c r="F498" s="154"/>
      <c r="G498" s="154"/>
      <c r="H498" s="154"/>
      <c r="I498" s="154"/>
      <c r="J498" s="154"/>
      <c r="K498" s="154"/>
      <c r="L498" s="154"/>
      <c r="M498" s="154"/>
    </row>
    <row r="499" spans="1:13" x14ac:dyDescent="0.25">
      <c r="A499" s="154"/>
      <c r="B499" s="154"/>
      <c r="C499" s="154"/>
      <c r="D499" s="154"/>
      <c r="E499" s="154"/>
      <c r="F499" s="154"/>
      <c r="G499" s="154"/>
      <c r="H499" s="154"/>
      <c r="I499" s="154"/>
      <c r="J499" s="154"/>
      <c r="K499" s="154"/>
      <c r="L499" s="154"/>
      <c r="M499" s="154"/>
    </row>
    <row r="500" spans="1:13" x14ac:dyDescent="0.25">
      <c r="A500" s="154"/>
      <c r="B500" s="154"/>
      <c r="C500" s="154"/>
      <c r="D500" s="154"/>
      <c r="E500" s="154"/>
      <c r="F500" s="154"/>
      <c r="G500" s="154"/>
      <c r="H500" s="154"/>
      <c r="I500" s="154"/>
      <c r="J500" s="154"/>
      <c r="K500" s="154"/>
      <c r="L500" s="154"/>
      <c r="M500" s="154"/>
    </row>
    <row r="501" spans="1:13" x14ac:dyDescent="0.25">
      <c r="A501" s="154"/>
      <c r="B501" s="154"/>
      <c r="C501" s="154"/>
      <c r="D501" s="154"/>
      <c r="E501" s="154"/>
      <c r="F501" s="154"/>
      <c r="G501" s="154"/>
      <c r="H501" s="154"/>
      <c r="I501" s="154"/>
      <c r="J501" s="154"/>
      <c r="K501" s="154"/>
      <c r="L501" s="154"/>
      <c r="M501" s="154"/>
    </row>
    <row r="502" spans="1:13" x14ac:dyDescent="0.25">
      <c r="A502" s="154"/>
      <c r="B502" s="154"/>
      <c r="C502" s="154"/>
      <c r="D502" s="154"/>
      <c r="E502" s="154"/>
      <c r="F502" s="154"/>
      <c r="G502" s="154"/>
      <c r="H502" s="154"/>
      <c r="I502" s="154"/>
      <c r="J502" s="154"/>
      <c r="K502" s="154"/>
      <c r="L502" s="154"/>
      <c r="M502" s="154"/>
    </row>
    <row r="503" spans="1:13" x14ac:dyDescent="0.25">
      <c r="A503" s="154"/>
      <c r="B503" s="154"/>
      <c r="C503" s="154"/>
      <c r="D503" s="154"/>
      <c r="E503" s="154"/>
      <c r="F503" s="154"/>
      <c r="G503" s="154"/>
      <c r="H503" s="154"/>
      <c r="I503" s="154"/>
      <c r="J503" s="154"/>
      <c r="K503" s="154"/>
      <c r="L503" s="154"/>
      <c r="M503" s="154"/>
    </row>
    <row r="504" spans="1:13" x14ac:dyDescent="0.25">
      <c r="A504" s="154"/>
      <c r="B504" s="154"/>
      <c r="C504" s="154"/>
      <c r="D504" s="154"/>
      <c r="E504" s="154"/>
      <c r="F504" s="154"/>
      <c r="G504" s="154"/>
      <c r="H504" s="154"/>
      <c r="I504" s="154"/>
      <c r="J504" s="154"/>
      <c r="K504" s="154"/>
      <c r="L504" s="154"/>
      <c r="M504" s="154"/>
    </row>
    <row r="505" spans="1:13" x14ac:dyDescent="0.25">
      <c r="A505" s="154"/>
      <c r="B505" s="154"/>
      <c r="C505" s="154"/>
      <c r="D505" s="154"/>
      <c r="E505" s="154"/>
      <c r="F505" s="154"/>
      <c r="G505" s="154"/>
      <c r="H505" s="154"/>
      <c r="I505" s="154"/>
      <c r="J505" s="154"/>
      <c r="K505" s="154"/>
      <c r="L505" s="154"/>
      <c r="M505" s="154"/>
    </row>
    <row r="506" spans="1:13" x14ac:dyDescent="0.25">
      <c r="A506" s="154"/>
      <c r="B506" s="154"/>
      <c r="C506" s="154"/>
      <c r="D506" s="154"/>
      <c r="E506" s="154"/>
      <c r="F506" s="154"/>
      <c r="G506" s="154"/>
      <c r="H506" s="154"/>
      <c r="I506" s="154"/>
      <c r="J506" s="154"/>
      <c r="K506" s="154"/>
      <c r="L506" s="154"/>
      <c r="M506" s="154"/>
    </row>
    <row r="507" spans="1:13" x14ac:dyDescent="0.25">
      <c r="A507" s="154"/>
      <c r="B507" s="154"/>
      <c r="C507" s="154"/>
      <c r="D507" s="154"/>
      <c r="E507" s="154"/>
      <c r="F507" s="154"/>
      <c r="G507" s="154"/>
      <c r="H507" s="154"/>
      <c r="I507" s="154"/>
      <c r="J507" s="154"/>
      <c r="K507" s="154"/>
      <c r="L507" s="154"/>
      <c r="M507" s="154"/>
    </row>
    <row r="508" spans="1:13" x14ac:dyDescent="0.25">
      <c r="A508" s="154"/>
      <c r="B508" s="154"/>
      <c r="C508" s="154"/>
      <c r="D508" s="154"/>
      <c r="E508" s="154"/>
      <c r="F508" s="154"/>
      <c r="G508" s="154"/>
      <c r="H508" s="154"/>
      <c r="I508" s="154"/>
      <c r="J508" s="154"/>
      <c r="K508" s="154"/>
      <c r="L508" s="154"/>
      <c r="M508" s="154"/>
    </row>
    <row r="509" spans="1:13" x14ac:dyDescent="0.25">
      <c r="A509" s="154"/>
      <c r="B509" s="154"/>
      <c r="C509" s="154"/>
      <c r="D509" s="154"/>
      <c r="E509" s="154"/>
      <c r="F509" s="154"/>
      <c r="G509" s="154"/>
      <c r="H509" s="154"/>
      <c r="I509" s="154"/>
      <c r="J509" s="154"/>
      <c r="K509" s="154"/>
      <c r="L509" s="154"/>
      <c r="M509" s="154"/>
    </row>
    <row r="510" spans="1:13" x14ac:dyDescent="0.25">
      <c r="A510" s="154"/>
      <c r="B510" s="154"/>
      <c r="C510" s="154"/>
      <c r="D510" s="154"/>
      <c r="E510" s="154"/>
      <c r="F510" s="154"/>
      <c r="G510" s="154"/>
      <c r="H510" s="154"/>
      <c r="I510" s="154"/>
      <c r="J510" s="154"/>
      <c r="K510" s="154"/>
      <c r="L510" s="154"/>
      <c r="M510" s="154"/>
    </row>
    <row r="511" spans="1:13" x14ac:dyDescent="0.25">
      <c r="A511" s="154"/>
      <c r="B511" s="154"/>
      <c r="C511" s="154"/>
      <c r="D511" s="154"/>
      <c r="E511" s="154"/>
      <c r="F511" s="154"/>
      <c r="G511" s="154"/>
      <c r="H511" s="154"/>
      <c r="I511" s="154"/>
      <c r="J511" s="154"/>
      <c r="K511" s="154"/>
      <c r="L511" s="154"/>
      <c r="M511" s="154"/>
    </row>
    <row r="512" spans="1:13" x14ac:dyDescent="0.25">
      <c r="A512" s="154"/>
      <c r="B512" s="154"/>
      <c r="C512" s="154"/>
      <c r="D512" s="154"/>
      <c r="E512" s="154"/>
      <c r="F512" s="154"/>
      <c r="G512" s="154"/>
      <c r="H512" s="154"/>
      <c r="I512" s="154"/>
      <c r="J512" s="154"/>
      <c r="K512" s="154"/>
      <c r="L512" s="154"/>
      <c r="M512" s="154"/>
    </row>
    <row r="513" spans="1:13" x14ac:dyDescent="0.25">
      <c r="A513" s="154"/>
      <c r="B513" s="154"/>
      <c r="C513" s="154"/>
      <c r="D513" s="154"/>
      <c r="E513" s="154"/>
      <c r="F513" s="154"/>
      <c r="G513" s="154"/>
      <c r="H513" s="154"/>
      <c r="I513" s="154"/>
      <c r="J513" s="154"/>
      <c r="K513" s="154"/>
      <c r="L513" s="154"/>
      <c r="M513" s="154"/>
    </row>
    <row r="514" spans="1:13" x14ac:dyDescent="0.25">
      <c r="A514" s="154"/>
      <c r="B514" s="154"/>
      <c r="C514" s="154"/>
      <c r="D514" s="154"/>
      <c r="E514" s="154"/>
      <c r="F514" s="154"/>
      <c r="G514" s="154"/>
      <c r="H514" s="154"/>
      <c r="I514" s="154"/>
      <c r="J514" s="154"/>
      <c r="K514" s="154"/>
      <c r="L514" s="154"/>
      <c r="M514" s="154"/>
    </row>
    <row r="515" spans="1:13" x14ac:dyDescent="0.25">
      <c r="A515" s="154"/>
      <c r="B515" s="154"/>
      <c r="C515" s="154"/>
      <c r="D515" s="154"/>
      <c r="E515" s="154"/>
      <c r="F515" s="154"/>
      <c r="G515" s="154"/>
      <c r="H515" s="154"/>
      <c r="I515" s="154"/>
      <c r="J515" s="154"/>
      <c r="K515" s="154"/>
      <c r="L515" s="154"/>
      <c r="M515" s="154"/>
    </row>
    <row r="516" spans="1:13" x14ac:dyDescent="0.25">
      <c r="A516" s="154"/>
      <c r="B516" s="154"/>
      <c r="C516" s="154"/>
      <c r="D516" s="154"/>
      <c r="E516" s="154"/>
      <c r="F516" s="154"/>
      <c r="G516" s="154"/>
      <c r="H516" s="154"/>
      <c r="I516" s="154"/>
      <c r="J516" s="154"/>
      <c r="K516" s="154"/>
      <c r="L516" s="154"/>
      <c r="M516" s="154"/>
    </row>
    <row r="517" spans="1:13" x14ac:dyDescent="0.25">
      <c r="A517" s="154"/>
      <c r="B517" s="154"/>
      <c r="C517" s="154"/>
      <c r="D517" s="154"/>
      <c r="E517" s="154"/>
      <c r="F517" s="154"/>
      <c r="G517" s="154"/>
      <c r="H517" s="154"/>
      <c r="I517" s="154"/>
      <c r="J517" s="154"/>
      <c r="K517" s="154"/>
      <c r="L517" s="154"/>
      <c r="M517" s="154"/>
    </row>
    <row r="518" spans="1:13" x14ac:dyDescent="0.25">
      <c r="A518" s="154"/>
      <c r="B518" s="154"/>
      <c r="C518" s="154"/>
      <c r="D518" s="154"/>
      <c r="E518" s="154"/>
      <c r="F518" s="154"/>
      <c r="G518" s="154"/>
      <c r="H518" s="154"/>
      <c r="I518" s="154"/>
      <c r="J518" s="154"/>
      <c r="K518" s="154"/>
      <c r="L518" s="154"/>
      <c r="M518" s="154"/>
    </row>
    <row r="519" spans="1:13" x14ac:dyDescent="0.25">
      <c r="A519" s="154"/>
      <c r="B519" s="154"/>
      <c r="C519" s="154"/>
      <c r="D519" s="154"/>
      <c r="E519" s="154"/>
      <c r="F519" s="154"/>
      <c r="G519" s="154"/>
      <c r="H519" s="154"/>
      <c r="I519" s="154"/>
      <c r="J519" s="154"/>
      <c r="K519" s="154"/>
      <c r="L519" s="154"/>
      <c r="M519" s="154"/>
    </row>
    <row r="520" spans="1:13" x14ac:dyDescent="0.25">
      <c r="A520" s="154"/>
      <c r="B520" s="154"/>
      <c r="C520" s="154"/>
      <c r="D520" s="154"/>
      <c r="E520" s="154"/>
      <c r="F520" s="154"/>
      <c r="G520" s="154"/>
      <c r="H520" s="154"/>
      <c r="I520" s="154"/>
      <c r="J520" s="154"/>
      <c r="K520" s="154"/>
      <c r="L520" s="154"/>
      <c r="M520" s="154"/>
    </row>
    <row r="521" spans="1:13" x14ac:dyDescent="0.25">
      <c r="A521" s="154"/>
      <c r="B521" s="154"/>
      <c r="C521" s="154"/>
      <c r="D521" s="154"/>
      <c r="E521" s="154"/>
      <c r="F521" s="154"/>
      <c r="G521" s="154"/>
      <c r="H521" s="154"/>
      <c r="I521" s="154"/>
      <c r="J521" s="154"/>
      <c r="K521" s="154"/>
      <c r="L521" s="154"/>
      <c r="M521" s="154"/>
    </row>
    <row r="522" spans="1:13" x14ac:dyDescent="0.25">
      <c r="A522" s="154"/>
      <c r="B522" s="154"/>
      <c r="C522" s="154"/>
      <c r="D522" s="154"/>
      <c r="E522" s="154"/>
      <c r="F522" s="154"/>
      <c r="G522" s="154"/>
      <c r="H522" s="154"/>
      <c r="I522" s="154"/>
      <c r="J522" s="154"/>
      <c r="K522" s="154"/>
      <c r="L522" s="154"/>
      <c r="M522" s="154"/>
    </row>
    <row r="523" spans="1:13" x14ac:dyDescent="0.25">
      <c r="A523" s="154"/>
      <c r="B523" s="154"/>
      <c r="C523" s="154"/>
      <c r="D523" s="154"/>
      <c r="E523" s="154"/>
      <c r="F523" s="154"/>
      <c r="G523" s="154"/>
      <c r="H523" s="154"/>
      <c r="I523" s="154"/>
      <c r="J523" s="154"/>
      <c r="K523" s="154"/>
      <c r="L523" s="154"/>
      <c r="M523" s="154"/>
    </row>
    <row r="524" spans="1:13" x14ac:dyDescent="0.25">
      <c r="A524" s="154"/>
      <c r="B524" s="154"/>
      <c r="C524" s="154"/>
      <c r="D524" s="154"/>
      <c r="E524" s="154"/>
      <c r="F524" s="154"/>
      <c r="G524" s="154"/>
      <c r="H524" s="154"/>
      <c r="I524" s="154"/>
      <c r="J524" s="154"/>
      <c r="K524" s="154"/>
      <c r="L524" s="154"/>
      <c r="M524" s="154"/>
    </row>
    <row r="525" spans="1:13" x14ac:dyDescent="0.25">
      <c r="A525" s="154"/>
      <c r="B525" s="154"/>
      <c r="C525" s="154"/>
      <c r="D525" s="154"/>
      <c r="E525" s="154"/>
      <c r="F525" s="154"/>
      <c r="G525" s="154"/>
      <c r="H525" s="154"/>
      <c r="I525" s="154"/>
      <c r="J525" s="154"/>
      <c r="K525" s="154"/>
      <c r="L525" s="154"/>
      <c r="M525" s="154"/>
    </row>
    <row r="526" spans="1:13" x14ac:dyDescent="0.25">
      <c r="A526" s="154"/>
      <c r="B526" s="154"/>
      <c r="C526" s="154"/>
      <c r="D526" s="154"/>
      <c r="E526" s="154"/>
      <c r="F526" s="154"/>
      <c r="G526" s="154"/>
      <c r="H526" s="154"/>
      <c r="I526" s="154"/>
      <c r="J526" s="154"/>
      <c r="K526" s="154"/>
      <c r="L526" s="154"/>
      <c r="M526" s="154"/>
    </row>
    <row r="527" spans="1:13" x14ac:dyDescent="0.25">
      <c r="A527" s="154"/>
      <c r="B527" s="154"/>
      <c r="C527" s="154"/>
      <c r="D527" s="154"/>
      <c r="E527" s="154"/>
      <c r="F527" s="154"/>
      <c r="G527" s="154"/>
      <c r="H527" s="154"/>
      <c r="I527" s="154"/>
      <c r="J527" s="154"/>
      <c r="K527" s="154"/>
      <c r="L527" s="154"/>
      <c r="M527" s="154"/>
    </row>
    <row r="528" spans="1:13" x14ac:dyDescent="0.25">
      <c r="A528" s="154"/>
      <c r="B528" s="154"/>
      <c r="C528" s="154"/>
      <c r="D528" s="154"/>
      <c r="E528" s="154"/>
      <c r="F528" s="154"/>
      <c r="G528" s="154"/>
      <c r="H528" s="154"/>
      <c r="I528" s="154"/>
      <c r="J528" s="154"/>
      <c r="K528" s="154"/>
      <c r="L528" s="154"/>
      <c r="M528" s="154"/>
    </row>
    <row r="529" spans="1:13" x14ac:dyDescent="0.25">
      <c r="A529" s="154"/>
      <c r="B529" s="154"/>
      <c r="C529" s="154"/>
      <c r="D529" s="154"/>
      <c r="E529" s="154"/>
      <c r="F529" s="154"/>
      <c r="G529" s="154"/>
      <c r="H529" s="154"/>
      <c r="I529" s="154"/>
      <c r="J529" s="154"/>
      <c r="K529" s="154"/>
      <c r="L529" s="154"/>
      <c r="M529" s="154"/>
    </row>
    <row r="530" spans="1:13" x14ac:dyDescent="0.25">
      <c r="A530" s="154"/>
      <c r="B530" s="154"/>
      <c r="C530" s="154"/>
      <c r="D530" s="154"/>
      <c r="E530" s="154"/>
      <c r="F530" s="154"/>
      <c r="G530" s="154"/>
      <c r="H530" s="154"/>
      <c r="I530" s="154"/>
      <c r="J530" s="154"/>
      <c r="K530" s="154"/>
      <c r="L530" s="154"/>
      <c r="M530" s="154"/>
    </row>
    <row r="531" spans="1:13" x14ac:dyDescent="0.25">
      <c r="A531" s="154"/>
      <c r="B531" s="154"/>
      <c r="C531" s="154"/>
      <c r="D531" s="154"/>
      <c r="E531" s="154"/>
      <c r="F531" s="154"/>
      <c r="G531" s="154"/>
      <c r="H531" s="154"/>
      <c r="I531" s="154"/>
      <c r="J531" s="154"/>
      <c r="K531" s="154"/>
      <c r="L531" s="154"/>
      <c r="M531" s="154"/>
    </row>
    <row r="532" spans="1:13" x14ac:dyDescent="0.25">
      <c r="A532" s="154"/>
      <c r="B532" s="154"/>
      <c r="C532" s="154"/>
      <c r="D532" s="154"/>
      <c r="E532" s="154"/>
      <c r="F532" s="154"/>
      <c r="G532" s="154"/>
      <c r="H532" s="154"/>
      <c r="I532" s="154"/>
      <c r="J532" s="154"/>
      <c r="K532" s="154"/>
      <c r="L532" s="154"/>
      <c r="M532" s="154"/>
    </row>
    <row r="533" spans="1:13" x14ac:dyDescent="0.25">
      <c r="A533" s="154"/>
      <c r="B533" s="154"/>
      <c r="C533" s="154"/>
      <c r="D533" s="154"/>
      <c r="E533" s="154"/>
      <c r="F533" s="154"/>
      <c r="G533" s="154"/>
      <c r="H533" s="154"/>
      <c r="I533" s="154"/>
      <c r="J533" s="154"/>
      <c r="K533" s="154"/>
      <c r="L533" s="154"/>
      <c r="M533" s="154"/>
    </row>
    <row r="534" spans="1:13" x14ac:dyDescent="0.25">
      <c r="A534" s="154"/>
      <c r="B534" s="154"/>
      <c r="C534" s="154"/>
      <c r="D534" s="154"/>
      <c r="E534" s="154"/>
      <c r="F534" s="154"/>
      <c r="G534" s="154"/>
      <c r="H534" s="154"/>
      <c r="I534" s="154"/>
      <c r="J534" s="154"/>
      <c r="K534" s="154"/>
      <c r="L534" s="154"/>
      <c r="M534" s="154"/>
    </row>
    <row r="535" spans="1:13" x14ac:dyDescent="0.25">
      <c r="A535" s="154"/>
      <c r="B535" s="154"/>
      <c r="C535" s="154"/>
      <c r="D535" s="154"/>
      <c r="E535" s="154"/>
      <c r="F535" s="154"/>
      <c r="G535" s="154"/>
      <c r="H535" s="154"/>
      <c r="I535" s="154"/>
      <c r="J535" s="154"/>
      <c r="K535" s="154"/>
      <c r="L535" s="154"/>
      <c r="M535" s="154"/>
    </row>
    <row r="536" spans="1:13" x14ac:dyDescent="0.25">
      <c r="A536" s="154"/>
      <c r="B536" s="154"/>
      <c r="C536" s="154"/>
      <c r="D536" s="154"/>
      <c r="E536" s="154"/>
      <c r="F536" s="154"/>
      <c r="G536" s="154"/>
      <c r="H536" s="154"/>
      <c r="I536" s="154"/>
      <c r="J536" s="154"/>
      <c r="K536" s="154"/>
      <c r="L536" s="154"/>
      <c r="M536" s="154"/>
    </row>
    <row r="537" spans="1:13" x14ac:dyDescent="0.25">
      <c r="A537" s="154"/>
      <c r="B537" s="154"/>
      <c r="C537" s="154"/>
      <c r="D537" s="154"/>
      <c r="E537" s="154"/>
      <c r="F537" s="154"/>
      <c r="G537" s="154"/>
      <c r="H537" s="154"/>
      <c r="I537" s="154"/>
      <c r="J537" s="154"/>
      <c r="K537" s="154"/>
      <c r="L537" s="154"/>
      <c r="M537" s="154"/>
    </row>
    <row r="538" spans="1:13" x14ac:dyDescent="0.25">
      <c r="A538" s="154"/>
      <c r="B538" s="154"/>
      <c r="C538" s="154"/>
      <c r="D538" s="154"/>
      <c r="E538" s="154"/>
      <c r="F538" s="154"/>
      <c r="G538" s="154"/>
      <c r="H538" s="154"/>
      <c r="I538" s="154"/>
      <c r="J538" s="154"/>
      <c r="K538" s="154"/>
      <c r="L538" s="154"/>
      <c r="M538" s="154"/>
    </row>
    <row r="539" spans="1:13" x14ac:dyDescent="0.25">
      <c r="A539" s="154"/>
      <c r="B539" s="154"/>
      <c r="C539" s="154"/>
      <c r="D539" s="154"/>
      <c r="E539" s="154"/>
      <c r="F539" s="154"/>
      <c r="G539" s="154"/>
      <c r="H539" s="154"/>
      <c r="I539" s="154"/>
      <c r="J539" s="154"/>
      <c r="K539" s="154"/>
      <c r="L539" s="154"/>
      <c r="M539" s="154"/>
    </row>
    <row r="540" spans="1:13" x14ac:dyDescent="0.25">
      <c r="A540" s="154"/>
      <c r="B540" s="154"/>
      <c r="C540" s="154"/>
      <c r="D540" s="154"/>
      <c r="E540" s="154"/>
      <c r="F540" s="154"/>
      <c r="G540" s="154"/>
      <c r="H540" s="154"/>
      <c r="I540" s="154"/>
      <c r="J540" s="154"/>
      <c r="K540" s="154"/>
      <c r="L540" s="154"/>
      <c r="M540" s="154"/>
    </row>
    <row r="541" spans="1:13" x14ac:dyDescent="0.25">
      <c r="A541" s="154"/>
      <c r="B541" s="154"/>
      <c r="C541" s="154"/>
      <c r="D541" s="154"/>
      <c r="E541" s="154"/>
      <c r="F541" s="154"/>
      <c r="G541" s="154"/>
      <c r="H541" s="154"/>
      <c r="I541" s="154"/>
      <c r="J541" s="154"/>
      <c r="K541" s="154"/>
      <c r="L541" s="154"/>
      <c r="M541" s="154"/>
    </row>
    <row r="542" spans="1:13" x14ac:dyDescent="0.25">
      <c r="A542" s="154"/>
      <c r="B542" s="154"/>
      <c r="C542" s="154"/>
      <c r="D542" s="154"/>
      <c r="E542" s="154"/>
      <c r="F542" s="154"/>
      <c r="G542" s="154"/>
      <c r="H542" s="154"/>
      <c r="I542" s="154"/>
      <c r="J542" s="154"/>
      <c r="K542" s="154"/>
      <c r="L542" s="154"/>
      <c r="M542" s="154"/>
    </row>
    <row r="543" spans="1:13" x14ac:dyDescent="0.25">
      <c r="A543" s="154"/>
      <c r="B543" s="154"/>
      <c r="C543" s="154"/>
      <c r="D543" s="154"/>
      <c r="E543" s="154"/>
      <c r="F543" s="154"/>
      <c r="G543" s="154"/>
      <c r="H543" s="154"/>
      <c r="I543" s="154"/>
      <c r="J543" s="154"/>
      <c r="K543" s="154"/>
      <c r="L543" s="154"/>
      <c r="M543" s="154"/>
    </row>
    <row r="544" spans="1:13" x14ac:dyDescent="0.25">
      <c r="A544" s="154"/>
      <c r="B544" s="154"/>
      <c r="C544" s="154"/>
      <c r="D544" s="154"/>
      <c r="E544" s="154"/>
      <c r="F544" s="154"/>
      <c r="G544" s="154"/>
      <c r="H544" s="154"/>
      <c r="I544" s="154"/>
      <c r="J544" s="154"/>
      <c r="K544" s="154"/>
      <c r="L544" s="154"/>
      <c r="M544" s="154"/>
    </row>
    <row r="545" spans="1:13" x14ac:dyDescent="0.25">
      <c r="A545" s="154"/>
      <c r="B545" s="154"/>
      <c r="C545" s="154"/>
      <c r="D545" s="154"/>
      <c r="E545" s="154"/>
      <c r="F545" s="154"/>
      <c r="G545" s="154"/>
      <c r="H545" s="154"/>
      <c r="I545" s="154"/>
      <c r="J545" s="154"/>
      <c r="K545" s="154"/>
      <c r="L545" s="154"/>
      <c r="M545" s="154"/>
    </row>
    <row r="546" spans="1:13" x14ac:dyDescent="0.25">
      <c r="A546" s="154"/>
      <c r="B546" s="154"/>
      <c r="C546" s="154"/>
      <c r="D546" s="154"/>
      <c r="E546" s="154"/>
      <c r="F546" s="154"/>
      <c r="G546" s="154"/>
      <c r="H546" s="154"/>
      <c r="I546" s="154"/>
      <c r="J546" s="154"/>
      <c r="K546" s="154"/>
      <c r="L546" s="154"/>
      <c r="M546" s="154"/>
    </row>
    <row r="547" spans="1:13" x14ac:dyDescent="0.25">
      <c r="A547" s="154"/>
      <c r="B547" s="154"/>
      <c r="C547" s="154"/>
      <c r="D547" s="154"/>
      <c r="E547" s="154"/>
      <c r="F547" s="154"/>
      <c r="G547" s="154"/>
      <c r="H547" s="154"/>
      <c r="I547" s="154"/>
      <c r="J547" s="154"/>
      <c r="K547" s="154"/>
      <c r="L547" s="154"/>
      <c r="M547" s="154"/>
    </row>
    <row r="548" spans="1:13" x14ac:dyDescent="0.25">
      <c r="A548" s="154"/>
      <c r="B548" s="154"/>
      <c r="C548" s="154"/>
      <c r="D548" s="154"/>
      <c r="E548" s="154"/>
      <c r="F548" s="154"/>
      <c r="G548" s="154"/>
      <c r="H548" s="154"/>
      <c r="I548" s="154"/>
      <c r="J548" s="154"/>
      <c r="K548" s="154"/>
      <c r="L548" s="154"/>
      <c r="M548" s="154"/>
    </row>
    <row r="549" spans="1:13" x14ac:dyDescent="0.25">
      <c r="A549" s="154"/>
      <c r="B549" s="154"/>
      <c r="C549" s="154"/>
      <c r="D549" s="154"/>
      <c r="E549" s="154"/>
      <c r="F549" s="154"/>
      <c r="G549" s="154"/>
      <c r="H549" s="154"/>
      <c r="I549" s="154"/>
      <c r="J549" s="154"/>
      <c r="K549" s="154"/>
      <c r="L549" s="154"/>
      <c r="M549" s="154"/>
    </row>
    <row r="550" spans="1:13" x14ac:dyDescent="0.25">
      <c r="A550" s="154"/>
      <c r="B550" s="154"/>
      <c r="C550" s="154"/>
      <c r="D550" s="154"/>
      <c r="E550" s="154"/>
      <c r="F550" s="154"/>
      <c r="G550" s="154"/>
      <c r="H550" s="154"/>
      <c r="I550" s="154"/>
      <c r="J550" s="154"/>
      <c r="K550" s="154"/>
      <c r="L550" s="154"/>
      <c r="M550" s="154"/>
    </row>
    <row r="551" spans="1:13" x14ac:dyDescent="0.25">
      <c r="A551" s="154"/>
      <c r="B551" s="154"/>
      <c r="C551" s="154"/>
      <c r="D551" s="154"/>
      <c r="E551" s="154"/>
      <c r="F551" s="154"/>
      <c r="G551" s="154"/>
      <c r="H551" s="154"/>
      <c r="I551" s="154"/>
      <c r="J551" s="154"/>
      <c r="K551" s="154"/>
      <c r="L551" s="154"/>
      <c r="M551" s="154"/>
    </row>
    <row r="552" spans="1:13" x14ac:dyDescent="0.25">
      <c r="A552" s="154"/>
      <c r="B552" s="154"/>
      <c r="C552" s="154"/>
      <c r="D552" s="154"/>
      <c r="E552" s="154"/>
      <c r="F552" s="154"/>
      <c r="G552" s="154"/>
      <c r="H552" s="154"/>
      <c r="I552" s="154"/>
      <c r="J552" s="154"/>
      <c r="K552" s="154"/>
      <c r="L552" s="154"/>
      <c r="M552" s="154"/>
    </row>
    <row r="553" spans="1:13" x14ac:dyDescent="0.25">
      <c r="A553" s="154"/>
      <c r="B553" s="154"/>
      <c r="C553" s="154"/>
      <c r="D553" s="154"/>
      <c r="E553" s="154"/>
      <c r="F553" s="154"/>
      <c r="G553" s="154"/>
      <c r="H553" s="154"/>
      <c r="I553" s="154"/>
      <c r="J553" s="154"/>
      <c r="K553" s="154"/>
      <c r="L553" s="154"/>
      <c r="M553" s="154"/>
    </row>
    <row r="554" spans="1:13" x14ac:dyDescent="0.25">
      <c r="A554" s="154"/>
      <c r="B554" s="154"/>
      <c r="C554" s="154"/>
      <c r="D554" s="154"/>
      <c r="E554" s="154"/>
      <c r="F554" s="154"/>
      <c r="G554" s="154"/>
      <c r="H554" s="154"/>
      <c r="I554" s="154"/>
      <c r="J554" s="154"/>
      <c r="K554" s="154"/>
      <c r="L554" s="154"/>
      <c r="M554" s="154"/>
    </row>
    <row r="555" spans="1:13" x14ac:dyDescent="0.25">
      <c r="A555" s="154"/>
      <c r="B555" s="154"/>
      <c r="C555" s="154"/>
      <c r="D555" s="154"/>
      <c r="E555" s="154"/>
      <c r="F555" s="154"/>
      <c r="G555" s="154"/>
      <c r="H555" s="154"/>
      <c r="I555" s="154"/>
      <c r="J555" s="154"/>
      <c r="K555" s="154"/>
      <c r="L555" s="154"/>
      <c r="M555" s="154"/>
    </row>
    <row r="556" spans="1:13" x14ac:dyDescent="0.25">
      <c r="A556" s="154"/>
      <c r="B556" s="154"/>
      <c r="C556" s="154"/>
      <c r="D556" s="154"/>
      <c r="E556" s="154"/>
      <c r="F556" s="154"/>
      <c r="G556" s="154"/>
      <c r="H556" s="154"/>
      <c r="I556" s="154"/>
      <c r="J556" s="154"/>
      <c r="K556" s="154"/>
      <c r="L556" s="154"/>
      <c r="M556" s="154"/>
    </row>
    <row r="557" spans="1:13" x14ac:dyDescent="0.25">
      <c r="A557" s="154"/>
      <c r="B557" s="154"/>
      <c r="C557" s="154"/>
      <c r="D557" s="154"/>
      <c r="E557" s="154"/>
      <c r="F557" s="154"/>
      <c r="G557" s="154"/>
      <c r="H557" s="154"/>
      <c r="I557" s="154"/>
      <c r="J557" s="154"/>
      <c r="K557" s="154"/>
      <c r="L557" s="154"/>
      <c r="M557" s="154"/>
    </row>
    <row r="558" spans="1:13" x14ac:dyDescent="0.25">
      <c r="A558" s="154"/>
      <c r="B558" s="154"/>
      <c r="C558" s="154"/>
      <c r="D558" s="154"/>
      <c r="E558" s="154"/>
      <c r="F558" s="154"/>
      <c r="G558" s="154"/>
      <c r="H558" s="154"/>
      <c r="I558" s="154"/>
      <c r="J558" s="154"/>
      <c r="K558" s="154"/>
      <c r="L558" s="154"/>
      <c r="M558" s="154"/>
    </row>
    <row r="559" spans="1:13" x14ac:dyDescent="0.25">
      <c r="A559" s="154"/>
      <c r="B559" s="154"/>
      <c r="C559" s="154"/>
      <c r="D559" s="154"/>
      <c r="E559" s="154"/>
      <c r="F559" s="154"/>
      <c r="G559" s="154"/>
      <c r="H559" s="154"/>
      <c r="I559" s="154"/>
      <c r="J559" s="154"/>
      <c r="K559" s="154"/>
      <c r="L559" s="154"/>
      <c r="M559" s="154"/>
    </row>
    <row r="560" spans="1:13" x14ac:dyDescent="0.25">
      <c r="A560" s="154"/>
      <c r="B560" s="154"/>
      <c r="C560" s="154"/>
      <c r="D560" s="154"/>
      <c r="E560" s="154"/>
      <c r="F560" s="154"/>
      <c r="G560" s="154"/>
      <c r="H560" s="154"/>
      <c r="I560" s="154"/>
      <c r="J560" s="154"/>
      <c r="K560" s="154"/>
      <c r="L560" s="154"/>
      <c r="M560" s="154"/>
    </row>
    <row r="561" spans="1:13" x14ac:dyDescent="0.25">
      <c r="A561" s="154"/>
      <c r="B561" s="154"/>
      <c r="C561" s="154"/>
      <c r="D561" s="154"/>
      <c r="E561" s="154"/>
      <c r="F561" s="154"/>
      <c r="G561" s="154"/>
      <c r="H561" s="154"/>
      <c r="I561" s="154"/>
      <c r="J561" s="154"/>
      <c r="K561" s="154"/>
      <c r="L561" s="154"/>
      <c r="M561" s="154"/>
    </row>
    <row r="562" spans="1:13" x14ac:dyDescent="0.25">
      <c r="A562" s="154"/>
      <c r="B562" s="154"/>
      <c r="C562" s="154"/>
      <c r="D562" s="154"/>
      <c r="E562" s="154"/>
      <c r="F562" s="154"/>
      <c r="G562" s="154"/>
      <c r="H562" s="154"/>
      <c r="I562" s="154"/>
      <c r="J562" s="154"/>
      <c r="K562" s="154"/>
      <c r="L562" s="154"/>
      <c r="M562" s="154"/>
    </row>
    <row r="563" spans="1:13" x14ac:dyDescent="0.25">
      <c r="A563" s="154"/>
      <c r="B563" s="154"/>
      <c r="C563" s="154"/>
      <c r="D563" s="154"/>
      <c r="E563" s="154"/>
      <c r="F563" s="154"/>
      <c r="G563" s="154"/>
      <c r="H563" s="154"/>
      <c r="I563" s="154"/>
      <c r="J563" s="154"/>
      <c r="K563" s="154"/>
      <c r="L563" s="154"/>
      <c r="M563" s="154"/>
    </row>
    <row r="564" spans="1:13" x14ac:dyDescent="0.25">
      <c r="A564" s="154"/>
      <c r="B564" s="154"/>
      <c r="C564" s="154"/>
      <c r="D564" s="154"/>
      <c r="E564" s="154"/>
      <c r="F564" s="154"/>
      <c r="G564" s="154"/>
      <c r="H564" s="154"/>
      <c r="I564" s="154"/>
      <c r="J564" s="154"/>
      <c r="K564" s="154"/>
      <c r="L564" s="154"/>
      <c r="M564" s="154"/>
    </row>
    <row r="565" spans="1:13" x14ac:dyDescent="0.25">
      <c r="A565" s="154"/>
      <c r="B565" s="154"/>
      <c r="C565" s="154"/>
      <c r="D565" s="154"/>
      <c r="E565" s="154"/>
      <c r="F565" s="154"/>
      <c r="G565" s="154"/>
      <c r="H565" s="154"/>
      <c r="I565" s="154"/>
      <c r="J565" s="154"/>
      <c r="K565" s="154"/>
      <c r="L565" s="154"/>
      <c r="M565" s="154"/>
    </row>
    <row r="566" spans="1:13" x14ac:dyDescent="0.25">
      <c r="A566" s="154"/>
      <c r="B566" s="154"/>
      <c r="C566" s="154"/>
      <c r="D566" s="154"/>
      <c r="E566" s="154"/>
      <c r="F566" s="154"/>
      <c r="G566" s="154"/>
      <c r="H566" s="154"/>
      <c r="I566" s="154"/>
      <c r="J566" s="154"/>
      <c r="K566" s="154"/>
      <c r="L566" s="154"/>
      <c r="M566" s="154"/>
    </row>
    <row r="567" spans="1:13" x14ac:dyDescent="0.25">
      <c r="A567" s="154"/>
      <c r="B567" s="154"/>
      <c r="C567" s="154"/>
      <c r="D567" s="154"/>
      <c r="E567" s="154"/>
      <c r="F567" s="154"/>
      <c r="G567" s="154"/>
      <c r="H567" s="154"/>
      <c r="I567" s="154"/>
      <c r="J567" s="154"/>
      <c r="K567" s="154"/>
      <c r="L567" s="154"/>
      <c r="M567" s="154"/>
    </row>
    <row r="568" spans="1:13" x14ac:dyDescent="0.25">
      <c r="A568" s="154"/>
      <c r="B568" s="154"/>
      <c r="C568" s="154"/>
      <c r="D568" s="154"/>
      <c r="E568" s="154"/>
      <c r="F568" s="154"/>
      <c r="G568" s="154"/>
      <c r="H568" s="154"/>
      <c r="I568" s="154"/>
      <c r="J568" s="154"/>
      <c r="K568" s="154"/>
      <c r="L568" s="154"/>
      <c r="M568" s="154"/>
    </row>
    <row r="569" spans="1:13" x14ac:dyDescent="0.25">
      <c r="A569" s="154"/>
      <c r="B569" s="154"/>
      <c r="C569" s="154"/>
      <c r="D569" s="154"/>
      <c r="E569" s="154"/>
      <c r="F569" s="154"/>
      <c r="G569" s="154"/>
      <c r="H569" s="154"/>
      <c r="I569" s="154"/>
      <c r="J569" s="154"/>
      <c r="K569" s="154"/>
      <c r="L569" s="154"/>
      <c r="M569" s="154"/>
    </row>
    <row r="570" spans="1:13" x14ac:dyDescent="0.25">
      <c r="A570" s="154"/>
      <c r="B570" s="154"/>
      <c r="C570" s="154"/>
      <c r="D570" s="154"/>
      <c r="E570" s="154"/>
      <c r="F570" s="154"/>
      <c r="G570" s="154"/>
      <c r="H570" s="154"/>
      <c r="I570" s="154"/>
      <c r="J570" s="154"/>
      <c r="K570" s="154"/>
      <c r="L570" s="154"/>
      <c r="M570" s="154"/>
    </row>
    <row r="571" spans="1:13" x14ac:dyDescent="0.25">
      <c r="A571" s="154"/>
      <c r="B571" s="154"/>
      <c r="C571" s="154"/>
      <c r="D571" s="154"/>
      <c r="E571" s="154"/>
      <c r="F571" s="154"/>
      <c r="G571" s="154"/>
      <c r="H571" s="154"/>
      <c r="I571" s="154"/>
      <c r="J571" s="154"/>
      <c r="K571" s="154"/>
      <c r="L571" s="154"/>
      <c r="M571" s="154"/>
    </row>
    <row r="572" spans="1:13" x14ac:dyDescent="0.25">
      <c r="A572" s="154"/>
      <c r="B572" s="154"/>
      <c r="C572" s="154"/>
      <c r="D572" s="154"/>
      <c r="E572" s="154"/>
      <c r="F572" s="154"/>
      <c r="G572" s="154"/>
      <c r="H572" s="154"/>
      <c r="I572" s="154"/>
      <c r="J572" s="154"/>
      <c r="K572" s="154"/>
      <c r="L572" s="154"/>
      <c r="M572" s="154"/>
    </row>
    <row r="573" spans="1:13" x14ac:dyDescent="0.25">
      <c r="A573" s="154"/>
      <c r="B573" s="154"/>
      <c r="C573" s="154"/>
      <c r="D573" s="154"/>
      <c r="E573" s="154"/>
      <c r="F573" s="154"/>
      <c r="G573" s="154"/>
      <c r="H573" s="154"/>
      <c r="I573" s="154"/>
      <c r="J573" s="154"/>
      <c r="K573" s="154"/>
      <c r="L573" s="154"/>
      <c r="M573" s="154"/>
    </row>
    <row r="574" spans="1:13" x14ac:dyDescent="0.25">
      <c r="A574" s="154"/>
      <c r="B574" s="154"/>
      <c r="C574" s="154"/>
      <c r="D574" s="154"/>
      <c r="E574" s="154"/>
      <c r="F574" s="154"/>
      <c r="G574" s="154"/>
      <c r="H574" s="154"/>
      <c r="I574" s="154"/>
      <c r="J574" s="154"/>
      <c r="K574" s="154"/>
      <c r="L574" s="154"/>
      <c r="M574" s="154"/>
    </row>
    <row r="575" spans="1:13" x14ac:dyDescent="0.25">
      <c r="A575" s="154"/>
      <c r="B575" s="154"/>
      <c r="C575" s="154"/>
      <c r="D575" s="154"/>
      <c r="E575" s="154"/>
      <c r="F575" s="154"/>
      <c r="G575" s="154"/>
      <c r="H575" s="154"/>
      <c r="I575" s="154"/>
      <c r="J575" s="154"/>
      <c r="K575" s="154"/>
      <c r="L575" s="154"/>
      <c r="M575" s="154"/>
    </row>
    <row r="576" spans="1:13" x14ac:dyDescent="0.25">
      <c r="A576" s="154"/>
      <c r="B576" s="154"/>
      <c r="C576" s="154"/>
      <c r="D576" s="154"/>
      <c r="E576" s="154"/>
      <c r="F576" s="154"/>
      <c r="G576" s="154"/>
      <c r="H576" s="154"/>
      <c r="I576" s="154"/>
      <c r="J576" s="154"/>
      <c r="K576" s="154"/>
      <c r="L576" s="154"/>
      <c r="M576" s="154"/>
    </row>
    <row r="577" spans="1:13" x14ac:dyDescent="0.25">
      <c r="A577" s="154"/>
      <c r="B577" s="154"/>
      <c r="C577" s="154"/>
      <c r="D577" s="154"/>
      <c r="E577" s="154"/>
      <c r="F577" s="154"/>
      <c r="G577" s="154"/>
      <c r="H577" s="154"/>
      <c r="I577" s="154"/>
      <c r="J577" s="154"/>
      <c r="K577" s="154"/>
      <c r="L577" s="154"/>
      <c r="M577" s="154"/>
    </row>
    <row r="578" spans="1:13" x14ac:dyDescent="0.25">
      <c r="A578" s="154"/>
      <c r="B578" s="154"/>
      <c r="C578" s="154"/>
      <c r="D578" s="154"/>
      <c r="E578" s="154"/>
      <c r="F578" s="154"/>
      <c r="G578" s="154"/>
      <c r="H578" s="154"/>
      <c r="I578" s="154"/>
      <c r="J578" s="154"/>
      <c r="K578" s="154"/>
      <c r="L578" s="154"/>
      <c r="M578" s="154"/>
    </row>
    <row r="579" spans="1:13" x14ac:dyDescent="0.25">
      <c r="A579" s="154"/>
      <c r="B579" s="154"/>
      <c r="C579" s="154"/>
      <c r="D579" s="154"/>
      <c r="E579" s="154"/>
      <c r="F579" s="154"/>
      <c r="G579" s="154"/>
      <c r="H579" s="154"/>
      <c r="I579" s="154"/>
      <c r="J579" s="154"/>
      <c r="K579" s="154"/>
      <c r="L579" s="154"/>
      <c r="M579" s="154"/>
    </row>
    <row r="580" spans="1:13" x14ac:dyDescent="0.25">
      <c r="A580" s="154"/>
      <c r="B580" s="154"/>
      <c r="C580" s="154"/>
      <c r="D580" s="154"/>
      <c r="E580" s="154"/>
      <c r="F580" s="154"/>
      <c r="G580" s="154"/>
      <c r="H580" s="154"/>
      <c r="I580" s="154"/>
      <c r="J580" s="154"/>
      <c r="K580" s="154"/>
      <c r="L580" s="154"/>
      <c r="M580" s="154"/>
    </row>
    <row r="581" spans="1:13" x14ac:dyDescent="0.25">
      <c r="A581" s="154"/>
      <c r="B581" s="154"/>
      <c r="C581" s="154"/>
      <c r="D581" s="154"/>
      <c r="E581" s="154"/>
      <c r="F581" s="154"/>
      <c r="G581" s="154"/>
      <c r="H581" s="154"/>
      <c r="I581" s="154"/>
      <c r="J581" s="154"/>
      <c r="K581" s="154"/>
      <c r="L581" s="154"/>
      <c r="M581" s="154"/>
    </row>
    <row r="582" spans="1:13" x14ac:dyDescent="0.25">
      <c r="A582" s="154"/>
      <c r="B582" s="154"/>
      <c r="C582" s="154"/>
      <c r="D582" s="154"/>
      <c r="E582" s="154"/>
      <c r="F582" s="154"/>
      <c r="G582" s="154"/>
      <c r="H582" s="154"/>
      <c r="I582" s="154"/>
      <c r="J582" s="154"/>
      <c r="K582" s="154"/>
      <c r="L582" s="154"/>
      <c r="M582" s="154"/>
    </row>
    <row r="583" spans="1:13" x14ac:dyDescent="0.25">
      <c r="A583" s="154"/>
      <c r="B583" s="154"/>
      <c r="C583" s="154"/>
      <c r="D583" s="154"/>
      <c r="E583" s="154"/>
      <c r="F583" s="154"/>
      <c r="G583" s="154"/>
      <c r="H583" s="154"/>
      <c r="I583" s="154"/>
      <c r="J583" s="154"/>
      <c r="K583" s="154"/>
      <c r="L583" s="154"/>
      <c r="M583" s="154"/>
    </row>
    <row r="584" spans="1:13" x14ac:dyDescent="0.25">
      <c r="A584" s="154"/>
      <c r="B584" s="154"/>
      <c r="C584" s="154"/>
      <c r="D584" s="154"/>
      <c r="E584" s="154"/>
      <c r="F584" s="154"/>
      <c r="G584" s="154"/>
      <c r="H584" s="154"/>
      <c r="I584" s="154"/>
      <c r="J584" s="154"/>
      <c r="K584" s="154"/>
      <c r="L584" s="154"/>
      <c r="M584" s="154"/>
    </row>
    <row r="585" spans="1:13" x14ac:dyDescent="0.25">
      <c r="A585" s="154"/>
      <c r="B585" s="154"/>
      <c r="C585" s="154"/>
      <c r="D585" s="154"/>
      <c r="E585" s="154"/>
      <c r="F585" s="154"/>
      <c r="G585" s="154"/>
      <c r="H585" s="154"/>
      <c r="I585" s="154"/>
      <c r="J585" s="154"/>
      <c r="K585" s="154"/>
      <c r="L585" s="154"/>
      <c r="M585" s="154"/>
    </row>
    <row r="586" spans="1:13" x14ac:dyDescent="0.25">
      <c r="A586" s="154"/>
      <c r="B586" s="154"/>
      <c r="C586" s="154"/>
      <c r="D586" s="154"/>
      <c r="E586" s="154"/>
      <c r="F586" s="154"/>
      <c r="G586" s="154"/>
      <c r="H586" s="154"/>
      <c r="I586" s="154"/>
      <c r="J586" s="154"/>
      <c r="K586" s="154"/>
      <c r="L586" s="154"/>
      <c r="M586" s="154"/>
    </row>
    <row r="587" spans="1:13" x14ac:dyDescent="0.25">
      <c r="A587" s="154"/>
      <c r="B587" s="154"/>
      <c r="C587" s="154"/>
      <c r="D587" s="154"/>
      <c r="E587" s="154"/>
      <c r="F587" s="154"/>
      <c r="G587" s="154"/>
      <c r="H587" s="154"/>
      <c r="I587" s="154"/>
      <c r="J587" s="154"/>
      <c r="K587" s="154"/>
      <c r="L587" s="154"/>
      <c r="M587" s="154"/>
    </row>
    <row r="588" spans="1:13" x14ac:dyDescent="0.25">
      <c r="A588" s="154"/>
      <c r="B588" s="154"/>
      <c r="C588" s="154"/>
      <c r="D588" s="154"/>
      <c r="E588" s="154"/>
      <c r="F588" s="154"/>
      <c r="G588" s="154"/>
      <c r="H588" s="154"/>
      <c r="I588" s="154"/>
      <c r="J588" s="154"/>
      <c r="K588" s="154"/>
      <c r="L588" s="154"/>
      <c r="M588" s="154"/>
    </row>
    <row r="589" spans="1:13" x14ac:dyDescent="0.25">
      <c r="A589" s="154"/>
      <c r="B589" s="154"/>
      <c r="C589" s="154"/>
      <c r="D589" s="154"/>
      <c r="E589" s="154"/>
      <c r="F589" s="154"/>
      <c r="G589" s="154"/>
      <c r="H589" s="154"/>
      <c r="I589" s="154"/>
      <c r="J589" s="154"/>
      <c r="K589" s="154"/>
      <c r="L589" s="154"/>
      <c r="M589" s="154"/>
    </row>
    <row r="590" spans="1:13" x14ac:dyDescent="0.25">
      <c r="A590" s="154"/>
      <c r="B590" s="154"/>
      <c r="C590" s="154"/>
      <c r="D590" s="154"/>
      <c r="E590" s="154"/>
      <c r="F590" s="154"/>
      <c r="G590" s="154"/>
      <c r="H590" s="154"/>
      <c r="I590" s="154"/>
      <c r="J590" s="154"/>
      <c r="K590" s="154"/>
      <c r="L590" s="154"/>
      <c r="M590" s="154"/>
    </row>
    <row r="591" spans="1:13" x14ac:dyDescent="0.25">
      <c r="A591" s="154"/>
      <c r="B591" s="154"/>
      <c r="C591" s="154"/>
      <c r="D591" s="154"/>
      <c r="E591" s="154"/>
      <c r="F591" s="154"/>
      <c r="G591" s="154"/>
      <c r="H591" s="154"/>
      <c r="I591" s="154"/>
      <c r="J591" s="154"/>
      <c r="K591" s="154"/>
      <c r="L591" s="154"/>
      <c r="M591" s="154"/>
    </row>
    <row r="592" spans="1:13" x14ac:dyDescent="0.25">
      <c r="A592" s="154"/>
      <c r="B592" s="154"/>
      <c r="C592" s="154"/>
      <c r="D592" s="154"/>
      <c r="E592" s="154"/>
      <c r="F592" s="154"/>
      <c r="G592" s="154"/>
      <c r="H592" s="154"/>
      <c r="I592" s="154"/>
      <c r="J592" s="154"/>
      <c r="K592" s="154"/>
      <c r="L592" s="154"/>
      <c r="M592" s="154"/>
    </row>
    <row r="593" spans="1:13" x14ac:dyDescent="0.25">
      <c r="A593" s="154"/>
      <c r="B593" s="154"/>
      <c r="C593" s="154"/>
      <c r="D593" s="154"/>
      <c r="E593" s="154"/>
      <c r="F593" s="154"/>
      <c r="G593" s="154"/>
      <c r="H593" s="154"/>
      <c r="I593" s="154"/>
      <c r="J593" s="154"/>
      <c r="K593" s="154"/>
      <c r="L593" s="154"/>
      <c r="M593" s="154"/>
    </row>
    <row r="594" spans="1:13" x14ac:dyDescent="0.25">
      <c r="A594" s="154"/>
      <c r="B594" s="154"/>
      <c r="C594" s="154"/>
      <c r="D594" s="154"/>
      <c r="E594" s="154"/>
      <c r="F594" s="154"/>
      <c r="G594" s="154"/>
      <c r="H594" s="154"/>
      <c r="I594" s="154"/>
      <c r="J594" s="154"/>
      <c r="K594" s="154"/>
      <c r="L594" s="154"/>
      <c r="M594" s="154"/>
    </row>
    <row r="595" spans="1:13" x14ac:dyDescent="0.25">
      <c r="A595" s="154"/>
      <c r="B595" s="154"/>
      <c r="C595" s="154"/>
      <c r="D595" s="154"/>
      <c r="E595" s="154"/>
      <c r="F595" s="154"/>
      <c r="G595" s="154"/>
      <c r="H595" s="154"/>
      <c r="I595" s="154"/>
      <c r="J595" s="154"/>
      <c r="K595" s="154"/>
      <c r="L595" s="154"/>
      <c r="M595" s="154"/>
    </row>
    <row r="596" spans="1:13" x14ac:dyDescent="0.25">
      <c r="A596" s="154"/>
      <c r="B596" s="154"/>
      <c r="C596" s="154"/>
      <c r="D596" s="154"/>
      <c r="E596" s="154"/>
      <c r="F596" s="154"/>
      <c r="G596" s="154"/>
      <c r="H596" s="154"/>
      <c r="I596" s="154"/>
      <c r="J596" s="154"/>
      <c r="K596" s="154"/>
      <c r="L596" s="154"/>
      <c r="M596" s="154"/>
    </row>
    <row r="597" spans="1:13" x14ac:dyDescent="0.25">
      <c r="A597" s="154"/>
      <c r="B597" s="154"/>
      <c r="C597" s="154"/>
      <c r="D597" s="154"/>
      <c r="E597" s="154"/>
      <c r="F597" s="154"/>
      <c r="G597" s="154"/>
      <c r="H597" s="154"/>
      <c r="I597" s="154"/>
      <c r="J597" s="154"/>
      <c r="K597" s="154"/>
      <c r="L597" s="154"/>
      <c r="M597" s="154"/>
    </row>
    <row r="598" spans="1:13" x14ac:dyDescent="0.25">
      <c r="A598" s="154"/>
      <c r="B598" s="154"/>
      <c r="C598" s="154"/>
      <c r="D598" s="154"/>
      <c r="E598" s="154"/>
      <c r="F598" s="154"/>
      <c r="G598" s="154"/>
      <c r="H598" s="154"/>
      <c r="I598" s="154"/>
      <c r="J598" s="154"/>
      <c r="K598" s="154"/>
      <c r="L598" s="154"/>
      <c r="M598" s="154"/>
    </row>
    <row r="599" spans="1:13" x14ac:dyDescent="0.25">
      <c r="A599" s="154"/>
      <c r="B599" s="154"/>
      <c r="C599" s="154"/>
      <c r="D599" s="154"/>
      <c r="E599" s="154"/>
      <c r="F599" s="154"/>
      <c r="G599" s="154"/>
      <c r="H599" s="154"/>
      <c r="I599" s="154"/>
      <c r="J599" s="154"/>
      <c r="K599" s="154"/>
      <c r="L599" s="154"/>
      <c r="M599" s="154"/>
    </row>
    <row r="600" spans="1:13" x14ac:dyDescent="0.25">
      <c r="A600" s="154"/>
      <c r="B600" s="154"/>
      <c r="C600" s="154"/>
      <c r="D600" s="154"/>
      <c r="E600" s="154"/>
      <c r="F600" s="154"/>
      <c r="G600" s="154"/>
      <c r="H600" s="154"/>
      <c r="I600" s="154"/>
      <c r="J600" s="154"/>
      <c r="K600" s="154"/>
      <c r="L600" s="154"/>
      <c r="M600" s="154"/>
    </row>
    <row r="601" spans="1:13" x14ac:dyDescent="0.25">
      <c r="A601" s="154"/>
      <c r="B601" s="154"/>
      <c r="C601" s="154"/>
      <c r="D601" s="154"/>
      <c r="E601" s="154"/>
      <c r="F601" s="154"/>
      <c r="G601" s="154"/>
      <c r="H601" s="154"/>
      <c r="I601" s="154"/>
      <c r="J601" s="154"/>
      <c r="K601" s="154"/>
      <c r="L601" s="154"/>
      <c r="M601" s="154"/>
    </row>
    <row r="602" spans="1:13" x14ac:dyDescent="0.25">
      <c r="A602" s="154"/>
      <c r="B602" s="154"/>
      <c r="C602" s="154"/>
      <c r="D602" s="154"/>
      <c r="E602" s="154"/>
      <c r="F602" s="154"/>
      <c r="G602" s="154"/>
      <c r="H602" s="154"/>
      <c r="I602" s="154"/>
      <c r="J602" s="154"/>
      <c r="K602" s="154"/>
      <c r="L602" s="154"/>
      <c r="M602" s="154"/>
    </row>
    <row r="603" spans="1:13" x14ac:dyDescent="0.25">
      <c r="A603" s="154"/>
      <c r="B603" s="154"/>
      <c r="C603" s="154"/>
      <c r="D603" s="154"/>
      <c r="E603" s="154"/>
      <c r="F603" s="154"/>
      <c r="G603" s="154"/>
      <c r="H603" s="154"/>
      <c r="I603" s="154"/>
      <c r="J603" s="154"/>
      <c r="K603" s="154"/>
      <c r="L603" s="154"/>
      <c r="M603" s="154"/>
    </row>
    <row r="604" spans="1:13" x14ac:dyDescent="0.25">
      <c r="A604" s="154"/>
      <c r="B604" s="154"/>
      <c r="C604" s="154"/>
      <c r="D604" s="154"/>
      <c r="E604" s="154"/>
      <c r="F604" s="154"/>
      <c r="G604" s="154"/>
      <c r="H604" s="154"/>
      <c r="I604" s="154"/>
      <c r="J604" s="154"/>
      <c r="K604" s="154"/>
      <c r="L604" s="154"/>
      <c r="M604" s="154"/>
    </row>
    <row r="605" spans="1:13" x14ac:dyDescent="0.25">
      <c r="A605" s="154"/>
      <c r="B605" s="154"/>
      <c r="C605" s="154"/>
      <c r="D605" s="154"/>
      <c r="E605" s="154"/>
      <c r="F605" s="154"/>
      <c r="G605" s="154"/>
      <c r="H605" s="154"/>
      <c r="I605" s="154"/>
      <c r="J605" s="154"/>
      <c r="K605" s="154"/>
      <c r="L605" s="154"/>
      <c r="M605" s="154"/>
    </row>
    <row r="606" spans="1:13" x14ac:dyDescent="0.25">
      <c r="A606" s="154"/>
      <c r="B606" s="154"/>
      <c r="C606" s="154"/>
      <c r="D606" s="154"/>
      <c r="E606" s="154"/>
      <c r="F606" s="154"/>
      <c r="G606" s="154"/>
      <c r="H606" s="154"/>
      <c r="I606" s="154"/>
      <c r="J606" s="154"/>
      <c r="K606" s="154"/>
      <c r="L606" s="154"/>
      <c r="M606" s="154"/>
    </row>
    <row r="607" spans="1:13" x14ac:dyDescent="0.25">
      <c r="A607" s="154"/>
      <c r="B607" s="154"/>
      <c r="C607" s="154"/>
      <c r="D607" s="154"/>
      <c r="E607" s="154"/>
      <c r="F607" s="154"/>
      <c r="G607" s="154"/>
      <c r="H607" s="154"/>
      <c r="I607" s="154"/>
      <c r="J607" s="154"/>
      <c r="K607" s="154"/>
      <c r="L607" s="154"/>
      <c r="M607" s="154"/>
    </row>
    <row r="608" spans="1:13" x14ac:dyDescent="0.25">
      <c r="A608" s="154"/>
      <c r="B608" s="154"/>
      <c r="C608" s="154"/>
      <c r="D608" s="154"/>
      <c r="E608" s="154"/>
      <c r="F608" s="154"/>
      <c r="G608" s="154"/>
      <c r="H608" s="154"/>
      <c r="I608" s="154"/>
      <c r="J608" s="154"/>
      <c r="K608" s="154"/>
      <c r="L608" s="154"/>
      <c r="M608" s="154"/>
    </row>
    <row r="609" spans="1:13" x14ac:dyDescent="0.25">
      <c r="A609" s="154"/>
      <c r="B609" s="154"/>
      <c r="C609" s="154"/>
      <c r="D609" s="154"/>
      <c r="E609" s="154"/>
      <c r="F609" s="154"/>
      <c r="G609" s="154"/>
      <c r="H609" s="154"/>
      <c r="I609" s="154"/>
      <c r="J609" s="154"/>
      <c r="K609" s="154"/>
      <c r="L609" s="154"/>
      <c r="M609" s="154"/>
    </row>
    <row r="610" spans="1:13" x14ac:dyDescent="0.25">
      <c r="A610" s="154"/>
      <c r="B610" s="154"/>
      <c r="C610" s="154"/>
      <c r="D610" s="154"/>
      <c r="E610" s="154"/>
      <c r="F610" s="154"/>
      <c r="G610" s="154"/>
      <c r="H610" s="154"/>
      <c r="I610" s="154"/>
      <c r="J610" s="154"/>
      <c r="K610" s="154"/>
      <c r="L610" s="154"/>
      <c r="M610" s="154"/>
    </row>
    <row r="611" spans="1:13" x14ac:dyDescent="0.25">
      <c r="A611" s="154"/>
      <c r="B611" s="154"/>
      <c r="C611" s="154"/>
      <c r="D611" s="154"/>
      <c r="E611" s="154"/>
      <c r="F611" s="154"/>
      <c r="G611" s="154"/>
      <c r="H611" s="154"/>
      <c r="I611" s="154"/>
      <c r="J611" s="154"/>
      <c r="K611" s="154"/>
      <c r="L611" s="154"/>
      <c r="M611" s="154"/>
    </row>
    <row r="612" spans="1:13" x14ac:dyDescent="0.25">
      <c r="A612" s="154"/>
      <c r="B612" s="154"/>
      <c r="C612" s="154"/>
      <c r="D612" s="154"/>
      <c r="E612" s="154"/>
      <c r="F612" s="154"/>
      <c r="G612" s="154"/>
      <c r="H612" s="154"/>
      <c r="I612" s="154"/>
      <c r="J612" s="154"/>
      <c r="K612" s="154"/>
      <c r="L612" s="154"/>
      <c r="M612" s="154"/>
    </row>
    <row r="613" spans="1:13" x14ac:dyDescent="0.25">
      <c r="A613" s="154"/>
      <c r="B613" s="154"/>
      <c r="C613" s="154"/>
      <c r="D613" s="154"/>
      <c r="E613" s="154"/>
      <c r="F613" s="154"/>
      <c r="G613" s="154"/>
      <c r="H613" s="154"/>
      <c r="I613" s="154"/>
      <c r="J613" s="154"/>
      <c r="K613" s="154"/>
      <c r="L613" s="154"/>
      <c r="M613" s="154"/>
    </row>
    <row r="614" spans="1:13" x14ac:dyDescent="0.25">
      <c r="A614" s="154"/>
      <c r="B614" s="154"/>
      <c r="C614" s="154"/>
      <c r="D614" s="154"/>
      <c r="E614" s="154"/>
      <c r="F614" s="154"/>
      <c r="G614" s="154"/>
      <c r="H614" s="154"/>
      <c r="I614" s="154"/>
      <c r="J614" s="154"/>
      <c r="K614" s="154"/>
      <c r="L614" s="154"/>
      <c r="M614" s="154"/>
    </row>
    <row r="615" spans="1:13" x14ac:dyDescent="0.25">
      <c r="A615" s="154"/>
      <c r="B615" s="154"/>
      <c r="C615" s="154"/>
      <c r="D615" s="154"/>
      <c r="E615" s="154"/>
      <c r="F615" s="154"/>
      <c r="G615" s="154"/>
      <c r="H615" s="154"/>
      <c r="I615" s="154"/>
      <c r="J615" s="154"/>
      <c r="K615" s="154"/>
      <c r="L615" s="154"/>
      <c r="M615" s="154"/>
    </row>
    <row r="616" spans="1:13" x14ac:dyDescent="0.25">
      <c r="A616" s="154"/>
      <c r="B616" s="154"/>
      <c r="C616" s="154"/>
      <c r="D616" s="154"/>
      <c r="E616" s="154"/>
      <c r="F616" s="154"/>
      <c r="G616" s="154"/>
      <c r="H616" s="154"/>
      <c r="I616" s="154"/>
      <c r="J616" s="154"/>
      <c r="K616" s="154"/>
      <c r="L616" s="154"/>
      <c r="M616" s="154"/>
    </row>
    <row r="617" spans="1:13" x14ac:dyDescent="0.25">
      <c r="A617" s="154"/>
      <c r="B617" s="154"/>
      <c r="C617" s="154"/>
      <c r="D617" s="154"/>
      <c r="E617" s="154"/>
      <c r="F617" s="154"/>
      <c r="G617" s="154"/>
      <c r="H617" s="154"/>
      <c r="I617" s="154"/>
      <c r="J617" s="154"/>
      <c r="K617" s="154"/>
      <c r="L617" s="154"/>
      <c r="M617" s="154"/>
    </row>
    <row r="618" spans="1:13" x14ac:dyDescent="0.25">
      <c r="A618" s="154"/>
      <c r="B618" s="154"/>
      <c r="C618" s="154"/>
      <c r="D618" s="154"/>
      <c r="E618" s="154"/>
      <c r="F618" s="154"/>
      <c r="G618" s="154"/>
      <c r="H618" s="154"/>
      <c r="I618" s="154"/>
      <c r="J618" s="154"/>
      <c r="K618" s="154"/>
      <c r="L618" s="154"/>
      <c r="M618" s="154"/>
    </row>
    <row r="619" spans="1:13" x14ac:dyDescent="0.25">
      <c r="A619" s="154"/>
      <c r="B619" s="154"/>
      <c r="C619" s="154"/>
      <c r="D619" s="154"/>
      <c r="E619" s="154"/>
      <c r="F619" s="154"/>
      <c r="G619" s="154"/>
      <c r="H619" s="154"/>
      <c r="I619" s="154"/>
      <c r="J619" s="154"/>
      <c r="K619" s="154"/>
      <c r="L619" s="154"/>
      <c r="M619" s="154"/>
    </row>
    <row r="620" spans="1:13" x14ac:dyDescent="0.25">
      <c r="A620" s="154"/>
      <c r="B620" s="154"/>
      <c r="C620" s="154"/>
      <c r="D620" s="154"/>
      <c r="E620" s="154"/>
      <c r="F620" s="154"/>
      <c r="G620" s="154"/>
      <c r="H620" s="154"/>
      <c r="I620" s="154"/>
      <c r="J620" s="154"/>
      <c r="K620" s="154"/>
      <c r="L620" s="154"/>
      <c r="M620" s="154"/>
    </row>
    <row r="621" spans="1:13" x14ac:dyDescent="0.25">
      <c r="A621" s="154"/>
      <c r="B621" s="154"/>
      <c r="C621" s="154"/>
      <c r="D621" s="154"/>
      <c r="E621" s="154"/>
      <c r="F621" s="154"/>
      <c r="G621" s="154"/>
      <c r="H621" s="154"/>
      <c r="I621" s="154"/>
      <c r="J621" s="154"/>
      <c r="K621" s="154"/>
      <c r="L621" s="154"/>
      <c r="M621" s="154"/>
    </row>
    <row r="622" spans="1:13" x14ac:dyDescent="0.25">
      <c r="A622" s="154"/>
      <c r="B622" s="154"/>
      <c r="C622" s="154"/>
      <c r="D622" s="154"/>
      <c r="E622" s="154"/>
      <c r="F622" s="154"/>
      <c r="G622" s="154"/>
      <c r="H622" s="154"/>
      <c r="I622" s="154"/>
      <c r="J622" s="154"/>
      <c r="K622" s="154"/>
      <c r="L622" s="154"/>
      <c r="M622" s="154"/>
    </row>
    <row r="623" spans="1:13" x14ac:dyDescent="0.25">
      <c r="A623" s="154"/>
      <c r="B623" s="154"/>
      <c r="C623" s="154"/>
      <c r="D623" s="154"/>
      <c r="E623" s="154"/>
      <c r="F623" s="154"/>
      <c r="G623" s="154"/>
      <c r="H623" s="154"/>
      <c r="I623" s="154"/>
      <c r="J623" s="154"/>
      <c r="K623" s="154"/>
      <c r="L623" s="154"/>
      <c r="M623" s="154"/>
    </row>
    <row r="624" spans="1:13" x14ac:dyDescent="0.25">
      <c r="A624" s="154"/>
      <c r="B624" s="154"/>
      <c r="C624" s="154"/>
      <c r="D624" s="154"/>
      <c r="E624" s="154"/>
      <c r="F624" s="154"/>
      <c r="G624" s="154"/>
      <c r="H624" s="154"/>
      <c r="I624" s="154"/>
      <c r="J624" s="154"/>
      <c r="K624" s="154"/>
      <c r="L624" s="154"/>
      <c r="M624" s="154"/>
    </row>
    <row r="625" spans="1:13" x14ac:dyDescent="0.25">
      <c r="A625" s="154"/>
      <c r="B625" s="154"/>
      <c r="C625" s="154"/>
      <c r="D625" s="154"/>
      <c r="E625" s="154"/>
      <c r="F625" s="154"/>
      <c r="G625" s="154"/>
      <c r="H625" s="154"/>
      <c r="I625" s="154"/>
      <c r="J625" s="154"/>
      <c r="K625" s="154"/>
      <c r="L625" s="154"/>
      <c r="M625" s="154"/>
    </row>
    <row r="626" spans="1:13" x14ac:dyDescent="0.25">
      <c r="A626" s="154"/>
      <c r="B626" s="154"/>
      <c r="C626" s="154"/>
      <c r="D626" s="154"/>
      <c r="E626" s="154"/>
      <c r="F626" s="154"/>
      <c r="G626" s="154"/>
      <c r="H626" s="154"/>
      <c r="I626" s="154"/>
      <c r="J626" s="154"/>
      <c r="K626" s="154"/>
      <c r="L626" s="154"/>
      <c r="M626" s="154"/>
    </row>
    <row r="627" spans="1:13" x14ac:dyDescent="0.25">
      <c r="A627" s="154"/>
      <c r="B627" s="154"/>
      <c r="C627" s="154"/>
      <c r="D627" s="154"/>
      <c r="E627" s="154"/>
      <c r="F627" s="154"/>
      <c r="G627" s="154"/>
      <c r="H627" s="154"/>
      <c r="I627" s="154"/>
      <c r="J627" s="154"/>
      <c r="K627" s="154"/>
      <c r="L627" s="154"/>
      <c r="M627" s="154"/>
    </row>
    <row r="628" spans="1:13" x14ac:dyDescent="0.25">
      <c r="A628" s="154"/>
      <c r="B628" s="154"/>
      <c r="C628" s="154"/>
      <c r="D628" s="154"/>
      <c r="E628" s="154"/>
      <c r="F628" s="154"/>
      <c r="G628" s="154"/>
      <c r="H628" s="154"/>
      <c r="I628" s="154"/>
      <c r="J628" s="154"/>
      <c r="K628" s="154"/>
      <c r="L628" s="154"/>
      <c r="M628" s="154"/>
    </row>
    <row r="629" spans="1:13" x14ac:dyDescent="0.25">
      <c r="A629" s="154"/>
      <c r="B629" s="154"/>
      <c r="C629" s="154"/>
      <c r="D629" s="154"/>
      <c r="E629" s="154"/>
      <c r="F629" s="154"/>
      <c r="G629" s="154"/>
      <c r="H629" s="154"/>
      <c r="I629" s="154"/>
      <c r="J629" s="154"/>
      <c r="K629" s="154"/>
      <c r="L629" s="154"/>
      <c r="M629" s="154"/>
    </row>
    <row r="630" spans="1:13" x14ac:dyDescent="0.25">
      <c r="A630" s="154"/>
      <c r="B630" s="154"/>
      <c r="C630" s="154"/>
      <c r="D630" s="154"/>
      <c r="E630" s="154"/>
      <c r="F630" s="154"/>
      <c r="G630" s="154"/>
      <c r="H630" s="154"/>
      <c r="I630" s="154"/>
      <c r="J630" s="154"/>
      <c r="K630" s="154"/>
      <c r="L630" s="154"/>
      <c r="M630" s="154"/>
    </row>
    <row r="631" spans="1:13" x14ac:dyDescent="0.25">
      <c r="A631" s="154"/>
      <c r="B631" s="154"/>
      <c r="C631" s="154"/>
      <c r="D631" s="154"/>
      <c r="E631" s="154"/>
      <c r="F631" s="154"/>
      <c r="G631" s="154"/>
      <c r="H631" s="154"/>
      <c r="I631" s="154"/>
      <c r="J631" s="154"/>
      <c r="K631" s="154"/>
      <c r="L631" s="154"/>
      <c r="M631" s="154"/>
    </row>
    <row r="632" spans="1:13" x14ac:dyDescent="0.25">
      <c r="A632" s="154"/>
      <c r="B632" s="154"/>
      <c r="C632" s="154"/>
      <c r="D632" s="154"/>
      <c r="E632" s="154"/>
      <c r="F632" s="154"/>
      <c r="G632" s="154"/>
      <c r="H632" s="154"/>
      <c r="I632" s="154"/>
      <c r="J632" s="154"/>
      <c r="K632" s="154"/>
      <c r="L632" s="154"/>
      <c r="M632" s="154"/>
    </row>
    <row r="633" spans="1:13" x14ac:dyDescent="0.25">
      <c r="A633" s="154"/>
      <c r="B633" s="154"/>
      <c r="C633" s="154"/>
      <c r="D633" s="154"/>
      <c r="E633" s="154"/>
      <c r="F633" s="154"/>
      <c r="G633" s="154"/>
      <c r="H633" s="154"/>
      <c r="I633" s="154"/>
      <c r="J633" s="154"/>
      <c r="K633" s="154"/>
      <c r="L633" s="154"/>
      <c r="M633" s="154"/>
    </row>
    <row r="634" spans="1:13" x14ac:dyDescent="0.25">
      <c r="A634" s="154"/>
      <c r="B634" s="154"/>
      <c r="C634" s="154"/>
      <c r="D634" s="154"/>
      <c r="E634" s="154"/>
      <c r="F634" s="154"/>
      <c r="G634" s="154"/>
      <c r="H634" s="154"/>
      <c r="I634" s="154"/>
      <c r="J634" s="154"/>
      <c r="K634" s="154"/>
      <c r="L634" s="154"/>
      <c r="M634" s="154"/>
    </row>
    <row r="635" spans="1:13" x14ac:dyDescent="0.25">
      <c r="A635" s="154"/>
      <c r="B635" s="154"/>
      <c r="C635" s="154"/>
      <c r="D635" s="154"/>
      <c r="E635" s="154"/>
      <c r="F635" s="154"/>
      <c r="G635" s="154"/>
      <c r="H635" s="154"/>
      <c r="I635" s="154"/>
      <c r="J635" s="154"/>
      <c r="K635" s="154"/>
      <c r="L635" s="154"/>
      <c r="M635" s="154"/>
    </row>
    <row r="636" spans="1:13" x14ac:dyDescent="0.25">
      <c r="A636" s="154"/>
      <c r="B636" s="154"/>
      <c r="C636" s="154"/>
      <c r="D636" s="154"/>
      <c r="E636" s="154"/>
      <c r="F636" s="154"/>
      <c r="G636" s="154"/>
      <c r="H636" s="154"/>
      <c r="I636" s="154"/>
      <c r="J636" s="154"/>
      <c r="K636" s="154"/>
      <c r="L636" s="154"/>
      <c r="M636" s="154"/>
    </row>
    <row r="637" spans="1:13" x14ac:dyDescent="0.25">
      <c r="A637" s="154"/>
      <c r="B637" s="154"/>
      <c r="C637" s="154"/>
      <c r="D637" s="154"/>
      <c r="E637" s="154"/>
      <c r="F637" s="154"/>
      <c r="G637" s="154"/>
      <c r="H637" s="154"/>
      <c r="I637" s="154"/>
      <c r="J637" s="154"/>
      <c r="K637" s="154"/>
      <c r="L637" s="154"/>
      <c r="M637" s="154"/>
    </row>
    <row r="638" spans="1:13" x14ac:dyDescent="0.25">
      <c r="A638" s="154"/>
      <c r="B638" s="154"/>
      <c r="C638" s="154"/>
      <c r="D638" s="154"/>
      <c r="E638" s="154"/>
      <c r="F638" s="154"/>
      <c r="G638" s="154"/>
      <c r="H638" s="154"/>
      <c r="I638" s="154"/>
      <c r="J638" s="154"/>
      <c r="K638" s="154"/>
      <c r="L638" s="154"/>
      <c r="M638" s="154"/>
    </row>
    <row r="639" spans="1:13" x14ac:dyDescent="0.25">
      <c r="A639" s="154"/>
      <c r="B639" s="154"/>
      <c r="C639" s="154"/>
      <c r="D639" s="154"/>
      <c r="E639" s="154"/>
      <c r="F639" s="154"/>
      <c r="G639" s="154"/>
      <c r="H639" s="154"/>
      <c r="I639" s="154"/>
      <c r="J639" s="154"/>
      <c r="K639" s="154"/>
      <c r="L639" s="154"/>
      <c r="M639" s="154"/>
    </row>
    <row r="640" spans="1:13" x14ac:dyDescent="0.25">
      <c r="A640" s="154"/>
      <c r="B640" s="154"/>
      <c r="C640" s="154"/>
      <c r="D640" s="154"/>
      <c r="E640" s="154"/>
      <c r="F640" s="154"/>
      <c r="G640" s="154"/>
      <c r="H640" s="154"/>
      <c r="I640" s="154"/>
      <c r="J640" s="154"/>
      <c r="K640" s="154"/>
      <c r="L640" s="154"/>
      <c r="M640" s="154"/>
    </row>
    <row r="641" spans="1:13" x14ac:dyDescent="0.25">
      <c r="A641" s="154"/>
      <c r="B641" s="154"/>
      <c r="C641" s="154"/>
      <c r="D641" s="154"/>
      <c r="E641" s="154"/>
      <c r="F641" s="154"/>
      <c r="G641" s="154"/>
      <c r="H641" s="154"/>
      <c r="I641" s="154"/>
      <c r="J641" s="154"/>
      <c r="K641" s="154"/>
      <c r="L641" s="154"/>
      <c r="M641" s="154"/>
    </row>
    <row r="642" spans="1:13" x14ac:dyDescent="0.25">
      <c r="A642" s="154"/>
      <c r="B642" s="154"/>
      <c r="C642" s="154"/>
      <c r="D642" s="154"/>
      <c r="E642" s="154"/>
      <c r="F642" s="154"/>
      <c r="G642" s="154"/>
      <c r="H642" s="154"/>
      <c r="I642" s="154"/>
      <c r="J642" s="154"/>
      <c r="K642" s="154"/>
      <c r="L642" s="154"/>
      <c r="M642" s="154"/>
    </row>
    <row r="643" spans="1:13" x14ac:dyDescent="0.25">
      <c r="A643" s="154"/>
      <c r="B643" s="154"/>
      <c r="C643" s="154"/>
      <c r="D643" s="154"/>
      <c r="E643" s="154"/>
      <c r="F643" s="154"/>
      <c r="G643" s="154"/>
      <c r="H643" s="154"/>
      <c r="I643" s="154"/>
      <c r="J643" s="154"/>
      <c r="K643" s="154"/>
      <c r="L643" s="154"/>
      <c r="M643" s="154"/>
    </row>
    <row r="644" spans="1:13" x14ac:dyDescent="0.25">
      <c r="A644" s="154"/>
      <c r="B644" s="154"/>
      <c r="C644" s="154"/>
      <c r="D644" s="154"/>
      <c r="E644" s="154"/>
      <c r="F644" s="154"/>
      <c r="G644" s="154"/>
      <c r="H644" s="154"/>
      <c r="I644" s="154"/>
      <c r="J644" s="154"/>
      <c r="K644" s="154"/>
      <c r="L644" s="154"/>
      <c r="M644" s="154"/>
    </row>
    <row r="645" spans="1:13" x14ac:dyDescent="0.25">
      <c r="A645" s="154"/>
      <c r="B645" s="154"/>
      <c r="C645" s="154"/>
      <c r="D645" s="154"/>
      <c r="E645" s="154"/>
      <c r="F645" s="154"/>
      <c r="G645" s="154"/>
      <c r="H645" s="154"/>
      <c r="I645" s="154"/>
      <c r="J645" s="154"/>
      <c r="K645" s="154"/>
      <c r="L645" s="154"/>
      <c r="M645" s="154"/>
    </row>
    <row r="646" spans="1:13" x14ac:dyDescent="0.25">
      <c r="A646" s="154"/>
      <c r="B646" s="154"/>
      <c r="C646" s="154"/>
      <c r="D646" s="154"/>
      <c r="E646" s="154"/>
      <c r="F646" s="154"/>
      <c r="G646" s="154"/>
      <c r="H646" s="154"/>
      <c r="I646" s="154"/>
      <c r="J646" s="154"/>
      <c r="K646" s="154"/>
      <c r="L646" s="154"/>
      <c r="M646" s="154"/>
    </row>
    <row r="647" spans="1:13" x14ac:dyDescent="0.25">
      <c r="A647" s="154"/>
      <c r="B647" s="154"/>
      <c r="C647" s="154"/>
      <c r="D647" s="154"/>
      <c r="E647" s="154"/>
      <c r="F647" s="154"/>
      <c r="G647" s="154"/>
      <c r="H647" s="154"/>
      <c r="I647" s="154"/>
      <c r="J647" s="154"/>
      <c r="K647" s="154"/>
      <c r="L647" s="154"/>
      <c r="M647" s="154"/>
    </row>
    <row r="648" spans="1:13" x14ac:dyDescent="0.25">
      <c r="A648" s="154"/>
      <c r="B648" s="154"/>
      <c r="C648" s="154"/>
      <c r="D648" s="154"/>
      <c r="E648" s="154"/>
      <c r="F648" s="154"/>
      <c r="G648" s="154"/>
      <c r="H648" s="154"/>
      <c r="I648" s="154"/>
      <c r="J648" s="154"/>
      <c r="K648" s="154"/>
      <c r="L648" s="154"/>
      <c r="M648" s="154"/>
    </row>
    <row r="649" spans="1:13" x14ac:dyDescent="0.25">
      <c r="A649" s="154"/>
      <c r="B649" s="154"/>
      <c r="C649" s="154"/>
      <c r="D649" s="154"/>
      <c r="E649" s="154"/>
      <c r="F649" s="154"/>
      <c r="G649" s="154"/>
      <c r="H649" s="154"/>
      <c r="I649" s="154"/>
      <c r="J649" s="154"/>
      <c r="K649" s="154"/>
      <c r="L649" s="154"/>
      <c r="M649" s="154"/>
    </row>
    <row r="650" spans="1:13" x14ac:dyDescent="0.25">
      <c r="A650" s="154"/>
      <c r="B650" s="154"/>
      <c r="C650" s="154"/>
      <c r="D650" s="154"/>
      <c r="E650" s="154"/>
      <c r="F650" s="154"/>
      <c r="G650" s="154"/>
      <c r="H650" s="154"/>
      <c r="I650" s="154"/>
      <c r="J650" s="154"/>
      <c r="K650" s="154"/>
      <c r="L650" s="154"/>
      <c r="M650" s="154"/>
    </row>
    <row r="651" spans="1:13" x14ac:dyDescent="0.25">
      <c r="A651" s="154"/>
      <c r="B651" s="154"/>
      <c r="C651" s="154"/>
      <c r="D651" s="154"/>
      <c r="E651" s="154"/>
      <c r="F651" s="154"/>
      <c r="G651" s="154"/>
      <c r="H651" s="154"/>
      <c r="I651" s="154"/>
      <c r="J651" s="154"/>
      <c r="K651" s="154"/>
      <c r="L651" s="154"/>
      <c r="M651" s="154"/>
    </row>
    <row r="652" spans="1:13" x14ac:dyDescent="0.25">
      <c r="A652" s="154"/>
      <c r="B652" s="154"/>
      <c r="C652" s="154"/>
      <c r="D652" s="154"/>
      <c r="E652" s="154"/>
      <c r="F652" s="154"/>
      <c r="G652" s="154"/>
      <c r="H652" s="154"/>
      <c r="I652" s="154"/>
      <c r="J652" s="154"/>
      <c r="K652" s="154"/>
      <c r="L652" s="154"/>
      <c r="M652" s="154"/>
    </row>
    <row r="653" spans="1:13" x14ac:dyDescent="0.25">
      <c r="A653" s="154"/>
      <c r="B653" s="154"/>
      <c r="C653" s="154"/>
      <c r="D653" s="154"/>
      <c r="E653" s="154"/>
      <c r="F653" s="154"/>
      <c r="G653" s="154"/>
      <c r="H653" s="154"/>
      <c r="I653" s="154"/>
      <c r="J653" s="154"/>
      <c r="K653" s="154"/>
      <c r="L653" s="154"/>
      <c r="M653" s="154"/>
    </row>
    <row r="654" spans="1:13" x14ac:dyDescent="0.25">
      <c r="A654" s="154"/>
      <c r="B654" s="154"/>
      <c r="C654" s="154"/>
      <c r="D654" s="154"/>
      <c r="E654" s="154"/>
      <c r="F654" s="154"/>
      <c r="G654" s="154"/>
      <c r="H654" s="154"/>
      <c r="I654" s="154"/>
      <c r="J654" s="154"/>
      <c r="K654" s="154"/>
      <c r="L654" s="154"/>
      <c r="M654" s="154"/>
    </row>
    <row r="655" spans="1:13" x14ac:dyDescent="0.25">
      <c r="A655" s="154"/>
      <c r="B655" s="154"/>
      <c r="C655" s="154"/>
      <c r="D655" s="154"/>
      <c r="E655" s="154"/>
      <c r="F655" s="154"/>
      <c r="G655" s="154"/>
      <c r="H655" s="154"/>
      <c r="I655" s="154"/>
      <c r="J655" s="154"/>
      <c r="K655" s="154"/>
      <c r="L655" s="154"/>
      <c r="M655" s="154"/>
    </row>
    <row r="656" spans="1:13" x14ac:dyDescent="0.25">
      <c r="A656" s="154"/>
      <c r="B656" s="154"/>
      <c r="C656" s="154"/>
      <c r="D656" s="154"/>
      <c r="E656" s="154"/>
      <c r="F656" s="154"/>
      <c r="G656" s="154"/>
      <c r="H656" s="154"/>
      <c r="I656" s="154"/>
      <c r="J656" s="154"/>
      <c r="K656" s="154"/>
      <c r="L656" s="154"/>
      <c r="M656" s="154"/>
    </row>
    <row r="657" spans="1:13" x14ac:dyDescent="0.25">
      <c r="A657" s="154"/>
      <c r="B657" s="154"/>
      <c r="C657" s="154"/>
      <c r="D657" s="154"/>
      <c r="E657" s="154"/>
      <c r="F657" s="154"/>
      <c r="G657" s="154"/>
      <c r="H657" s="154"/>
      <c r="I657" s="154"/>
      <c r="J657" s="154"/>
      <c r="K657" s="154"/>
      <c r="L657" s="154"/>
      <c r="M657" s="154"/>
    </row>
    <row r="658" spans="1:13" x14ac:dyDescent="0.25">
      <c r="A658" s="154"/>
      <c r="B658" s="154"/>
      <c r="C658" s="154"/>
      <c r="D658" s="154"/>
      <c r="E658" s="154"/>
      <c r="F658" s="154"/>
      <c r="G658" s="154"/>
      <c r="H658" s="154"/>
      <c r="I658" s="154"/>
      <c r="J658" s="154"/>
      <c r="K658" s="154"/>
      <c r="L658" s="154"/>
      <c r="M658" s="154"/>
    </row>
    <row r="659" spans="1:13" x14ac:dyDescent="0.25">
      <c r="A659" s="154"/>
      <c r="B659" s="154"/>
      <c r="C659" s="154"/>
      <c r="D659" s="154"/>
      <c r="E659" s="154"/>
      <c r="F659" s="154"/>
      <c r="G659" s="154"/>
      <c r="H659" s="154"/>
      <c r="I659" s="154"/>
      <c r="J659" s="154"/>
      <c r="K659" s="154"/>
      <c r="L659" s="154"/>
      <c r="M659" s="154"/>
    </row>
    <row r="660" spans="1:13" x14ac:dyDescent="0.25">
      <c r="A660" s="154"/>
      <c r="B660" s="154"/>
      <c r="C660" s="154"/>
      <c r="D660" s="154"/>
      <c r="E660" s="154"/>
      <c r="F660" s="154"/>
      <c r="G660" s="154"/>
      <c r="H660" s="154"/>
      <c r="I660" s="154"/>
      <c r="J660" s="154"/>
      <c r="K660" s="154"/>
      <c r="L660" s="154"/>
      <c r="M660" s="154"/>
    </row>
    <row r="661" spans="1:13" x14ac:dyDescent="0.25">
      <c r="A661" s="154"/>
      <c r="B661" s="154"/>
      <c r="C661" s="154"/>
      <c r="D661" s="154"/>
      <c r="E661" s="154"/>
      <c r="F661" s="154"/>
      <c r="G661" s="154"/>
      <c r="H661" s="154"/>
      <c r="I661" s="154"/>
      <c r="J661" s="154"/>
      <c r="K661" s="154"/>
      <c r="L661" s="154"/>
      <c r="M661" s="154"/>
    </row>
    <row r="662" spans="1:13" x14ac:dyDescent="0.25">
      <c r="A662" s="154"/>
      <c r="B662" s="154"/>
      <c r="C662" s="154"/>
      <c r="D662" s="154"/>
      <c r="E662" s="154"/>
      <c r="F662" s="154"/>
      <c r="G662" s="154"/>
      <c r="H662" s="154"/>
      <c r="I662" s="154"/>
      <c r="J662" s="154"/>
      <c r="K662" s="154"/>
      <c r="L662" s="154"/>
      <c r="M662" s="154"/>
    </row>
    <row r="663" spans="1:13" x14ac:dyDescent="0.25">
      <c r="A663" s="154"/>
      <c r="B663" s="154"/>
      <c r="C663" s="154"/>
      <c r="D663" s="154"/>
      <c r="E663" s="154"/>
      <c r="F663" s="154"/>
      <c r="G663" s="154"/>
      <c r="H663" s="154"/>
      <c r="I663" s="154"/>
      <c r="J663" s="154"/>
      <c r="K663" s="154"/>
      <c r="L663" s="154"/>
      <c r="M663" s="154"/>
    </row>
    <row r="664" spans="1:13" x14ac:dyDescent="0.25">
      <c r="A664" s="154"/>
      <c r="B664" s="154"/>
      <c r="C664" s="154"/>
      <c r="D664" s="154"/>
      <c r="E664" s="154"/>
      <c r="F664" s="154"/>
      <c r="G664" s="154"/>
      <c r="H664" s="154"/>
      <c r="I664" s="154"/>
      <c r="J664" s="154"/>
      <c r="K664" s="154"/>
      <c r="L664" s="154"/>
      <c r="M664" s="154"/>
    </row>
    <row r="665" spans="1:13" x14ac:dyDescent="0.25">
      <c r="A665" s="154"/>
      <c r="B665" s="154"/>
      <c r="C665" s="154"/>
      <c r="D665" s="154"/>
      <c r="E665" s="154"/>
      <c r="F665" s="154"/>
      <c r="G665" s="154"/>
      <c r="H665" s="154"/>
      <c r="I665" s="154"/>
      <c r="J665" s="154"/>
      <c r="K665" s="154"/>
      <c r="L665" s="154"/>
      <c r="M665" s="154"/>
    </row>
    <row r="666" spans="1:13" x14ac:dyDescent="0.25">
      <c r="A666" s="154"/>
      <c r="B666" s="154"/>
      <c r="C666" s="154"/>
      <c r="D666" s="154"/>
      <c r="E666" s="154"/>
      <c r="F666" s="154"/>
      <c r="G666" s="154"/>
      <c r="H666" s="154"/>
      <c r="I666" s="154"/>
      <c r="J666" s="154"/>
      <c r="K666" s="154"/>
      <c r="L666" s="154"/>
      <c r="M666" s="154"/>
    </row>
    <row r="667" spans="1:13" x14ac:dyDescent="0.25">
      <c r="A667" s="154"/>
      <c r="B667" s="154"/>
      <c r="C667" s="154"/>
      <c r="D667" s="154"/>
      <c r="E667" s="154"/>
      <c r="F667" s="154"/>
      <c r="G667" s="154"/>
      <c r="H667" s="154"/>
      <c r="I667" s="154"/>
      <c r="J667" s="154"/>
      <c r="K667" s="154"/>
      <c r="L667" s="154"/>
      <c r="M667" s="154"/>
    </row>
    <row r="668" spans="1:13" x14ac:dyDescent="0.25">
      <c r="A668" s="154"/>
      <c r="B668" s="154"/>
      <c r="C668" s="154"/>
      <c r="D668" s="154"/>
      <c r="E668" s="154"/>
      <c r="F668" s="154"/>
      <c r="G668" s="154"/>
      <c r="H668" s="154"/>
      <c r="I668" s="154"/>
      <c r="J668" s="154"/>
      <c r="K668" s="154"/>
      <c r="L668" s="154"/>
      <c r="M668" s="154"/>
    </row>
    <row r="669" spans="1:13" x14ac:dyDescent="0.25">
      <c r="A669" s="154"/>
      <c r="B669" s="154"/>
      <c r="C669" s="154"/>
      <c r="D669" s="154"/>
      <c r="E669" s="154"/>
      <c r="F669" s="154"/>
      <c r="G669" s="154"/>
      <c r="H669" s="154"/>
      <c r="I669" s="154"/>
      <c r="J669" s="154"/>
      <c r="K669" s="154"/>
      <c r="L669" s="154"/>
      <c r="M669" s="154"/>
    </row>
    <row r="670" spans="1:13" x14ac:dyDescent="0.25">
      <c r="A670" s="154"/>
      <c r="B670" s="154"/>
      <c r="C670" s="154"/>
      <c r="D670" s="154"/>
      <c r="E670" s="154"/>
      <c r="F670" s="154"/>
      <c r="G670" s="154"/>
      <c r="H670" s="154"/>
      <c r="I670" s="154"/>
      <c r="J670" s="154"/>
      <c r="K670" s="154"/>
      <c r="L670" s="154"/>
      <c r="M670" s="154"/>
    </row>
    <row r="671" spans="1:13" x14ac:dyDescent="0.25">
      <c r="A671" s="154"/>
      <c r="B671" s="154"/>
      <c r="C671" s="154"/>
      <c r="D671" s="154"/>
      <c r="E671" s="154"/>
      <c r="F671" s="154"/>
      <c r="G671" s="154"/>
      <c r="H671" s="154"/>
      <c r="I671" s="154"/>
      <c r="J671" s="154"/>
      <c r="K671" s="154"/>
      <c r="L671" s="154"/>
      <c r="M671" s="154"/>
    </row>
    <row r="672" spans="1:13" x14ac:dyDescent="0.25">
      <c r="A672" s="154"/>
      <c r="B672" s="154"/>
      <c r="C672" s="154"/>
      <c r="D672" s="154"/>
      <c r="E672" s="154"/>
      <c r="F672" s="154"/>
      <c r="G672" s="154"/>
      <c r="H672" s="154"/>
      <c r="I672" s="154"/>
      <c r="J672" s="154"/>
      <c r="K672" s="154"/>
      <c r="L672" s="154"/>
      <c r="M672" s="154"/>
    </row>
    <row r="673" spans="1:13" x14ac:dyDescent="0.25">
      <c r="A673" s="154"/>
      <c r="B673" s="154"/>
      <c r="C673" s="154"/>
      <c r="D673" s="154"/>
      <c r="E673" s="154"/>
      <c r="F673" s="154"/>
      <c r="G673" s="154"/>
      <c r="H673" s="154"/>
      <c r="I673" s="154"/>
      <c r="J673" s="154"/>
      <c r="K673" s="154"/>
      <c r="L673" s="154"/>
      <c r="M673" s="154"/>
    </row>
    <row r="674" spans="1:13" x14ac:dyDescent="0.25">
      <c r="A674" s="154"/>
      <c r="B674" s="154"/>
      <c r="C674" s="154"/>
      <c r="D674" s="154"/>
      <c r="E674" s="154"/>
      <c r="F674" s="154"/>
      <c r="G674" s="154"/>
      <c r="H674" s="154"/>
      <c r="I674" s="154"/>
      <c r="J674" s="154"/>
      <c r="K674" s="154"/>
      <c r="L674" s="154"/>
      <c r="M674" s="154"/>
    </row>
    <row r="675" spans="1:13" x14ac:dyDescent="0.25">
      <c r="A675" s="154"/>
      <c r="B675" s="154"/>
      <c r="C675" s="154"/>
      <c r="D675" s="154"/>
      <c r="E675" s="154"/>
      <c r="F675" s="154"/>
      <c r="G675" s="154"/>
      <c r="H675" s="154"/>
      <c r="I675" s="154"/>
      <c r="J675" s="154"/>
      <c r="K675" s="154"/>
      <c r="L675" s="154"/>
      <c r="M675" s="154"/>
    </row>
    <row r="676" spans="1:13" x14ac:dyDescent="0.25">
      <c r="A676" s="154"/>
      <c r="B676" s="154"/>
      <c r="C676" s="154"/>
      <c r="D676" s="154"/>
      <c r="E676" s="154"/>
      <c r="F676" s="154"/>
      <c r="G676" s="154"/>
      <c r="H676" s="154"/>
      <c r="I676" s="154"/>
      <c r="J676" s="154"/>
      <c r="K676" s="154"/>
      <c r="L676" s="154"/>
      <c r="M676" s="154"/>
    </row>
    <row r="677" spans="1:13" x14ac:dyDescent="0.25">
      <c r="A677" s="154"/>
      <c r="B677" s="154"/>
      <c r="C677" s="154"/>
      <c r="D677" s="154"/>
      <c r="E677" s="154"/>
      <c r="F677" s="154"/>
      <c r="G677" s="154"/>
      <c r="H677" s="154"/>
      <c r="I677" s="154"/>
      <c r="J677" s="154"/>
      <c r="K677" s="154"/>
      <c r="L677" s="154"/>
      <c r="M677" s="154"/>
    </row>
    <row r="678" spans="1:13" x14ac:dyDescent="0.25">
      <c r="A678" s="154"/>
      <c r="B678" s="154"/>
      <c r="C678" s="154"/>
      <c r="D678" s="154"/>
      <c r="E678" s="154"/>
      <c r="F678" s="154"/>
      <c r="G678" s="154"/>
      <c r="H678" s="154"/>
      <c r="I678" s="154"/>
      <c r="J678" s="154"/>
      <c r="K678" s="154"/>
      <c r="L678" s="154"/>
      <c r="M678" s="154"/>
    </row>
    <row r="679" spans="1:13" x14ac:dyDescent="0.25">
      <c r="A679" s="154"/>
      <c r="B679" s="154"/>
      <c r="C679" s="154"/>
      <c r="D679" s="154"/>
      <c r="E679" s="154"/>
      <c r="F679" s="154"/>
      <c r="G679" s="154"/>
      <c r="H679" s="154"/>
      <c r="I679" s="154"/>
      <c r="J679" s="154"/>
      <c r="K679" s="154"/>
      <c r="L679" s="154"/>
      <c r="M679" s="154"/>
    </row>
    <row r="680" spans="1:13" x14ac:dyDescent="0.25">
      <c r="A680" s="154"/>
      <c r="B680" s="154"/>
      <c r="C680" s="154"/>
      <c r="D680" s="154"/>
      <c r="E680" s="154"/>
      <c r="F680" s="154"/>
      <c r="G680" s="154"/>
      <c r="H680" s="154"/>
      <c r="I680" s="154"/>
      <c r="J680" s="154"/>
      <c r="K680" s="154"/>
      <c r="L680" s="154"/>
      <c r="M680" s="154"/>
    </row>
    <row r="681" spans="1:13" x14ac:dyDescent="0.25">
      <c r="A681" s="154"/>
      <c r="B681" s="154"/>
      <c r="C681" s="154"/>
      <c r="D681" s="154"/>
      <c r="E681" s="154"/>
      <c r="F681" s="154"/>
      <c r="G681" s="154"/>
      <c r="H681" s="154"/>
      <c r="I681" s="154"/>
      <c r="J681" s="154"/>
      <c r="K681" s="154"/>
      <c r="L681" s="154"/>
      <c r="M681" s="154"/>
    </row>
    <row r="682" spans="1:13" x14ac:dyDescent="0.25">
      <c r="A682" s="154"/>
      <c r="B682" s="154"/>
      <c r="C682" s="154"/>
      <c r="D682" s="154"/>
      <c r="E682" s="154"/>
      <c r="F682" s="154"/>
      <c r="G682" s="154"/>
      <c r="H682" s="154"/>
      <c r="I682" s="154"/>
      <c r="J682" s="154"/>
      <c r="K682" s="154"/>
      <c r="L682" s="154"/>
      <c r="M682" s="154"/>
    </row>
    <row r="683" spans="1:13" x14ac:dyDescent="0.25">
      <c r="A683" s="154"/>
      <c r="B683" s="154"/>
      <c r="C683" s="154"/>
      <c r="D683" s="154"/>
      <c r="E683" s="154"/>
      <c r="F683" s="154"/>
      <c r="G683" s="154"/>
      <c r="H683" s="154"/>
      <c r="I683" s="154"/>
      <c r="J683" s="154"/>
      <c r="K683" s="154"/>
      <c r="L683" s="154"/>
      <c r="M683" s="154"/>
    </row>
    <row r="684" spans="1:13" x14ac:dyDescent="0.25">
      <c r="A684" s="154"/>
      <c r="B684" s="154"/>
      <c r="C684" s="154"/>
      <c r="D684" s="154"/>
      <c r="E684" s="154"/>
      <c r="F684" s="154"/>
      <c r="G684" s="154"/>
      <c r="H684" s="154"/>
      <c r="I684" s="154"/>
      <c r="J684" s="154"/>
      <c r="K684" s="154"/>
      <c r="L684" s="154"/>
      <c r="M684" s="154"/>
    </row>
    <row r="685" spans="1:13" x14ac:dyDescent="0.25">
      <c r="A685" s="154"/>
      <c r="B685" s="154"/>
      <c r="C685" s="154"/>
      <c r="D685" s="154"/>
      <c r="E685" s="154"/>
      <c r="F685" s="154"/>
      <c r="G685" s="154"/>
      <c r="H685" s="154"/>
      <c r="I685" s="154"/>
      <c r="J685" s="154"/>
      <c r="K685" s="154"/>
      <c r="L685" s="154"/>
      <c r="M685" s="154"/>
    </row>
    <row r="686" spans="1:13" x14ac:dyDescent="0.25">
      <c r="A686" s="154"/>
      <c r="B686" s="154"/>
      <c r="C686" s="154"/>
      <c r="D686" s="154"/>
      <c r="E686" s="154"/>
      <c r="F686" s="154"/>
      <c r="G686" s="154"/>
      <c r="H686" s="154"/>
      <c r="I686" s="154"/>
      <c r="J686" s="154"/>
      <c r="K686" s="154"/>
      <c r="L686" s="154"/>
      <c r="M686" s="154"/>
    </row>
    <row r="687" spans="1:13" x14ac:dyDescent="0.25">
      <c r="A687" s="154"/>
      <c r="B687" s="154"/>
      <c r="C687" s="154"/>
      <c r="D687" s="154"/>
      <c r="E687" s="154"/>
      <c r="F687" s="154"/>
      <c r="G687" s="154"/>
      <c r="H687" s="154"/>
      <c r="I687" s="154"/>
      <c r="J687" s="154"/>
      <c r="K687" s="154"/>
      <c r="L687" s="154"/>
      <c r="M687" s="154"/>
    </row>
    <row r="688" spans="1:13" x14ac:dyDescent="0.25">
      <c r="A688" s="154"/>
      <c r="B688" s="154"/>
      <c r="C688" s="154"/>
      <c r="D688" s="154"/>
      <c r="E688" s="154"/>
      <c r="F688" s="154"/>
      <c r="G688" s="154"/>
      <c r="H688" s="154"/>
      <c r="I688" s="154"/>
      <c r="J688" s="154"/>
      <c r="K688" s="154"/>
      <c r="L688" s="154"/>
      <c r="M688" s="154"/>
    </row>
    <row r="689" spans="1:13" x14ac:dyDescent="0.25">
      <c r="A689" s="154"/>
      <c r="B689" s="154"/>
      <c r="C689" s="154"/>
      <c r="D689" s="154"/>
      <c r="E689" s="154"/>
      <c r="F689" s="154"/>
      <c r="G689" s="154"/>
      <c r="H689" s="154"/>
      <c r="I689" s="154"/>
      <c r="J689" s="154"/>
      <c r="K689" s="154"/>
      <c r="L689" s="154"/>
      <c r="M689" s="154"/>
    </row>
    <row r="690" spans="1:13" x14ac:dyDescent="0.25">
      <c r="A690" s="154"/>
      <c r="B690" s="154"/>
      <c r="C690" s="154"/>
      <c r="D690" s="154"/>
      <c r="E690" s="154"/>
      <c r="F690" s="154"/>
      <c r="G690" s="154"/>
      <c r="H690" s="154"/>
      <c r="I690" s="154"/>
      <c r="J690" s="154"/>
      <c r="K690" s="154"/>
      <c r="L690" s="154"/>
      <c r="M690" s="154"/>
    </row>
    <row r="691" spans="1:13" x14ac:dyDescent="0.25">
      <c r="A691" s="154"/>
      <c r="B691" s="154"/>
      <c r="C691" s="154"/>
      <c r="D691" s="154"/>
      <c r="E691" s="154"/>
      <c r="F691" s="154"/>
      <c r="G691" s="154"/>
      <c r="H691" s="154"/>
      <c r="I691" s="154"/>
      <c r="J691" s="154"/>
      <c r="K691" s="154"/>
      <c r="L691" s="154"/>
      <c r="M691" s="154"/>
    </row>
    <row r="692" spans="1:13" x14ac:dyDescent="0.25">
      <c r="A692" s="154"/>
      <c r="B692" s="154"/>
      <c r="C692" s="154"/>
      <c r="D692" s="154"/>
      <c r="E692" s="154"/>
      <c r="F692" s="154"/>
      <c r="G692" s="154"/>
      <c r="H692" s="154"/>
      <c r="I692" s="154"/>
      <c r="J692" s="154"/>
      <c r="K692" s="154"/>
      <c r="L692" s="154"/>
      <c r="M692" s="154"/>
    </row>
    <row r="693" spans="1:13" x14ac:dyDescent="0.25">
      <c r="A693" s="154"/>
      <c r="B693" s="154"/>
      <c r="C693" s="154"/>
      <c r="D693" s="154"/>
      <c r="E693" s="154"/>
      <c r="F693" s="154"/>
      <c r="G693" s="154"/>
      <c r="H693" s="154"/>
      <c r="I693" s="154"/>
      <c r="J693" s="154"/>
      <c r="K693" s="154"/>
      <c r="L693" s="154"/>
      <c r="M693" s="154"/>
    </row>
    <row r="694" spans="1:13" x14ac:dyDescent="0.25">
      <c r="A694" s="154"/>
      <c r="B694" s="154"/>
      <c r="C694" s="154"/>
      <c r="D694" s="154"/>
      <c r="E694" s="154"/>
      <c r="F694" s="154"/>
      <c r="G694" s="154"/>
      <c r="H694" s="154"/>
      <c r="I694" s="154"/>
      <c r="J694" s="154"/>
      <c r="K694" s="154"/>
      <c r="L694" s="154"/>
      <c r="M694" s="154"/>
    </row>
    <row r="695" spans="1:13" x14ac:dyDescent="0.25">
      <c r="A695" s="154"/>
      <c r="B695" s="154"/>
      <c r="C695" s="154"/>
      <c r="D695" s="154"/>
      <c r="E695" s="154"/>
      <c r="F695" s="154"/>
      <c r="G695" s="154"/>
      <c r="H695" s="154"/>
      <c r="I695" s="154"/>
      <c r="J695" s="154"/>
      <c r="K695" s="154"/>
      <c r="L695" s="154"/>
      <c r="M695" s="154"/>
    </row>
    <row r="696" spans="1:13" x14ac:dyDescent="0.25">
      <c r="A696" s="154"/>
      <c r="B696" s="154"/>
      <c r="C696" s="154"/>
      <c r="D696" s="154"/>
      <c r="E696" s="154"/>
      <c r="F696" s="154"/>
      <c r="G696" s="154"/>
      <c r="H696" s="154"/>
      <c r="I696" s="154"/>
      <c r="J696" s="154"/>
      <c r="K696" s="154"/>
      <c r="L696" s="154"/>
      <c r="M696" s="154"/>
    </row>
    <row r="697" spans="1:13" x14ac:dyDescent="0.25">
      <c r="A697" s="154"/>
      <c r="B697" s="154"/>
      <c r="C697" s="154"/>
      <c r="D697" s="154"/>
      <c r="E697" s="154"/>
      <c r="F697" s="154"/>
      <c r="G697" s="154"/>
      <c r="H697" s="154"/>
      <c r="I697" s="154"/>
      <c r="J697" s="154"/>
      <c r="K697" s="154"/>
      <c r="L697" s="154"/>
      <c r="M697" s="154"/>
    </row>
    <row r="698" spans="1:13" x14ac:dyDescent="0.25">
      <c r="A698" s="154"/>
      <c r="B698" s="154"/>
      <c r="C698" s="154"/>
      <c r="D698" s="154"/>
      <c r="E698" s="154"/>
      <c r="F698" s="154"/>
      <c r="G698" s="154"/>
      <c r="H698" s="154"/>
      <c r="I698" s="154"/>
      <c r="J698" s="154"/>
      <c r="K698" s="154"/>
      <c r="L698" s="154"/>
      <c r="M698" s="154"/>
    </row>
    <row r="699" spans="1:13" x14ac:dyDescent="0.25">
      <c r="A699" s="154"/>
      <c r="B699" s="154"/>
      <c r="C699" s="154"/>
      <c r="D699" s="154"/>
      <c r="E699" s="154"/>
      <c r="F699" s="154"/>
      <c r="G699" s="154"/>
      <c r="H699" s="154"/>
      <c r="I699" s="154"/>
      <c r="J699" s="154"/>
      <c r="K699" s="154"/>
      <c r="L699" s="154"/>
      <c r="M699" s="154"/>
    </row>
    <row r="700" spans="1:13" x14ac:dyDescent="0.25">
      <c r="A700" s="154"/>
      <c r="B700" s="154"/>
      <c r="C700" s="154"/>
      <c r="D700" s="154"/>
      <c r="E700" s="154"/>
      <c r="F700" s="154"/>
      <c r="G700" s="154"/>
      <c r="H700" s="154"/>
      <c r="I700" s="154"/>
      <c r="J700" s="154"/>
      <c r="K700" s="154"/>
      <c r="L700" s="154"/>
      <c r="M700" s="154"/>
    </row>
    <row r="701" spans="1:13" x14ac:dyDescent="0.25">
      <c r="A701" s="154"/>
      <c r="B701" s="154"/>
      <c r="C701" s="154"/>
      <c r="D701" s="154"/>
      <c r="E701" s="154"/>
      <c r="F701" s="154"/>
      <c r="G701" s="154"/>
      <c r="H701" s="154"/>
      <c r="I701" s="154"/>
      <c r="J701" s="154"/>
      <c r="K701" s="154"/>
      <c r="L701" s="154"/>
      <c r="M701" s="154"/>
    </row>
    <row r="702" spans="1:13" x14ac:dyDescent="0.25">
      <c r="A702" s="154"/>
      <c r="B702" s="154"/>
      <c r="C702" s="154"/>
      <c r="D702" s="154"/>
      <c r="E702" s="154"/>
      <c r="F702" s="154"/>
      <c r="G702" s="154"/>
      <c r="H702" s="154"/>
      <c r="I702" s="154"/>
      <c r="J702" s="154"/>
      <c r="K702" s="154"/>
      <c r="L702" s="154"/>
      <c r="M702" s="154"/>
    </row>
    <row r="703" spans="1:13" x14ac:dyDescent="0.25">
      <c r="A703" s="154"/>
      <c r="B703" s="154"/>
      <c r="C703" s="154"/>
      <c r="D703" s="154"/>
      <c r="E703" s="154"/>
      <c r="F703" s="154"/>
      <c r="G703" s="154"/>
      <c r="H703" s="154"/>
      <c r="I703" s="154"/>
      <c r="J703" s="154"/>
      <c r="K703" s="154"/>
      <c r="L703" s="154"/>
      <c r="M703" s="154"/>
    </row>
    <row r="704" spans="1:13" x14ac:dyDescent="0.25">
      <c r="A704" s="154"/>
      <c r="B704" s="154"/>
      <c r="C704" s="154"/>
      <c r="D704" s="154"/>
      <c r="E704" s="154"/>
      <c r="F704" s="154"/>
      <c r="G704" s="154"/>
      <c r="H704" s="154"/>
      <c r="I704" s="154"/>
      <c r="J704" s="154"/>
      <c r="K704" s="154"/>
      <c r="L704" s="154"/>
      <c r="M704" s="154"/>
    </row>
    <row r="705" spans="1:13" x14ac:dyDescent="0.25">
      <c r="A705" s="154"/>
      <c r="B705" s="154"/>
      <c r="C705" s="154"/>
      <c r="D705" s="154"/>
      <c r="E705" s="154"/>
      <c r="F705" s="154"/>
      <c r="G705" s="154"/>
      <c r="H705" s="154"/>
      <c r="I705" s="154"/>
      <c r="J705" s="154"/>
      <c r="K705" s="154"/>
      <c r="L705" s="154"/>
      <c r="M705" s="154"/>
    </row>
    <row r="706" spans="1:13" x14ac:dyDescent="0.25">
      <c r="A706" s="154"/>
      <c r="B706" s="154"/>
      <c r="C706" s="154"/>
      <c r="D706" s="154"/>
      <c r="E706" s="154"/>
      <c r="F706" s="154"/>
      <c r="G706" s="154"/>
      <c r="H706" s="154"/>
      <c r="I706" s="154"/>
      <c r="J706" s="154"/>
      <c r="K706" s="154"/>
      <c r="L706" s="154"/>
      <c r="M706" s="154"/>
    </row>
    <row r="707" spans="1:13" x14ac:dyDescent="0.25">
      <c r="A707" s="154"/>
      <c r="B707" s="154"/>
      <c r="C707" s="154"/>
      <c r="D707" s="154"/>
      <c r="E707" s="154"/>
      <c r="F707" s="154"/>
      <c r="G707" s="154"/>
      <c r="H707" s="154"/>
      <c r="I707" s="154"/>
      <c r="J707" s="154"/>
      <c r="K707" s="154"/>
      <c r="L707" s="154"/>
      <c r="M707" s="154"/>
    </row>
    <row r="708" spans="1:13" x14ac:dyDescent="0.25">
      <c r="A708" s="154"/>
      <c r="B708" s="154"/>
      <c r="C708" s="154"/>
      <c r="D708" s="154"/>
      <c r="E708" s="154"/>
      <c r="F708" s="154"/>
      <c r="G708" s="154"/>
      <c r="H708" s="154"/>
      <c r="I708" s="154"/>
      <c r="J708" s="154"/>
      <c r="K708" s="154"/>
      <c r="L708" s="154"/>
      <c r="M708" s="154"/>
    </row>
    <row r="709" spans="1:13" x14ac:dyDescent="0.25">
      <c r="A709" s="154"/>
      <c r="B709" s="154"/>
      <c r="C709" s="154"/>
      <c r="D709" s="154"/>
      <c r="E709" s="154"/>
      <c r="F709" s="154"/>
      <c r="G709" s="154"/>
      <c r="H709" s="154"/>
      <c r="I709" s="154"/>
      <c r="J709" s="154"/>
      <c r="K709" s="154"/>
      <c r="L709" s="154"/>
      <c r="M709" s="154"/>
    </row>
    <row r="710" spans="1:13" x14ac:dyDescent="0.25">
      <c r="A710" s="154"/>
      <c r="B710" s="154"/>
      <c r="C710" s="154"/>
      <c r="D710" s="154"/>
      <c r="E710" s="154"/>
      <c r="F710" s="154"/>
      <c r="G710" s="154"/>
      <c r="H710" s="154"/>
      <c r="I710" s="154"/>
      <c r="J710" s="154"/>
      <c r="K710" s="154"/>
      <c r="L710" s="154"/>
      <c r="M710" s="154"/>
    </row>
    <row r="711" spans="1:13" x14ac:dyDescent="0.25">
      <c r="A711" s="154"/>
      <c r="B711" s="154"/>
      <c r="C711" s="154"/>
      <c r="D711" s="154"/>
      <c r="E711" s="154"/>
      <c r="F711" s="154"/>
      <c r="G711" s="154"/>
      <c r="H711" s="154"/>
      <c r="I711" s="154"/>
      <c r="J711" s="154"/>
      <c r="K711" s="154"/>
      <c r="L711" s="154"/>
      <c r="M711" s="154"/>
    </row>
    <row r="712" spans="1:13" x14ac:dyDescent="0.25">
      <c r="A712" s="154"/>
      <c r="B712" s="154"/>
      <c r="C712" s="154"/>
      <c r="D712" s="154"/>
      <c r="E712" s="154"/>
      <c r="F712" s="154"/>
      <c r="G712" s="154"/>
      <c r="H712" s="154"/>
      <c r="I712" s="154"/>
      <c r="J712" s="154"/>
      <c r="K712" s="154"/>
      <c r="L712" s="154"/>
      <c r="M712" s="154"/>
    </row>
    <row r="713" spans="1:13" x14ac:dyDescent="0.25">
      <c r="A713" s="154"/>
      <c r="B713" s="154"/>
      <c r="C713" s="154"/>
      <c r="D713" s="154"/>
      <c r="E713" s="154"/>
      <c r="F713" s="154"/>
      <c r="G713" s="154"/>
      <c r="H713" s="154"/>
      <c r="I713" s="154"/>
      <c r="J713" s="154"/>
      <c r="K713" s="154"/>
      <c r="L713" s="154"/>
      <c r="M713" s="154"/>
    </row>
    <row r="714" spans="1:13" x14ac:dyDescent="0.25">
      <c r="A714" s="154"/>
      <c r="B714" s="154"/>
      <c r="C714" s="154"/>
      <c r="D714" s="154"/>
      <c r="E714" s="154"/>
      <c r="F714" s="154"/>
      <c r="G714" s="154"/>
      <c r="H714" s="154"/>
      <c r="I714" s="154"/>
      <c r="J714" s="154"/>
      <c r="K714" s="154"/>
      <c r="L714" s="154"/>
      <c r="M714" s="154"/>
    </row>
    <row r="715" spans="1:13" x14ac:dyDescent="0.25">
      <c r="A715" s="154"/>
      <c r="B715" s="154"/>
      <c r="C715" s="154"/>
      <c r="D715" s="154"/>
      <c r="E715" s="154"/>
      <c r="F715" s="154"/>
      <c r="G715" s="154"/>
      <c r="H715" s="154"/>
      <c r="I715" s="154"/>
      <c r="J715" s="154"/>
      <c r="K715" s="154"/>
      <c r="L715" s="154"/>
      <c r="M715" s="154"/>
    </row>
    <row r="716" spans="1:13" x14ac:dyDescent="0.25">
      <c r="A716" s="154"/>
      <c r="B716" s="154"/>
      <c r="C716" s="154"/>
      <c r="D716" s="154"/>
      <c r="E716" s="154"/>
      <c r="F716" s="154"/>
      <c r="G716" s="154"/>
      <c r="H716" s="154"/>
      <c r="I716" s="154"/>
      <c r="J716" s="154"/>
      <c r="K716" s="154"/>
      <c r="L716" s="154"/>
      <c r="M716" s="154"/>
    </row>
    <row r="717" spans="1:13" x14ac:dyDescent="0.25">
      <c r="A717" s="154"/>
      <c r="B717" s="154"/>
      <c r="C717" s="154"/>
      <c r="D717" s="154"/>
      <c r="E717" s="154"/>
      <c r="F717" s="154"/>
      <c r="G717" s="154"/>
      <c r="H717" s="154"/>
      <c r="I717" s="154"/>
      <c r="J717" s="154"/>
      <c r="K717" s="154"/>
      <c r="L717" s="154"/>
      <c r="M717" s="154"/>
    </row>
    <row r="718" spans="1:13" x14ac:dyDescent="0.25">
      <c r="A718" s="154"/>
      <c r="B718" s="154"/>
      <c r="C718" s="154"/>
      <c r="D718" s="154"/>
      <c r="E718" s="154"/>
      <c r="F718" s="154"/>
      <c r="G718" s="154"/>
      <c r="H718" s="154"/>
      <c r="I718" s="154"/>
      <c r="J718" s="154"/>
      <c r="K718" s="154"/>
      <c r="L718" s="154"/>
      <c r="M718" s="154"/>
    </row>
    <row r="719" spans="1:13" x14ac:dyDescent="0.25">
      <c r="A719" s="154"/>
      <c r="B719" s="154"/>
      <c r="C719" s="154"/>
      <c r="D719" s="154"/>
      <c r="E719" s="154"/>
      <c r="F719" s="154"/>
      <c r="G719" s="154"/>
      <c r="H719" s="154"/>
      <c r="I719" s="154"/>
      <c r="J719" s="154"/>
      <c r="K719" s="154"/>
      <c r="L719" s="154"/>
      <c r="M719" s="154"/>
    </row>
    <row r="720" spans="1:13" x14ac:dyDescent="0.25">
      <c r="A720" s="154"/>
      <c r="B720" s="154"/>
      <c r="C720" s="154"/>
      <c r="D720" s="154"/>
      <c r="E720" s="154"/>
      <c r="F720" s="154"/>
      <c r="G720" s="154"/>
      <c r="H720" s="154"/>
      <c r="I720" s="154"/>
      <c r="J720" s="154"/>
      <c r="K720" s="154"/>
      <c r="L720" s="154"/>
      <c r="M720" s="154"/>
    </row>
    <row r="721" spans="1:13" x14ac:dyDescent="0.25">
      <c r="A721" s="154"/>
      <c r="B721" s="154"/>
      <c r="C721" s="154"/>
      <c r="D721" s="154"/>
      <c r="E721" s="154"/>
      <c r="F721" s="154"/>
      <c r="G721" s="154"/>
      <c r="H721" s="154"/>
      <c r="I721" s="154"/>
      <c r="J721" s="154"/>
      <c r="K721" s="154"/>
      <c r="L721" s="154"/>
      <c r="M721" s="154"/>
    </row>
    <row r="722" spans="1:13" x14ac:dyDescent="0.25">
      <c r="A722" s="154"/>
      <c r="B722" s="154"/>
      <c r="C722" s="154"/>
      <c r="D722" s="154"/>
      <c r="E722" s="154"/>
      <c r="F722" s="154"/>
      <c r="G722" s="154"/>
      <c r="H722" s="154"/>
      <c r="I722" s="154"/>
      <c r="J722" s="154"/>
      <c r="K722" s="154"/>
      <c r="L722" s="154"/>
      <c r="M722" s="154"/>
    </row>
    <row r="723" spans="1:13" x14ac:dyDescent="0.25">
      <c r="A723" s="154"/>
      <c r="B723" s="154"/>
      <c r="C723" s="154"/>
      <c r="D723" s="154"/>
      <c r="E723" s="154"/>
      <c r="F723" s="154"/>
      <c r="G723" s="154"/>
      <c r="H723" s="154"/>
      <c r="I723" s="154"/>
      <c r="J723" s="154"/>
      <c r="K723" s="154"/>
      <c r="L723" s="154"/>
      <c r="M723" s="154"/>
    </row>
    <row r="724" spans="1:13" x14ac:dyDescent="0.25">
      <c r="A724" s="154"/>
      <c r="B724" s="154"/>
      <c r="C724" s="154"/>
      <c r="D724" s="154"/>
      <c r="E724" s="154"/>
      <c r="F724" s="154"/>
      <c r="G724" s="154"/>
      <c r="H724" s="154"/>
      <c r="I724" s="154"/>
      <c r="J724" s="154"/>
      <c r="K724" s="154"/>
      <c r="L724" s="154"/>
      <c r="M724" s="154"/>
    </row>
    <row r="725" spans="1:13" x14ac:dyDescent="0.25">
      <c r="A725" s="154"/>
      <c r="B725" s="154"/>
      <c r="C725" s="154"/>
      <c r="D725" s="154"/>
      <c r="E725" s="154"/>
      <c r="F725" s="154"/>
      <c r="G725" s="154"/>
      <c r="H725" s="154"/>
      <c r="I725" s="154"/>
      <c r="J725" s="154"/>
      <c r="K725" s="154"/>
      <c r="L725" s="154"/>
      <c r="M725" s="154"/>
    </row>
    <row r="726" spans="1:13" x14ac:dyDescent="0.25">
      <c r="A726" s="154"/>
      <c r="B726" s="154"/>
      <c r="C726" s="154"/>
      <c r="D726" s="154"/>
      <c r="E726" s="154"/>
      <c r="F726" s="154"/>
      <c r="G726" s="154"/>
      <c r="H726" s="154"/>
      <c r="I726" s="154"/>
      <c r="J726" s="154"/>
      <c r="K726" s="154"/>
      <c r="L726" s="154"/>
      <c r="M726" s="154"/>
    </row>
    <row r="727" spans="1:13" x14ac:dyDescent="0.25">
      <c r="A727" s="154"/>
      <c r="B727" s="154"/>
      <c r="C727" s="154"/>
      <c r="D727" s="154"/>
      <c r="E727" s="154"/>
      <c r="F727" s="154"/>
      <c r="G727" s="154"/>
      <c r="H727" s="154"/>
      <c r="I727" s="154"/>
      <c r="J727" s="154"/>
      <c r="K727" s="154"/>
      <c r="L727" s="154"/>
      <c r="M727" s="154"/>
    </row>
    <row r="728" spans="1:13" x14ac:dyDescent="0.25">
      <c r="A728" s="154"/>
      <c r="B728" s="154"/>
      <c r="C728" s="154"/>
      <c r="D728" s="154"/>
      <c r="E728" s="154"/>
      <c r="F728" s="154"/>
      <c r="G728" s="154"/>
      <c r="H728" s="154"/>
      <c r="I728" s="154"/>
      <c r="J728" s="154"/>
      <c r="K728" s="154"/>
      <c r="L728" s="154"/>
      <c r="M728" s="154"/>
    </row>
    <row r="729" spans="1:13" x14ac:dyDescent="0.25">
      <c r="A729" s="154"/>
      <c r="B729" s="154"/>
      <c r="C729" s="154"/>
      <c r="D729" s="154"/>
      <c r="E729" s="154"/>
      <c r="F729" s="154"/>
      <c r="G729" s="154"/>
      <c r="H729" s="154"/>
      <c r="I729" s="154"/>
      <c r="J729" s="154"/>
      <c r="K729" s="154"/>
      <c r="L729" s="154"/>
      <c r="M729" s="154"/>
    </row>
    <row r="730" spans="1:13" x14ac:dyDescent="0.25">
      <c r="A730" s="154"/>
      <c r="B730" s="154"/>
      <c r="C730" s="154"/>
      <c r="D730" s="154"/>
      <c r="E730" s="154"/>
      <c r="F730" s="154"/>
      <c r="G730" s="154"/>
      <c r="H730" s="154"/>
      <c r="I730" s="154"/>
      <c r="J730" s="154"/>
      <c r="K730" s="154"/>
      <c r="L730" s="154"/>
      <c r="M730" s="154"/>
    </row>
    <row r="731" spans="1:13" x14ac:dyDescent="0.25">
      <c r="A731" s="154"/>
      <c r="B731" s="154"/>
      <c r="C731" s="154"/>
      <c r="D731" s="154"/>
      <c r="E731" s="154"/>
      <c r="F731" s="154"/>
      <c r="G731" s="154"/>
      <c r="H731" s="154"/>
      <c r="I731" s="154"/>
      <c r="J731" s="154"/>
      <c r="K731" s="154"/>
      <c r="L731" s="154"/>
      <c r="M731" s="154"/>
    </row>
    <row r="732" spans="1:13" x14ac:dyDescent="0.25">
      <c r="A732" s="154"/>
      <c r="B732" s="154"/>
      <c r="C732" s="154"/>
      <c r="D732" s="154"/>
      <c r="E732" s="154"/>
      <c r="F732" s="154"/>
      <c r="G732" s="154"/>
      <c r="H732" s="154"/>
      <c r="I732" s="154"/>
      <c r="J732" s="154"/>
      <c r="K732" s="154"/>
      <c r="L732" s="154"/>
      <c r="M732" s="154"/>
    </row>
    <row r="733" spans="1:13" x14ac:dyDescent="0.25">
      <c r="A733" s="154"/>
      <c r="B733" s="154"/>
      <c r="C733" s="154"/>
      <c r="D733" s="154"/>
      <c r="E733" s="154"/>
      <c r="F733" s="154"/>
      <c r="G733" s="154"/>
      <c r="H733" s="154"/>
      <c r="I733" s="154"/>
      <c r="J733" s="154"/>
      <c r="K733" s="154"/>
      <c r="L733" s="154"/>
      <c r="M733" s="154"/>
    </row>
    <row r="734" spans="1:13" x14ac:dyDescent="0.25">
      <c r="A734" s="154"/>
      <c r="B734" s="154"/>
      <c r="C734" s="154"/>
      <c r="D734" s="154"/>
      <c r="E734" s="154"/>
      <c r="F734" s="154"/>
      <c r="G734" s="154"/>
      <c r="H734" s="154"/>
      <c r="I734" s="154"/>
      <c r="J734" s="154"/>
      <c r="K734" s="154"/>
      <c r="L734" s="154"/>
      <c r="M734" s="154"/>
    </row>
    <row r="735" spans="1:13" x14ac:dyDescent="0.25">
      <c r="A735" s="154"/>
      <c r="B735" s="154"/>
      <c r="C735" s="154"/>
      <c r="D735" s="154"/>
      <c r="E735" s="154"/>
      <c r="F735" s="154"/>
      <c r="G735" s="154"/>
      <c r="H735" s="154"/>
      <c r="I735" s="154"/>
      <c r="J735" s="154"/>
      <c r="K735" s="154"/>
      <c r="L735" s="154"/>
      <c r="M735" s="154"/>
    </row>
    <row r="736" spans="1:13" x14ac:dyDescent="0.25">
      <c r="A736" s="154"/>
      <c r="B736" s="154"/>
      <c r="C736" s="154"/>
      <c r="D736" s="154"/>
      <c r="E736" s="154"/>
      <c r="F736" s="154"/>
      <c r="G736" s="154"/>
      <c r="H736" s="154"/>
      <c r="I736" s="154"/>
      <c r="J736" s="154"/>
      <c r="K736" s="154"/>
      <c r="L736" s="154"/>
      <c r="M736" s="154"/>
    </row>
    <row r="737" spans="1:13" x14ac:dyDescent="0.25">
      <c r="A737" s="154"/>
      <c r="B737" s="154"/>
      <c r="C737" s="154"/>
      <c r="D737" s="154"/>
      <c r="E737" s="154"/>
      <c r="F737" s="154"/>
      <c r="G737" s="154"/>
      <c r="H737" s="154"/>
      <c r="I737" s="154"/>
      <c r="J737" s="154"/>
      <c r="K737" s="154"/>
      <c r="L737" s="154"/>
      <c r="M737" s="154"/>
    </row>
    <row r="738" spans="1:13" x14ac:dyDescent="0.25">
      <c r="A738" s="154"/>
      <c r="B738" s="154"/>
      <c r="C738" s="154"/>
      <c r="D738" s="154"/>
      <c r="E738" s="154"/>
      <c r="F738" s="154"/>
      <c r="G738" s="154"/>
      <c r="H738" s="154"/>
      <c r="I738" s="154"/>
      <c r="J738" s="154"/>
      <c r="K738" s="154"/>
      <c r="L738" s="154"/>
      <c r="M738" s="154"/>
    </row>
    <row r="739" spans="1:13" x14ac:dyDescent="0.25">
      <c r="A739" s="154"/>
      <c r="B739" s="154"/>
      <c r="C739" s="154"/>
      <c r="D739" s="154"/>
      <c r="E739" s="154"/>
      <c r="F739" s="154"/>
      <c r="G739" s="154"/>
      <c r="H739" s="154"/>
      <c r="I739" s="154"/>
      <c r="J739" s="154"/>
      <c r="K739" s="154"/>
      <c r="L739" s="154"/>
      <c r="M739" s="154"/>
    </row>
    <row r="740" spans="1:13" x14ac:dyDescent="0.25">
      <c r="A740" s="154"/>
      <c r="B740" s="154"/>
      <c r="C740" s="154"/>
      <c r="D740" s="154"/>
      <c r="E740" s="154"/>
      <c r="F740" s="154"/>
      <c r="G740" s="154"/>
      <c r="H740" s="154"/>
      <c r="I740" s="154"/>
      <c r="J740" s="154"/>
      <c r="K740" s="154"/>
      <c r="L740" s="154"/>
      <c r="M740" s="154"/>
    </row>
    <row r="741" spans="1:13" x14ac:dyDescent="0.25">
      <c r="A741" s="154"/>
      <c r="B741" s="154"/>
      <c r="C741" s="154"/>
      <c r="D741" s="154"/>
      <c r="E741" s="154"/>
      <c r="F741" s="154"/>
      <c r="G741" s="154"/>
      <c r="H741" s="154"/>
      <c r="I741" s="154"/>
      <c r="J741" s="154"/>
      <c r="K741" s="154"/>
      <c r="L741" s="154"/>
      <c r="M741" s="154"/>
    </row>
    <row r="742" spans="1:13" x14ac:dyDescent="0.25">
      <c r="A742" s="154"/>
      <c r="B742" s="154"/>
      <c r="C742" s="154"/>
      <c r="D742" s="154"/>
      <c r="E742" s="154"/>
      <c r="F742" s="154"/>
      <c r="G742" s="154"/>
      <c r="H742" s="154"/>
      <c r="I742" s="154"/>
      <c r="J742" s="154"/>
      <c r="K742" s="154"/>
      <c r="L742" s="154"/>
      <c r="M742" s="154"/>
    </row>
    <row r="743" spans="1:13" x14ac:dyDescent="0.25">
      <c r="A743" s="154"/>
      <c r="B743" s="154"/>
      <c r="C743" s="154"/>
      <c r="D743" s="154"/>
      <c r="E743" s="154"/>
      <c r="F743" s="154"/>
      <c r="G743" s="154"/>
      <c r="H743" s="154"/>
      <c r="I743" s="154"/>
      <c r="J743" s="154"/>
      <c r="K743" s="154"/>
      <c r="L743" s="154"/>
      <c r="M743" s="154"/>
    </row>
    <row r="744" spans="1:13" x14ac:dyDescent="0.25">
      <c r="A744" s="154"/>
      <c r="B744" s="154"/>
      <c r="C744" s="154"/>
      <c r="D744" s="154"/>
      <c r="E744" s="154"/>
      <c r="F744" s="154"/>
      <c r="G744" s="154"/>
      <c r="H744" s="154"/>
      <c r="I744" s="154"/>
      <c r="J744" s="154"/>
      <c r="K744" s="154"/>
      <c r="L744" s="154"/>
      <c r="M744" s="154"/>
    </row>
    <row r="745" spans="1:13" x14ac:dyDescent="0.25">
      <c r="A745" s="154"/>
      <c r="B745" s="154"/>
      <c r="C745" s="154"/>
      <c r="D745" s="154"/>
      <c r="E745" s="154"/>
      <c r="F745" s="154"/>
      <c r="G745" s="154"/>
      <c r="H745" s="154"/>
      <c r="I745" s="154"/>
      <c r="J745" s="154"/>
      <c r="K745" s="154"/>
      <c r="L745" s="154"/>
      <c r="M745" s="154"/>
    </row>
    <row r="746" spans="1:13" x14ac:dyDescent="0.25">
      <c r="A746" s="154"/>
      <c r="B746" s="154"/>
      <c r="C746" s="154"/>
      <c r="D746" s="154"/>
      <c r="E746" s="154"/>
      <c r="F746" s="154"/>
      <c r="G746" s="154"/>
      <c r="H746" s="154"/>
      <c r="I746" s="154"/>
      <c r="J746" s="154"/>
      <c r="K746" s="154"/>
      <c r="L746" s="154"/>
      <c r="M746" s="154"/>
    </row>
    <row r="747" spans="1:13" x14ac:dyDescent="0.25">
      <c r="A747" s="154"/>
      <c r="B747" s="154"/>
      <c r="C747" s="154"/>
      <c r="D747" s="154"/>
      <c r="E747" s="154"/>
      <c r="F747" s="154"/>
      <c r="G747" s="154"/>
      <c r="H747" s="154"/>
      <c r="I747" s="154"/>
      <c r="J747" s="154"/>
      <c r="K747" s="154"/>
      <c r="L747" s="154"/>
      <c r="M747" s="154"/>
    </row>
    <row r="748" spans="1:13" x14ac:dyDescent="0.25">
      <c r="A748" s="154"/>
      <c r="B748" s="154"/>
      <c r="C748" s="154"/>
      <c r="D748" s="154"/>
      <c r="E748" s="154"/>
      <c r="F748" s="154"/>
      <c r="G748" s="154"/>
      <c r="H748" s="154"/>
      <c r="I748" s="154"/>
      <c r="J748" s="154"/>
      <c r="K748" s="154"/>
      <c r="L748" s="154"/>
      <c r="M748" s="154"/>
    </row>
    <row r="749" spans="1:13" x14ac:dyDescent="0.25">
      <c r="A749" s="154"/>
      <c r="B749" s="154"/>
      <c r="C749" s="154"/>
      <c r="D749" s="154"/>
      <c r="E749" s="154"/>
      <c r="F749" s="154"/>
      <c r="G749" s="154"/>
      <c r="H749" s="154"/>
      <c r="I749" s="154"/>
      <c r="J749" s="154"/>
      <c r="K749" s="154"/>
      <c r="L749" s="154"/>
      <c r="M749" s="154"/>
    </row>
    <row r="750" spans="1:13" x14ac:dyDescent="0.25">
      <c r="A750" s="154"/>
      <c r="B750" s="154"/>
      <c r="C750" s="154"/>
      <c r="D750" s="154"/>
      <c r="E750" s="154"/>
      <c r="F750" s="154"/>
      <c r="G750" s="154"/>
      <c r="H750" s="154"/>
      <c r="I750" s="154"/>
      <c r="J750" s="154"/>
      <c r="K750" s="154"/>
      <c r="L750" s="154"/>
      <c r="M750" s="154"/>
    </row>
    <row r="751" spans="1:13" x14ac:dyDescent="0.25">
      <c r="A751" s="154"/>
      <c r="B751" s="154"/>
      <c r="C751" s="154"/>
      <c r="D751" s="154"/>
      <c r="E751" s="154"/>
      <c r="F751" s="154"/>
      <c r="G751" s="154"/>
      <c r="H751" s="154"/>
      <c r="I751" s="154"/>
      <c r="J751" s="154"/>
      <c r="K751" s="154"/>
      <c r="L751" s="154"/>
      <c r="M751" s="154"/>
    </row>
    <row r="752" spans="1:13" x14ac:dyDescent="0.25">
      <c r="A752" s="154"/>
      <c r="B752" s="154"/>
      <c r="C752" s="154"/>
      <c r="D752" s="154"/>
      <c r="E752" s="154"/>
      <c r="F752" s="154"/>
      <c r="G752" s="154"/>
      <c r="H752" s="154"/>
      <c r="I752" s="154"/>
      <c r="J752" s="154"/>
      <c r="K752" s="154"/>
      <c r="L752" s="154"/>
      <c r="M752" s="154"/>
    </row>
    <row r="753" spans="1:13" x14ac:dyDescent="0.25">
      <c r="A753" s="154"/>
      <c r="B753" s="154"/>
      <c r="C753" s="154"/>
      <c r="D753" s="154"/>
      <c r="E753" s="154"/>
      <c r="F753" s="154"/>
      <c r="G753" s="154"/>
      <c r="H753" s="154"/>
      <c r="I753" s="154"/>
      <c r="J753" s="154"/>
      <c r="K753" s="154"/>
      <c r="L753" s="154"/>
      <c r="M753" s="154"/>
    </row>
    <row r="754" spans="1:13" x14ac:dyDescent="0.25">
      <c r="A754" s="154"/>
      <c r="B754" s="154"/>
      <c r="C754" s="154"/>
      <c r="D754" s="154"/>
      <c r="E754" s="154"/>
      <c r="F754" s="154"/>
      <c r="G754" s="154"/>
      <c r="H754" s="154"/>
      <c r="I754" s="154"/>
      <c r="J754" s="154"/>
      <c r="K754" s="154"/>
      <c r="L754" s="154"/>
      <c r="M754" s="154"/>
    </row>
    <row r="755" spans="1:13" x14ac:dyDescent="0.25">
      <c r="A755" s="154"/>
      <c r="B755" s="154"/>
      <c r="C755" s="154"/>
      <c r="D755" s="154"/>
      <c r="E755" s="154"/>
      <c r="F755" s="154"/>
      <c r="G755" s="154"/>
      <c r="H755" s="154"/>
      <c r="I755" s="154"/>
      <c r="J755" s="154"/>
      <c r="K755" s="154"/>
      <c r="L755" s="154"/>
      <c r="M755" s="154"/>
    </row>
    <row r="756" spans="1:13" x14ac:dyDescent="0.25">
      <c r="A756" s="154"/>
      <c r="B756" s="154"/>
      <c r="C756" s="154"/>
      <c r="D756" s="154"/>
      <c r="E756" s="154"/>
      <c r="F756" s="154"/>
      <c r="G756" s="154"/>
      <c r="H756" s="154"/>
      <c r="I756" s="154"/>
      <c r="J756" s="154"/>
      <c r="K756" s="154"/>
      <c r="L756" s="154"/>
      <c r="M756" s="154"/>
    </row>
    <row r="757" spans="1:13" x14ac:dyDescent="0.25">
      <c r="A757" s="154"/>
      <c r="B757" s="154"/>
      <c r="C757" s="154"/>
      <c r="D757" s="154"/>
      <c r="E757" s="154"/>
      <c r="F757" s="154"/>
      <c r="G757" s="154"/>
      <c r="H757" s="154"/>
      <c r="I757" s="154"/>
      <c r="J757" s="154"/>
      <c r="K757" s="154"/>
      <c r="L757" s="154"/>
      <c r="M757" s="154"/>
    </row>
    <row r="758" spans="1:13" x14ac:dyDescent="0.25">
      <c r="A758" s="154"/>
      <c r="B758" s="154"/>
      <c r="C758" s="154"/>
      <c r="D758" s="154"/>
      <c r="E758" s="154"/>
      <c r="F758" s="154"/>
      <c r="G758" s="154"/>
      <c r="H758" s="154"/>
      <c r="I758" s="154"/>
      <c r="J758" s="154"/>
      <c r="K758" s="154"/>
      <c r="L758" s="154"/>
      <c r="M758" s="154"/>
    </row>
    <row r="759" spans="1:13" x14ac:dyDescent="0.25">
      <c r="A759" s="154"/>
      <c r="B759" s="154"/>
      <c r="C759" s="154"/>
      <c r="D759" s="154"/>
      <c r="E759" s="154"/>
      <c r="F759" s="154"/>
      <c r="G759" s="154"/>
      <c r="H759" s="154"/>
      <c r="I759" s="154"/>
      <c r="J759" s="154"/>
      <c r="K759" s="154"/>
      <c r="L759" s="154"/>
      <c r="M759" s="154"/>
    </row>
    <row r="760" spans="1:13" x14ac:dyDescent="0.25">
      <c r="A760" s="154"/>
      <c r="B760" s="154"/>
      <c r="C760" s="154"/>
      <c r="D760" s="154"/>
      <c r="E760" s="154"/>
      <c r="F760" s="154"/>
      <c r="G760" s="154"/>
      <c r="H760" s="154"/>
      <c r="I760" s="154"/>
      <c r="J760" s="154"/>
      <c r="K760" s="154"/>
      <c r="L760" s="154"/>
      <c r="M760" s="154"/>
    </row>
    <row r="761" spans="1:13" x14ac:dyDescent="0.25">
      <c r="A761" s="154"/>
      <c r="B761" s="154"/>
      <c r="C761" s="154"/>
      <c r="D761" s="154"/>
      <c r="E761" s="154"/>
      <c r="F761" s="154"/>
      <c r="G761" s="154"/>
      <c r="H761" s="154"/>
      <c r="I761" s="154"/>
      <c r="J761" s="154"/>
      <c r="K761" s="154"/>
      <c r="L761" s="154"/>
      <c r="M761" s="154"/>
    </row>
    <row r="762" spans="1:13" x14ac:dyDescent="0.25">
      <c r="A762" s="154"/>
      <c r="B762" s="154"/>
      <c r="C762" s="154"/>
      <c r="D762" s="154"/>
      <c r="E762" s="154"/>
      <c r="F762" s="154"/>
      <c r="G762" s="154"/>
      <c r="H762" s="154"/>
      <c r="I762" s="154"/>
      <c r="J762" s="154"/>
      <c r="K762" s="154"/>
      <c r="L762" s="154"/>
      <c r="M762" s="154"/>
    </row>
    <row r="763" spans="1:13" x14ac:dyDescent="0.25">
      <c r="A763" s="154"/>
      <c r="B763" s="154"/>
      <c r="C763" s="154"/>
      <c r="D763" s="154"/>
      <c r="E763" s="154"/>
      <c r="F763" s="154"/>
      <c r="G763" s="154"/>
      <c r="H763" s="154"/>
      <c r="I763" s="154"/>
      <c r="J763" s="154"/>
      <c r="K763" s="154"/>
      <c r="L763" s="154"/>
      <c r="M763" s="154"/>
    </row>
    <row r="764" spans="1:13" x14ac:dyDescent="0.25">
      <c r="A764" s="154"/>
      <c r="B764" s="154"/>
      <c r="C764" s="154"/>
      <c r="D764" s="154"/>
      <c r="E764" s="154"/>
      <c r="F764" s="154"/>
      <c r="G764" s="154"/>
      <c r="H764" s="154"/>
      <c r="I764" s="154"/>
      <c r="J764" s="154"/>
      <c r="K764" s="154"/>
      <c r="L764" s="154"/>
      <c r="M764" s="154"/>
    </row>
    <row r="765" spans="1:13" x14ac:dyDescent="0.25">
      <c r="A765" s="154"/>
      <c r="B765" s="154"/>
      <c r="C765" s="154"/>
      <c r="D765" s="154"/>
      <c r="E765" s="154"/>
      <c r="F765" s="154"/>
      <c r="G765" s="154"/>
      <c r="H765" s="154"/>
      <c r="I765" s="154"/>
      <c r="J765" s="154"/>
      <c r="K765" s="154"/>
      <c r="L765" s="154"/>
      <c r="M765" s="154"/>
    </row>
    <row r="766" spans="1:13" x14ac:dyDescent="0.25">
      <c r="A766" s="154"/>
      <c r="B766" s="154"/>
      <c r="C766" s="154"/>
      <c r="D766" s="154"/>
      <c r="E766" s="154"/>
      <c r="F766" s="154"/>
      <c r="G766" s="154"/>
      <c r="H766" s="154"/>
      <c r="I766" s="154"/>
      <c r="J766" s="154"/>
      <c r="K766" s="154"/>
      <c r="L766" s="154"/>
      <c r="M766" s="154"/>
    </row>
    <row r="767" spans="1:13" x14ac:dyDescent="0.25">
      <c r="A767" s="154"/>
      <c r="B767" s="154"/>
      <c r="C767" s="154"/>
      <c r="D767" s="154"/>
      <c r="E767" s="154"/>
      <c r="F767" s="154"/>
      <c r="G767" s="154"/>
      <c r="H767" s="154"/>
      <c r="I767" s="154"/>
      <c r="J767" s="154"/>
      <c r="K767" s="154"/>
      <c r="L767" s="154"/>
      <c r="M767" s="154"/>
    </row>
    <row r="768" spans="1:13" x14ac:dyDescent="0.25">
      <c r="A768" s="154"/>
      <c r="B768" s="154"/>
      <c r="C768" s="154"/>
      <c r="D768" s="154"/>
      <c r="E768" s="154"/>
      <c r="F768" s="154"/>
      <c r="G768" s="154"/>
      <c r="H768" s="154"/>
      <c r="I768" s="154"/>
      <c r="J768" s="154"/>
      <c r="K768" s="154"/>
      <c r="L768" s="154"/>
      <c r="M768" s="154"/>
    </row>
    <row r="769" spans="1:13" x14ac:dyDescent="0.25">
      <c r="A769" s="154"/>
      <c r="B769" s="154"/>
      <c r="C769" s="154"/>
      <c r="D769" s="154"/>
      <c r="E769" s="154"/>
      <c r="F769" s="154"/>
      <c r="G769" s="154"/>
      <c r="H769" s="154"/>
      <c r="I769" s="154"/>
      <c r="J769" s="154"/>
      <c r="K769" s="154"/>
      <c r="L769" s="154"/>
      <c r="M769" s="154"/>
    </row>
    <row r="770" spans="1:13" x14ac:dyDescent="0.25">
      <c r="A770" s="154"/>
      <c r="B770" s="154"/>
      <c r="C770" s="154"/>
      <c r="D770" s="154"/>
      <c r="E770" s="154"/>
      <c r="F770" s="154"/>
      <c r="G770" s="154"/>
      <c r="H770" s="154"/>
      <c r="I770" s="154"/>
      <c r="J770" s="154"/>
      <c r="K770" s="154"/>
      <c r="L770" s="154"/>
      <c r="M770" s="154"/>
    </row>
    <row r="771" spans="1:13" x14ac:dyDescent="0.25">
      <c r="A771" s="154"/>
      <c r="B771" s="154"/>
      <c r="C771" s="154"/>
      <c r="D771" s="154"/>
      <c r="E771" s="154"/>
      <c r="F771" s="154"/>
      <c r="G771" s="154"/>
      <c r="H771" s="154"/>
      <c r="I771" s="154"/>
      <c r="J771" s="154"/>
      <c r="K771" s="154"/>
      <c r="L771" s="154"/>
      <c r="M771" s="154"/>
    </row>
    <row r="772" spans="1:13" x14ac:dyDescent="0.25">
      <c r="A772" s="154"/>
      <c r="B772" s="154"/>
      <c r="C772" s="154"/>
      <c r="D772" s="154"/>
      <c r="E772" s="154"/>
      <c r="F772" s="154"/>
      <c r="G772" s="154"/>
      <c r="H772" s="154"/>
      <c r="I772" s="154"/>
      <c r="J772" s="154"/>
      <c r="K772" s="154"/>
      <c r="L772" s="154"/>
      <c r="M772" s="154"/>
    </row>
    <row r="773" spans="1:13" x14ac:dyDescent="0.25">
      <c r="A773" s="154"/>
      <c r="B773" s="154"/>
      <c r="C773" s="154"/>
      <c r="D773" s="154"/>
      <c r="E773" s="154"/>
      <c r="F773" s="154"/>
      <c r="G773" s="154"/>
      <c r="H773" s="154"/>
      <c r="I773" s="154"/>
      <c r="J773" s="154"/>
      <c r="K773" s="154"/>
      <c r="L773" s="154"/>
      <c r="M773" s="154"/>
    </row>
    <row r="774" spans="1:13" x14ac:dyDescent="0.25">
      <c r="A774" s="154"/>
      <c r="B774" s="154"/>
      <c r="C774" s="154"/>
      <c r="D774" s="154"/>
      <c r="E774" s="154"/>
      <c r="F774" s="154"/>
      <c r="G774" s="154"/>
      <c r="H774" s="154"/>
      <c r="I774" s="154"/>
      <c r="J774" s="154"/>
      <c r="K774" s="154"/>
      <c r="L774" s="154"/>
      <c r="M774" s="154"/>
    </row>
    <row r="775" spans="1:13" x14ac:dyDescent="0.25">
      <c r="A775" s="154"/>
      <c r="B775" s="154"/>
      <c r="C775" s="154"/>
      <c r="D775" s="154"/>
      <c r="E775" s="154"/>
      <c r="F775" s="154"/>
      <c r="G775" s="154"/>
      <c r="H775" s="154"/>
      <c r="I775" s="154"/>
      <c r="J775" s="154"/>
      <c r="K775" s="154"/>
      <c r="L775" s="154"/>
      <c r="M775" s="154"/>
    </row>
    <row r="776" spans="1:13" x14ac:dyDescent="0.25">
      <c r="A776" s="154"/>
      <c r="B776" s="154"/>
      <c r="C776" s="154"/>
      <c r="D776" s="154"/>
      <c r="E776" s="154"/>
      <c r="F776" s="154"/>
      <c r="G776" s="154"/>
      <c r="H776" s="154"/>
      <c r="I776" s="154"/>
      <c r="J776" s="154"/>
      <c r="K776" s="154"/>
      <c r="L776" s="154"/>
      <c r="M776" s="154"/>
    </row>
    <row r="777" spans="1:13" x14ac:dyDescent="0.25">
      <c r="A777" s="154"/>
      <c r="B777" s="154"/>
      <c r="C777" s="154"/>
      <c r="D777" s="154"/>
      <c r="E777" s="154"/>
      <c r="F777" s="154"/>
      <c r="G777" s="154"/>
      <c r="H777" s="154"/>
      <c r="I777" s="154"/>
      <c r="J777" s="154"/>
      <c r="K777" s="154"/>
      <c r="L777" s="154"/>
      <c r="M777" s="154"/>
    </row>
    <row r="778" spans="1:13" x14ac:dyDescent="0.25">
      <c r="A778" s="154"/>
      <c r="B778" s="154"/>
      <c r="C778" s="154"/>
      <c r="D778" s="154"/>
      <c r="E778" s="154"/>
      <c r="F778" s="154"/>
      <c r="G778" s="154"/>
      <c r="H778" s="154"/>
      <c r="I778" s="154"/>
      <c r="J778" s="154"/>
      <c r="K778" s="154"/>
      <c r="L778" s="154"/>
      <c r="M778" s="154"/>
    </row>
    <row r="779" spans="1:13" x14ac:dyDescent="0.25">
      <c r="A779" s="154"/>
      <c r="B779" s="154"/>
      <c r="C779" s="154"/>
      <c r="D779" s="154"/>
      <c r="E779" s="154"/>
      <c r="F779" s="154"/>
      <c r="G779" s="154"/>
      <c r="H779" s="154"/>
      <c r="I779" s="154"/>
      <c r="J779" s="154"/>
      <c r="K779" s="154"/>
      <c r="L779" s="154"/>
      <c r="M779" s="154"/>
    </row>
    <row r="780" spans="1:13" x14ac:dyDescent="0.25">
      <c r="A780" s="154"/>
      <c r="B780" s="154"/>
      <c r="C780" s="154"/>
      <c r="D780" s="154"/>
      <c r="E780" s="154"/>
      <c r="F780" s="154"/>
      <c r="G780" s="154"/>
      <c r="H780" s="154"/>
      <c r="I780" s="154"/>
      <c r="J780" s="154"/>
      <c r="K780" s="154"/>
      <c r="L780" s="154"/>
      <c r="M780" s="154"/>
    </row>
    <row r="781" spans="1:13" x14ac:dyDescent="0.25">
      <c r="A781" s="154"/>
      <c r="B781" s="154"/>
      <c r="C781" s="154"/>
      <c r="D781" s="154"/>
      <c r="E781" s="154"/>
      <c r="F781" s="154"/>
      <c r="G781" s="154"/>
      <c r="H781" s="154"/>
      <c r="I781" s="154"/>
      <c r="J781" s="154"/>
      <c r="K781" s="154"/>
      <c r="L781" s="154"/>
      <c r="M781" s="154"/>
    </row>
    <row r="782" spans="1:13" x14ac:dyDescent="0.25">
      <c r="A782" s="154"/>
      <c r="B782" s="154"/>
      <c r="C782" s="154"/>
      <c r="D782" s="154"/>
      <c r="E782" s="154"/>
      <c r="F782" s="154"/>
      <c r="G782" s="154"/>
      <c r="H782" s="154"/>
      <c r="I782" s="154"/>
      <c r="J782" s="154"/>
      <c r="K782" s="154"/>
      <c r="L782" s="154"/>
      <c r="M782" s="154"/>
    </row>
    <row r="783" spans="1:13" x14ac:dyDescent="0.25">
      <c r="A783" s="154"/>
      <c r="B783" s="154"/>
      <c r="C783" s="154"/>
      <c r="D783" s="154"/>
      <c r="E783" s="154"/>
      <c r="F783" s="154"/>
      <c r="G783" s="154"/>
      <c r="H783" s="154"/>
      <c r="I783" s="154"/>
      <c r="J783" s="154"/>
      <c r="K783" s="154"/>
      <c r="L783" s="154"/>
      <c r="M783" s="154"/>
    </row>
    <row r="784" spans="1:13" x14ac:dyDescent="0.25">
      <c r="A784" s="154"/>
      <c r="B784" s="154"/>
      <c r="C784" s="154"/>
      <c r="D784" s="154"/>
      <c r="E784" s="154"/>
      <c r="F784" s="154"/>
      <c r="G784" s="154"/>
      <c r="H784" s="154"/>
      <c r="I784" s="154"/>
      <c r="J784" s="154"/>
      <c r="K784" s="154"/>
      <c r="L784" s="154"/>
      <c r="M784" s="154"/>
    </row>
    <row r="785" spans="1:13" x14ac:dyDescent="0.25">
      <c r="A785" s="154"/>
      <c r="B785" s="154"/>
      <c r="C785" s="154"/>
      <c r="D785" s="154"/>
      <c r="E785" s="154"/>
      <c r="F785" s="154"/>
      <c r="G785" s="154"/>
      <c r="H785" s="154"/>
      <c r="I785" s="154"/>
      <c r="J785" s="154"/>
      <c r="K785" s="154"/>
      <c r="L785" s="154"/>
      <c r="M785" s="154"/>
    </row>
    <row r="786" spans="1:13" x14ac:dyDescent="0.25">
      <c r="A786" s="154"/>
      <c r="B786" s="154"/>
      <c r="C786" s="154"/>
      <c r="D786" s="154"/>
      <c r="E786" s="154"/>
      <c r="F786" s="154"/>
      <c r="G786" s="154"/>
      <c r="H786" s="154"/>
      <c r="I786" s="154"/>
      <c r="J786" s="154"/>
      <c r="K786" s="154"/>
      <c r="L786" s="154"/>
      <c r="M786" s="154"/>
    </row>
    <row r="787" spans="1:13" x14ac:dyDescent="0.25">
      <c r="A787" s="154"/>
      <c r="B787" s="154"/>
      <c r="C787" s="154"/>
      <c r="D787" s="154"/>
      <c r="E787" s="154"/>
      <c r="F787" s="154"/>
      <c r="G787" s="154"/>
      <c r="H787" s="154"/>
      <c r="I787" s="154"/>
      <c r="J787" s="154"/>
      <c r="K787" s="154"/>
      <c r="L787" s="154"/>
      <c r="M787" s="154"/>
    </row>
    <row r="788" spans="1:13" x14ac:dyDescent="0.25">
      <c r="A788" s="154"/>
      <c r="B788" s="154"/>
      <c r="C788" s="154"/>
      <c r="D788" s="154"/>
      <c r="E788" s="154"/>
      <c r="F788" s="154"/>
      <c r="G788" s="154"/>
      <c r="H788" s="154"/>
      <c r="I788" s="154"/>
      <c r="J788" s="154"/>
      <c r="K788" s="154"/>
      <c r="L788" s="154"/>
      <c r="M788" s="154"/>
    </row>
    <row r="789" spans="1:13" x14ac:dyDescent="0.25">
      <c r="A789" s="154"/>
      <c r="B789" s="154"/>
      <c r="C789" s="154"/>
      <c r="D789" s="154"/>
      <c r="E789" s="154"/>
      <c r="F789" s="154"/>
      <c r="G789" s="154"/>
      <c r="H789" s="154"/>
      <c r="I789" s="154"/>
      <c r="J789" s="154"/>
      <c r="K789" s="154"/>
      <c r="L789" s="154"/>
      <c r="M789" s="154"/>
    </row>
    <row r="790" spans="1:13" x14ac:dyDescent="0.25">
      <c r="A790" s="154"/>
      <c r="B790" s="154"/>
      <c r="C790" s="154"/>
      <c r="D790" s="154"/>
      <c r="E790" s="154"/>
      <c r="F790" s="154"/>
      <c r="G790" s="154"/>
      <c r="H790" s="154"/>
      <c r="I790" s="154"/>
      <c r="J790" s="154"/>
      <c r="K790" s="154"/>
      <c r="L790" s="154"/>
      <c r="M790" s="154"/>
    </row>
    <row r="791" spans="1:13" x14ac:dyDescent="0.25">
      <c r="A791" s="154"/>
      <c r="B791" s="154"/>
      <c r="C791" s="154"/>
      <c r="D791" s="154"/>
      <c r="E791" s="154"/>
      <c r="F791" s="154"/>
      <c r="G791" s="154"/>
      <c r="H791" s="154"/>
      <c r="I791" s="154"/>
      <c r="J791" s="154"/>
      <c r="K791" s="154"/>
      <c r="L791" s="154"/>
      <c r="M791" s="154"/>
    </row>
    <row r="792" spans="1:13" x14ac:dyDescent="0.25">
      <c r="A792" s="154"/>
      <c r="B792" s="154"/>
      <c r="C792" s="154"/>
      <c r="D792" s="154"/>
      <c r="E792" s="154"/>
      <c r="F792" s="154"/>
      <c r="G792" s="154"/>
      <c r="H792" s="154"/>
      <c r="I792" s="154"/>
      <c r="J792" s="154"/>
      <c r="K792" s="154"/>
      <c r="L792" s="154"/>
      <c r="M792" s="154"/>
    </row>
    <row r="793" spans="1:13" x14ac:dyDescent="0.25">
      <c r="A793" s="154"/>
      <c r="B793" s="154"/>
      <c r="C793" s="154"/>
      <c r="D793" s="154"/>
      <c r="E793" s="154"/>
      <c r="F793" s="154"/>
      <c r="G793" s="154"/>
      <c r="H793" s="154"/>
      <c r="I793" s="154"/>
      <c r="J793" s="154"/>
      <c r="K793" s="154"/>
      <c r="L793" s="154"/>
      <c r="M793" s="154"/>
    </row>
    <row r="794" spans="1:13" x14ac:dyDescent="0.25">
      <c r="A794" s="154"/>
      <c r="B794" s="154"/>
      <c r="C794" s="154"/>
      <c r="D794" s="154"/>
      <c r="E794" s="154"/>
      <c r="F794" s="154"/>
      <c r="G794" s="154"/>
      <c r="H794" s="154"/>
      <c r="I794" s="154"/>
      <c r="J794" s="154"/>
      <c r="K794" s="154"/>
      <c r="L794" s="154"/>
      <c r="M794" s="154"/>
    </row>
    <row r="795" spans="1:13" x14ac:dyDescent="0.25">
      <c r="A795" s="154"/>
      <c r="B795" s="154"/>
      <c r="C795" s="154"/>
      <c r="D795" s="154"/>
      <c r="E795" s="154"/>
      <c r="F795" s="154"/>
      <c r="G795" s="154"/>
      <c r="H795" s="154"/>
      <c r="I795" s="154"/>
      <c r="J795" s="154"/>
      <c r="K795" s="154"/>
      <c r="L795" s="154"/>
      <c r="M795" s="154"/>
    </row>
    <row r="796" spans="1:13" x14ac:dyDescent="0.25">
      <c r="A796" s="154"/>
      <c r="B796" s="154"/>
      <c r="C796" s="154"/>
      <c r="D796" s="154"/>
      <c r="E796" s="154"/>
      <c r="F796" s="154"/>
      <c r="G796" s="154"/>
      <c r="H796" s="154"/>
      <c r="I796" s="154"/>
      <c r="J796" s="154"/>
      <c r="K796" s="154"/>
      <c r="L796" s="154"/>
      <c r="M796" s="154"/>
    </row>
    <row r="797" spans="1:13" x14ac:dyDescent="0.25">
      <c r="A797" s="154"/>
      <c r="B797" s="154"/>
      <c r="C797" s="154"/>
      <c r="D797" s="154"/>
      <c r="E797" s="154"/>
      <c r="F797" s="154"/>
      <c r="G797" s="154"/>
      <c r="H797" s="154"/>
      <c r="I797" s="154"/>
      <c r="J797" s="154"/>
      <c r="K797" s="154"/>
      <c r="L797" s="154"/>
      <c r="M797" s="154"/>
    </row>
    <row r="798" spans="1:13" x14ac:dyDescent="0.25">
      <c r="A798" s="154"/>
      <c r="B798" s="154"/>
      <c r="C798" s="154"/>
      <c r="D798" s="154"/>
      <c r="E798" s="154"/>
      <c r="F798" s="154"/>
      <c r="G798" s="154"/>
      <c r="H798" s="154"/>
      <c r="I798" s="154"/>
      <c r="J798" s="154"/>
      <c r="K798" s="154"/>
      <c r="L798" s="154"/>
      <c r="M798" s="154"/>
    </row>
    <row r="799" spans="1:13" x14ac:dyDescent="0.25">
      <c r="A799" s="154"/>
      <c r="B799" s="154"/>
      <c r="C799" s="154"/>
      <c r="D799" s="154"/>
      <c r="E799" s="154"/>
      <c r="F799" s="154"/>
      <c r="G799" s="154"/>
      <c r="H799" s="154"/>
      <c r="I799" s="154"/>
      <c r="J799" s="154"/>
      <c r="K799" s="154"/>
      <c r="L799" s="154"/>
      <c r="M799" s="154"/>
    </row>
    <row r="800" spans="1:13" x14ac:dyDescent="0.25">
      <c r="A800" s="154"/>
      <c r="B800" s="154"/>
      <c r="C800" s="154"/>
      <c r="D800" s="154"/>
      <c r="E800" s="154"/>
      <c r="F800" s="154"/>
      <c r="G800" s="154"/>
      <c r="H800" s="154"/>
      <c r="I800" s="154"/>
      <c r="J800" s="154"/>
      <c r="K800" s="154"/>
      <c r="L800" s="154"/>
      <c r="M800" s="154"/>
    </row>
    <row r="801" spans="1:13" x14ac:dyDescent="0.25">
      <c r="A801" s="154"/>
      <c r="B801" s="154"/>
      <c r="C801" s="154"/>
      <c r="D801" s="154"/>
      <c r="E801" s="154"/>
      <c r="F801" s="154"/>
      <c r="G801" s="154"/>
      <c r="H801" s="154"/>
      <c r="I801" s="154"/>
      <c r="J801" s="154"/>
      <c r="K801" s="154"/>
      <c r="L801" s="154"/>
      <c r="M801" s="154"/>
    </row>
    <row r="802" spans="1:13" x14ac:dyDescent="0.25">
      <c r="A802" s="154"/>
      <c r="B802" s="154"/>
      <c r="C802" s="154"/>
      <c r="D802" s="154"/>
      <c r="E802" s="154"/>
      <c r="F802" s="154"/>
      <c r="G802" s="154"/>
      <c r="H802" s="154"/>
      <c r="I802" s="154"/>
      <c r="J802" s="154"/>
      <c r="K802" s="154"/>
      <c r="L802" s="154"/>
      <c r="M802" s="154"/>
    </row>
    <row r="803" spans="1:13" x14ac:dyDescent="0.25">
      <c r="A803" s="154"/>
      <c r="B803" s="154"/>
      <c r="C803" s="154"/>
      <c r="D803" s="154"/>
      <c r="E803" s="154"/>
      <c r="F803" s="154"/>
      <c r="G803" s="154"/>
      <c r="H803" s="154"/>
      <c r="I803" s="154"/>
      <c r="J803" s="154"/>
      <c r="K803" s="154"/>
      <c r="L803" s="154"/>
      <c r="M803" s="154"/>
    </row>
    <row r="804" spans="1:13" x14ac:dyDescent="0.25">
      <c r="A804" s="154"/>
      <c r="B804" s="154"/>
      <c r="C804" s="154"/>
      <c r="D804" s="154"/>
      <c r="E804" s="154"/>
      <c r="F804" s="154"/>
      <c r="G804" s="154"/>
      <c r="H804" s="154"/>
      <c r="I804" s="154"/>
      <c r="J804" s="154"/>
      <c r="K804" s="154"/>
      <c r="L804" s="154"/>
      <c r="M804" s="154"/>
    </row>
    <row r="805" spans="1:13" x14ac:dyDescent="0.25">
      <c r="A805" s="154"/>
      <c r="B805" s="154"/>
      <c r="C805" s="154"/>
      <c r="D805" s="154"/>
      <c r="E805" s="154"/>
      <c r="F805" s="154"/>
      <c r="G805" s="154"/>
      <c r="H805" s="154"/>
      <c r="I805" s="154"/>
      <c r="J805" s="154"/>
      <c r="K805" s="154"/>
      <c r="L805" s="154"/>
      <c r="M805" s="154"/>
    </row>
    <row r="806" spans="1:13" x14ac:dyDescent="0.25">
      <c r="A806" s="154"/>
      <c r="B806" s="154"/>
      <c r="C806" s="154"/>
      <c r="D806" s="154"/>
      <c r="E806" s="154"/>
      <c r="F806" s="154"/>
      <c r="G806" s="154"/>
      <c r="H806" s="154"/>
      <c r="I806" s="154"/>
      <c r="J806" s="154"/>
      <c r="K806" s="154"/>
      <c r="L806" s="154"/>
      <c r="M806" s="154"/>
    </row>
    <row r="807" spans="1:13" x14ac:dyDescent="0.25">
      <c r="A807" s="154"/>
      <c r="B807" s="154"/>
      <c r="C807" s="154"/>
      <c r="D807" s="154"/>
      <c r="E807" s="154"/>
      <c r="F807" s="154"/>
      <c r="G807" s="154"/>
      <c r="H807" s="154"/>
      <c r="I807" s="154"/>
      <c r="J807" s="154"/>
      <c r="K807" s="154"/>
      <c r="L807" s="154"/>
      <c r="M807" s="154"/>
    </row>
    <row r="808" spans="1:13" x14ac:dyDescent="0.25">
      <c r="A808" s="154"/>
      <c r="B808" s="154"/>
      <c r="C808" s="154"/>
      <c r="D808" s="154"/>
      <c r="E808" s="154"/>
      <c r="F808" s="154"/>
      <c r="G808" s="154"/>
      <c r="H808" s="154"/>
      <c r="I808" s="154"/>
      <c r="J808" s="154"/>
      <c r="K808" s="154"/>
      <c r="L808" s="154"/>
      <c r="M808" s="154"/>
    </row>
    <row r="809" spans="1:13" x14ac:dyDescent="0.25">
      <c r="A809" s="154"/>
      <c r="B809" s="154"/>
      <c r="C809" s="154"/>
      <c r="D809" s="154"/>
      <c r="E809" s="154"/>
      <c r="F809" s="154"/>
      <c r="G809" s="154"/>
      <c r="H809" s="154"/>
      <c r="I809" s="154"/>
      <c r="J809" s="154"/>
      <c r="K809" s="154"/>
      <c r="L809" s="154"/>
      <c r="M809" s="154"/>
    </row>
    <row r="810" spans="1:13" x14ac:dyDescent="0.25">
      <c r="A810" s="154"/>
      <c r="B810" s="154"/>
      <c r="C810" s="154"/>
      <c r="D810" s="154"/>
      <c r="E810" s="154"/>
      <c r="F810" s="154"/>
      <c r="G810" s="154"/>
      <c r="H810" s="154"/>
      <c r="I810" s="154"/>
      <c r="J810" s="154"/>
      <c r="K810" s="154"/>
      <c r="L810" s="154"/>
      <c r="M810" s="154"/>
    </row>
    <row r="811" spans="1:13" x14ac:dyDescent="0.25">
      <c r="A811" s="154"/>
      <c r="B811" s="154"/>
      <c r="C811" s="154"/>
      <c r="D811" s="154"/>
      <c r="E811" s="154"/>
      <c r="F811" s="154"/>
      <c r="G811" s="154"/>
      <c r="H811" s="154"/>
      <c r="I811" s="154"/>
      <c r="J811" s="154"/>
      <c r="K811" s="154"/>
      <c r="L811" s="154"/>
      <c r="M811" s="154"/>
    </row>
    <row r="812" spans="1:13" x14ac:dyDescent="0.25">
      <c r="A812" s="154"/>
      <c r="B812" s="154"/>
      <c r="C812" s="154"/>
      <c r="D812" s="154"/>
      <c r="E812" s="154"/>
      <c r="F812" s="154"/>
      <c r="G812" s="154"/>
      <c r="H812" s="154"/>
      <c r="I812" s="154"/>
      <c r="J812" s="154"/>
      <c r="K812" s="154"/>
      <c r="L812" s="154"/>
      <c r="M812" s="154"/>
    </row>
    <row r="813" spans="1:13" x14ac:dyDescent="0.25">
      <c r="A813" s="154"/>
      <c r="B813" s="154"/>
      <c r="C813" s="154"/>
      <c r="D813" s="154"/>
      <c r="E813" s="154"/>
      <c r="F813" s="154"/>
      <c r="G813" s="154"/>
      <c r="H813" s="154"/>
      <c r="I813" s="154"/>
      <c r="J813" s="154"/>
      <c r="K813" s="154"/>
      <c r="L813" s="154"/>
      <c r="M813" s="154"/>
    </row>
    <row r="814" spans="1:13" x14ac:dyDescent="0.25">
      <c r="A814" s="154"/>
      <c r="B814" s="154"/>
      <c r="C814" s="154"/>
      <c r="D814" s="154"/>
      <c r="E814" s="154"/>
      <c r="F814" s="154"/>
      <c r="G814" s="154"/>
      <c r="H814" s="154"/>
      <c r="I814" s="154"/>
      <c r="J814" s="154"/>
      <c r="K814" s="154"/>
      <c r="L814" s="154"/>
      <c r="M814" s="154"/>
    </row>
    <row r="815" spans="1:13" x14ac:dyDescent="0.25">
      <c r="A815" s="154"/>
      <c r="B815" s="154"/>
      <c r="C815" s="154"/>
      <c r="D815" s="154"/>
      <c r="E815" s="154"/>
      <c r="F815" s="154"/>
      <c r="G815" s="154"/>
      <c r="H815" s="154"/>
      <c r="I815" s="154"/>
      <c r="J815" s="154"/>
      <c r="K815" s="154"/>
      <c r="L815" s="154"/>
      <c r="M815" s="154"/>
    </row>
    <row r="816" spans="1:13" x14ac:dyDescent="0.25">
      <c r="A816" s="154"/>
      <c r="B816" s="154"/>
      <c r="C816" s="154"/>
      <c r="D816" s="154"/>
      <c r="E816" s="154"/>
      <c r="F816" s="154"/>
      <c r="G816" s="154"/>
      <c r="H816" s="154"/>
      <c r="I816" s="154"/>
      <c r="J816" s="154"/>
      <c r="K816" s="154"/>
      <c r="L816" s="154"/>
      <c r="M816" s="154"/>
    </row>
    <row r="817" spans="1:13" x14ac:dyDescent="0.25">
      <c r="A817" s="154"/>
      <c r="B817" s="154"/>
      <c r="C817" s="154"/>
      <c r="D817" s="154"/>
      <c r="E817" s="154"/>
      <c r="F817" s="154"/>
      <c r="G817" s="154"/>
      <c r="H817" s="154"/>
      <c r="I817" s="154"/>
      <c r="J817" s="154"/>
      <c r="K817" s="154"/>
      <c r="L817" s="154"/>
      <c r="M817" s="154"/>
    </row>
    <row r="818" spans="1:13" x14ac:dyDescent="0.25">
      <c r="A818" s="154"/>
      <c r="B818" s="154"/>
      <c r="C818" s="154"/>
      <c r="D818" s="154"/>
      <c r="E818" s="154"/>
      <c r="F818" s="154"/>
      <c r="G818" s="154"/>
      <c r="H818" s="154"/>
      <c r="I818" s="154"/>
      <c r="J818" s="154"/>
      <c r="K818" s="154"/>
      <c r="L818" s="154"/>
      <c r="M818" s="154"/>
    </row>
    <row r="819" spans="1:13" x14ac:dyDescent="0.25">
      <c r="A819" s="154"/>
      <c r="B819" s="154"/>
      <c r="C819" s="154"/>
      <c r="D819" s="154"/>
      <c r="E819" s="154"/>
      <c r="F819" s="154"/>
      <c r="G819" s="154"/>
      <c r="H819" s="154"/>
      <c r="I819" s="154"/>
      <c r="J819" s="154"/>
      <c r="K819" s="154"/>
      <c r="L819" s="154"/>
      <c r="M819" s="154"/>
    </row>
    <row r="820" spans="1:13" x14ac:dyDescent="0.25">
      <c r="A820" s="154"/>
      <c r="B820" s="154"/>
      <c r="C820" s="154"/>
      <c r="D820" s="154"/>
      <c r="E820" s="154"/>
      <c r="F820" s="154"/>
      <c r="G820" s="154"/>
      <c r="H820" s="154"/>
      <c r="I820" s="154"/>
      <c r="J820" s="154"/>
      <c r="K820" s="154"/>
      <c r="L820" s="154"/>
      <c r="M820" s="154"/>
    </row>
    <row r="821" spans="1:13" x14ac:dyDescent="0.25">
      <c r="A821" s="154"/>
      <c r="B821" s="154"/>
      <c r="C821" s="154"/>
      <c r="D821" s="154"/>
      <c r="E821" s="154"/>
      <c r="F821" s="154"/>
      <c r="G821" s="154"/>
      <c r="H821" s="154"/>
      <c r="I821" s="154"/>
      <c r="J821" s="154"/>
      <c r="K821" s="154"/>
      <c r="L821" s="154"/>
      <c r="M821" s="154"/>
    </row>
    <row r="822" spans="1:13" x14ac:dyDescent="0.25">
      <c r="A822" s="154"/>
      <c r="B822" s="154"/>
      <c r="C822" s="154"/>
      <c r="D822" s="154"/>
      <c r="E822" s="154"/>
      <c r="F822" s="154"/>
      <c r="G822" s="154"/>
      <c r="H822" s="154"/>
      <c r="I822" s="154"/>
      <c r="J822" s="154"/>
      <c r="K822" s="154"/>
      <c r="L822" s="154"/>
      <c r="M822" s="154"/>
    </row>
    <row r="823" spans="1:13" x14ac:dyDescent="0.25">
      <c r="A823" s="154"/>
      <c r="B823" s="154"/>
      <c r="C823" s="154"/>
      <c r="D823" s="154"/>
      <c r="E823" s="154"/>
      <c r="F823" s="154"/>
      <c r="G823" s="154"/>
      <c r="H823" s="154"/>
      <c r="I823" s="154"/>
      <c r="J823" s="154"/>
      <c r="K823" s="154"/>
      <c r="L823" s="154"/>
      <c r="M823" s="154"/>
    </row>
    <row r="824" spans="1:13" x14ac:dyDescent="0.25">
      <c r="A824" s="154"/>
      <c r="B824" s="154"/>
      <c r="C824" s="154"/>
      <c r="D824" s="154"/>
      <c r="E824" s="154"/>
      <c r="F824" s="154"/>
      <c r="G824" s="154"/>
      <c r="H824" s="154"/>
      <c r="I824" s="154"/>
      <c r="J824" s="154"/>
      <c r="K824" s="154"/>
      <c r="L824" s="154"/>
      <c r="M824" s="154"/>
    </row>
    <row r="825" spans="1:13" x14ac:dyDescent="0.25">
      <c r="A825" s="154"/>
      <c r="B825" s="154"/>
      <c r="C825" s="154"/>
      <c r="D825" s="154"/>
      <c r="E825" s="154"/>
      <c r="F825" s="154"/>
      <c r="G825" s="154"/>
      <c r="H825" s="154"/>
      <c r="I825" s="154"/>
      <c r="J825" s="154"/>
      <c r="K825" s="154"/>
      <c r="L825" s="154"/>
      <c r="M825" s="154"/>
    </row>
    <row r="826" spans="1:13" x14ac:dyDescent="0.25">
      <c r="A826" s="154"/>
      <c r="B826" s="154"/>
      <c r="C826" s="154"/>
      <c r="D826" s="154"/>
      <c r="E826" s="154"/>
      <c r="F826" s="154"/>
      <c r="G826" s="154"/>
      <c r="H826" s="154"/>
      <c r="I826" s="154"/>
      <c r="J826" s="154"/>
      <c r="K826" s="154"/>
      <c r="L826" s="154"/>
      <c r="M826" s="154"/>
    </row>
    <row r="827" spans="1:13" x14ac:dyDescent="0.25">
      <c r="A827" s="154"/>
      <c r="B827" s="154"/>
      <c r="C827" s="154"/>
      <c r="D827" s="154"/>
      <c r="E827" s="154"/>
      <c r="F827" s="154"/>
      <c r="G827" s="154"/>
      <c r="H827" s="154"/>
      <c r="I827" s="154"/>
      <c r="J827" s="154"/>
      <c r="K827" s="154"/>
      <c r="L827" s="154"/>
      <c r="M827" s="154"/>
    </row>
    <row r="828" spans="1:13" x14ac:dyDescent="0.25">
      <c r="A828" s="154"/>
      <c r="B828" s="154"/>
      <c r="C828" s="154"/>
      <c r="D828" s="154"/>
      <c r="E828" s="154"/>
      <c r="F828" s="154"/>
      <c r="G828" s="154"/>
      <c r="H828" s="154"/>
      <c r="I828" s="154"/>
      <c r="J828" s="154"/>
      <c r="K828" s="154"/>
      <c r="L828" s="154"/>
      <c r="M828" s="154"/>
    </row>
    <row r="829" spans="1:13" x14ac:dyDescent="0.25">
      <c r="A829" s="154"/>
      <c r="B829" s="154"/>
      <c r="C829" s="154"/>
      <c r="D829" s="154"/>
      <c r="E829" s="154"/>
      <c r="F829" s="154"/>
      <c r="G829" s="154"/>
      <c r="H829" s="154"/>
      <c r="I829" s="154"/>
      <c r="J829" s="154"/>
      <c r="K829" s="154"/>
      <c r="L829" s="154"/>
      <c r="M829" s="154"/>
    </row>
    <row r="830" spans="1:13" x14ac:dyDescent="0.25">
      <c r="A830" s="154"/>
      <c r="B830" s="154"/>
      <c r="C830" s="154"/>
      <c r="D830" s="154"/>
      <c r="E830" s="154"/>
      <c r="F830" s="154"/>
      <c r="G830" s="154"/>
      <c r="H830" s="154"/>
      <c r="I830" s="154"/>
      <c r="J830" s="154"/>
      <c r="K830" s="154"/>
      <c r="L830" s="154"/>
      <c r="M830" s="154"/>
    </row>
    <row r="831" spans="1:13" x14ac:dyDescent="0.25">
      <c r="A831" s="154"/>
      <c r="B831" s="154"/>
      <c r="C831" s="154"/>
      <c r="D831" s="154"/>
      <c r="E831" s="154"/>
      <c r="F831" s="154"/>
      <c r="G831" s="154"/>
      <c r="H831" s="154"/>
      <c r="I831" s="154"/>
      <c r="J831" s="154"/>
      <c r="K831" s="154"/>
      <c r="L831" s="154"/>
      <c r="M831" s="154"/>
    </row>
    <row r="832" spans="1:13" x14ac:dyDescent="0.25">
      <c r="A832" s="154"/>
      <c r="B832" s="154"/>
      <c r="C832" s="154"/>
      <c r="D832" s="154"/>
      <c r="E832" s="154"/>
      <c r="F832" s="154"/>
      <c r="G832" s="154"/>
      <c r="H832" s="154"/>
      <c r="I832" s="154"/>
      <c r="J832" s="154"/>
      <c r="K832" s="154"/>
      <c r="L832" s="154"/>
      <c r="M832" s="154"/>
    </row>
    <row r="833" spans="1:13" x14ac:dyDescent="0.25">
      <c r="A833" s="154"/>
      <c r="B833" s="154"/>
      <c r="C833" s="154"/>
      <c r="D833" s="154"/>
      <c r="E833" s="154"/>
      <c r="F833" s="154"/>
      <c r="G833" s="154"/>
      <c r="H833" s="154"/>
      <c r="I833" s="154"/>
      <c r="J833" s="154"/>
      <c r="K833" s="154"/>
      <c r="L833" s="154"/>
      <c r="M833" s="154"/>
    </row>
    <row r="834" spans="1:13" x14ac:dyDescent="0.25">
      <c r="A834" s="154"/>
      <c r="B834" s="154"/>
      <c r="C834" s="154"/>
      <c r="D834" s="154"/>
      <c r="E834" s="154"/>
      <c r="F834" s="154"/>
      <c r="G834" s="154"/>
      <c r="H834" s="154"/>
      <c r="I834" s="154"/>
      <c r="J834" s="154"/>
      <c r="K834" s="154"/>
      <c r="L834" s="154"/>
      <c r="M834" s="154"/>
    </row>
    <row r="835" spans="1:13" x14ac:dyDescent="0.25">
      <c r="A835" s="154"/>
      <c r="B835" s="154"/>
      <c r="C835" s="154"/>
      <c r="D835" s="154"/>
      <c r="E835" s="154"/>
      <c r="F835" s="154"/>
      <c r="G835" s="154"/>
      <c r="H835" s="154"/>
      <c r="I835" s="154"/>
      <c r="J835" s="154"/>
      <c r="K835" s="154"/>
      <c r="L835" s="154"/>
      <c r="M835" s="154"/>
    </row>
    <row r="836" spans="1:13" x14ac:dyDescent="0.25">
      <c r="A836" s="154"/>
      <c r="B836" s="154"/>
      <c r="C836" s="154"/>
      <c r="D836" s="154"/>
      <c r="E836" s="154"/>
      <c r="F836" s="154"/>
      <c r="G836" s="154"/>
      <c r="H836" s="154"/>
      <c r="I836" s="154"/>
      <c r="J836" s="154"/>
      <c r="K836" s="154"/>
      <c r="L836" s="154"/>
      <c r="M836" s="154"/>
    </row>
    <row r="837" spans="1:13" x14ac:dyDescent="0.25">
      <c r="A837" s="154"/>
      <c r="B837" s="154"/>
      <c r="C837" s="154"/>
      <c r="D837" s="154"/>
      <c r="E837" s="154"/>
      <c r="F837" s="154"/>
      <c r="G837" s="154"/>
      <c r="H837" s="154"/>
      <c r="I837" s="154"/>
      <c r="J837" s="154"/>
      <c r="K837" s="154"/>
      <c r="L837" s="154"/>
      <c r="M837" s="154"/>
    </row>
  </sheetData>
  <mergeCells count="1">
    <mergeCell ref="F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21"/>
  <sheetViews>
    <sheetView tabSelected="1" workbookViewId="0">
      <selection activeCell="A12" sqref="A12"/>
    </sheetView>
  </sheetViews>
  <sheetFormatPr defaultColWidth="9" defaultRowHeight="15" x14ac:dyDescent="0.25"/>
  <cols>
    <col min="1" max="1" width="12.5703125" style="10" customWidth="1"/>
    <col min="2" max="7" width="19.5703125" style="10" customWidth="1"/>
    <col min="8" max="8" width="22" style="154" hidden="1" customWidth="1"/>
    <col min="9" max="14" width="19.5703125" style="10" customWidth="1"/>
    <col min="15" max="15" width="12.28515625" style="10" bestFit="1" customWidth="1"/>
    <col min="16" max="16384" width="9" style="10"/>
  </cols>
  <sheetData>
    <row r="1" spans="1:15" x14ac:dyDescent="0.25">
      <c r="A1" s="1"/>
      <c r="B1" s="6"/>
      <c r="C1" s="6"/>
      <c r="D1" s="6"/>
      <c r="E1" s="6"/>
      <c r="F1" s="6"/>
      <c r="G1" s="6"/>
      <c r="I1" s="6"/>
      <c r="J1" s="6"/>
      <c r="K1" s="6"/>
      <c r="L1" s="6"/>
      <c r="M1" s="6"/>
      <c r="N1" s="6"/>
      <c r="O1" s="8"/>
    </row>
    <row r="2" spans="1:15" ht="15.75" thickBot="1" x14ac:dyDescent="0.3">
      <c r="A2" s="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8"/>
    </row>
    <row r="3" spans="1:15" s="13" customFormat="1" ht="23.25" x14ac:dyDescent="0.35">
      <c r="B3" s="16" t="s">
        <v>0</v>
      </c>
      <c r="C3" s="16"/>
      <c r="D3" s="16"/>
      <c r="E3" s="16"/>
      <c r="F3" s="16" t="s">
        <v>1</v>
      </c>
      <c r="G3" s="16"/>
      <c r="H3" s="14"/>
      <c r="I3" s="16" t="s">
        <v>2</v>
      </c>
      <c r="J3" s="16"/>
      <c r="K3" s="16"/>
      <c r="L3" s="16"/>
      <c r="M3" s="16" t="s">
        <v>3</v>
      </c>
      <c r="N3" s="16" t="s">
        <v>4</v>
      </c>
      <c r="O3" s="17"/>
    </row>
    <row r="4" spans="1:15" s="26" customFormat="1" ht="11.25" x14ac:dyDescent="0.2">
      <c r="A4" s="18" t="s">
        <v>5</v>
      </c>
      <c r="B4" s="23" t="s">
        <v>11</v>
      </c>
      <c r="C4" s="23" t="s">
        <v>11</v>
      </c>
      <c r="D4" s="23" t="s">
        <v>11</v>
      </c>
      <c r="E4" s="23" t="s">
        <v>11</v>
      </c>
      <c r="F4" s="23" t="s">
        <v>11</v>
      </c>
      <c r="G4" s="23" t="s">
        <v>11</v>
      </c>
      <c r="H4" s="19"/>
      <c r="I4" s="23" t="s">
        <v>11</v>
      </c>
      <c r="J4" s="23" t="s">
        <v>11</v>
      </c>
      <c r="K4" s="23" t="s">
        <v>11</v>
      </c>
      <c r="L4" s="23" t="s">
        <v>11</v>
      </c>
      <c r="M4" s="23" t="s">
        <v>11</v>
      </c>
      <c r="N4" s="23" t="s">
        <v>11</v>
      </c>
      <c r="O4" s="23" t="s">
        <v>11</v>
      </c>
    </row>
    <row r="5" spans="1:15" s="26" customFormat="1" ht="11.25" x14ac:dyDescent="0.2">
      <c r="A5" s="18" t="s">
        <v>14</v>
      </c>
      <c r="B5" s="28"/>
      <c r="C5" s="28"/>
      <c r="D5" s="28"/>
      <c r="E5" s="28"/>
      <c r="F5" s="28"/>
      <c r="G5" s="28"/>
      <c r="H5" s="31"/>
      <c r="I5" s="28"/>
      <c r="J5" s="28"/>
      <c r="K5" s="28"/>
      <c r="L5" s="28"/>
      <c r="M5" s="28"/>
      <c r="N5" s="28"/>
      <c r="O5" s="28"/>
    </row>
    <row r="6" spans="1:15" s="33" customFormat="1" ht="11.25" x14ac:dyDescent="0.2">
      <c r="A6" s="25" t="s">
        <v>20</v>
      </c>
      <c r="B6" s="23"/>
      <c r="C6" s="23"/>
      <c r="D6" s="23"/>
      <c r="E6" s="23"/>
      <c r="F6" s="23"/>
      <c r="G6" s="23"/>
      <c r="H6" s="25"/>
      <c r="I6" s="23"/>
      <c r="J6" s="23"/>
      <c r="K6" s="23"/>
      <c r="L6" s="23"/>
      <c r="M6" s="23"/>
      <c r="N6" s="23"/>
      <c r="O6" s="24"/>
    </row>
    <row r="7" spans="1:15" s="33" customFormat="1" ht="11.25" x14ac:dyDescent="0.2">
      <c r="A7" s="25" t="s">
        <v>33</v>
      </c>
      <c r="B7" s="23" t="s">
        <v>37</v>
      </c>
      <c r="C7" s="23" t="s">
        <v>37</v>
      </c>
      <c r="D7" s="23" t="s">
        <v>37</v>
      </c>
      <c r="E7" s="23" t="s">
        <v>37</v>
      </c>
      <c r="F7" s="23" t="s">
        <v>37</v>
      </c>
      <c r="G7" s="23" t="s">
        <v>37</v>
      </c>
      <c r="H7" s="25"/>
      <c r="I7" s="23" t="s">
        <v>37</v>
      </c>
      <c r="J7" s="23" t="s">
        <v>37</v>
      </c>
      <c r="K7" s="23" t="s">
        <v>37</v>
      </c>
      <c r="L7" s="23" t="s">
        <v>37</v>
      </c>
      <c r="M7" s="23" t="s">
        <v>37</v>
      </c>
      <c r="N7" s="23" t="s">
        <v>37</v>
      </c>
      <c r="O7" s="23" t="s">
        <v>37</v>
      </c>
    </row>
    <row r="8" spans="1:15" s="36" customFormat="1" x14ac:dyDescent="0.25">
      <c r="A8" s="34" t="s">
        <v>53</v>
      </c>
      <c r="B8" s="35"/>
      <c r="C8" s="35"/>
      <c r="D8" s="35"/>
      <c r="E8" s="35"/>
      <c r="F8" s="35"/>
      <c r="G8" s="35"/>
      <c r="H8" s="34"/>
      <c r="I8" s="35"/>
      <c r="J8" s="35"/>
      <c r="K8" s="35"/>
      <c r="L8" s="35"/>
      <c r="M8" s="35"/>
      <c r="N8" s="35"/>
      <c r="O8" s="34"/>
    </row>
    <row r="9" spans="1:15" x14ac:dyDescent="0.25">
      <c r="A9" s="5"/>
      <c r="B9" s="5"/>
      <c r="C9" s="5"/>
      <c r="D9" s="5"/>
      <c r="E9" s="5"/>
      <c r="F9" s="5"/>
      <c r="G9" s="5"/>
      <c r="I9" s="5"/>
      <c r="J9" s="5"/>
      <c r="K9" s="5"/>
      <c r="L9" s="5"/>
      <c r="M9" s="5"/>
      <c r="N9" s="5"/>
      <c r="O9" s="8"/>
    </row>
    <row r="10" spans="1:15" x14ac:dyDescent="0.25">
      <c r="A10" s="5" t="s">
        <v>55</v>
      </c>
      <c r="B10" s="5" t="s">
        <v>48</v>
      </c>
      <c r="C10" s="5"/>
      <c r="D10" s="5"/>
      <c r="E10" s="5" t="s">
        <v>54</v>
      </c>
      <c r="F10" s="5"/>
      <c r="G10" s="5"/>
      <c r="I10" s="5"/>
      <c r="J10" s="5"/>
      <c r="K10" s="5"/>
      <c r="L10" s="5"/>
      <c r="M10" s="5"/>
      <c r="N10" s="5"/>
      <c r="O10" s="8"/>
    </row>
    <row r="11" spans="1:15" ht="90" x14ac:dyDescent="0.25">
      <c r="A11" s="5" t="s">
        <v>56</v>
      </c>
      <c r="B11" s="48" t="s">
        <v>48</v>
      </c>
      <c r="C11" s="48" t="s">
        <v>57</v>
      </c>
      <c r="D11" s="48" t="s">
        <v>58</v>
      </c>
      <c r="E11" s="48" t="s">
        <v>48</v>
      </c>
      <c r="F11" s="48" t="s">
        <v>61</v>
      </c>
      <c r="G11" s="48" t="s">
        <v>62</v>
      </c>
      <c r="H11" s="154" t="s">
        <v>63</v>
      </c>
      <c r="I11" s="48" t="s">
        <v>42</v>
      </c>
      <c r="J11" s="48" t="s">
        <v>43</v>
      </c>
      <c r="K11" s="48" t="s">
        <v>64</v>
      </c>
      <c r="L11" s="48" t="s">
        <v>65</v>
      </c>
      <c r="M11" s="48" t="s">
        <v>67</v>
      </c>
      <c r="N11" s="48" t="s">
        <v>48</v>
      </c>
      <c r="O11" s="49" t="s">
        <v>82</v>
      </c>
    </row>
    <row r="12" spans="1:15" x14ac:dyDescent="0.25">
      <c r="B12" s="48"/>
      <c r="C12" s="48"/>
      <c r="D12" s="48"/>
      <c r="E12" s="48"/>
      <c r="F12" s="48"/>
      <c r="G12" s="48"/>
      <c r="I12" s="48"/>
      <c r="J12" s="48"/>
      <c r="K12" s="48"/>
      <c r="L12" s="48"/>
      <c r="M12" s="48"/>
      <c r="N12" s="48"/>
      <c r="O12" s="49"/>
    </row>
    <row r="13" spans="1:15" x14ac:dyDescent="0.25">
      <c r="A13" s="96">
        <v>44209</v>
      </c>
      <c r="B13" s="52">
        <v>352</v>
      </c>
      <c r="C13" s="52">
        <v>186</v>
      </c>
      <c r="D13" s="52">
        <v>81</v>
      </c>
      <c r="E13" s="52">
        <v>139</v>
      </c>
      <c r="F13" s="52">
        <v>135</v>
      </c>
      <c r="G13" s="52">
        <v>66</v>
      </c>
      <c r="I13" s="52">
        <v>7</v>
      </c>
      <c r="J13" s="52">
        <v>20</v>
      </c>
      <c r="K13" s="52">
        <v>16</v>
      </c>
      <c r="L13" s="52">
        <v>33</v>
      </c>
      <c r="M13" s="52">
        <v>-20</v>
      </c>
      <c r="N13" s="97">
        <v>44.558823529411796</v>
      </c>
      <c r="O13" s="56">
        <v>-4</v>
      </c>
    </row>
    <row r="14" spans="1:15" x14ac:dyDescent="0.25">
      <c r="A14" s="96">
        <f t="shared" ref="A14:A46" si="0">A15+7</f>
        <v>44197</v>
      </c>
      <c r="B14" s="52">
        <v>315</v>
      </c>
      <c r="C14" s="52">
        <v>183</v>
      </c>
      <c r="D14" s="52">
        <v>67</v>
      </c>
      <c r="E14" s="52">
        <v>113</v>
      </c>
      <c r="F14" s="52">
        <v>121</v>
      </c>
      <c r="G14" s="52">
        <v>57</v>
      </c>
      <c r="I14" s="52">
        <v>6</v>
      </c>
      <c r="J14" s="52">
        <v>17</v>
      </c>
      <c r="K14" s="52">
        <v>16</v>
      </c>
      <c r="L14" s="52">
        <v>30</v>
      </c>
      <c r="M14" s="52">
        <v>-17</v>
      </c>
      <c r="N14" s="97">
        <v>41.705882352941202</v>
      </c>
      <c r="O14" s="56">
        <v>-1</v>
      </c>
    </row>
    <row r="15" spans="1:15" x14ac:dyDescent="0.25">
      <c r="A15" s="96">
        <f t="shared" si="0"/>
        <v>44190</v>
      </c>
      <c r="B15" s="52">
        <v>278</v>
      </c>
      <c r="C15" s="52">
        <v>180</v>
      </c>
      <c r="D15" s="52">
        <v>53</v>
      </c>
      <c r="E15" s="52">
        <v>87</v>
      </c>
      <c r="F15" s="52">
        <v>107</v>
      </c>
      <c r="G15" s="52">
        <v>48</v>
      </c>
      <c r="I15" s="52">
        <v>5</v>
      </c>
      <c r="J15" s="52">
        <v>14</v>
      </c>
      <c r="K15" s="52">
        <v>16</v>
      </c>
      <c r="L15" s="52">
        <v>27</v>
      </c>
      <c r="M15" s="52">
        <v>-14</v>
      </c>
      <c r="N15" s="97">
        <v>38.852941176470601</v>
      </c>
      <c r="O15" s="56">
        <v>2</v>
      </c>
    </row>
    <row r="16" spans="1:15" x14ac:dyDescent="0.25">
      <c r="A16" s="96">
        <f t="shared" si="0"/>
        <v>44183</v>
      </c>
      <c r="B16" s="52">
        <v>241</v>
      </c>
      <c r="C16" s="52">
        <v>177</v>
      </c>
      <c r="D16" s="52">
        <v>39</v>
      </c>
      <c r="E16" s="52">
        <v>61</v>
      </c>
      <c r="F16" s="52">
        <v>93</v>
      </c>
      <c r="G16" s="52">
        <v>39</v>
      </c>
      <c r="I16" s="52">
        <v>4</v>
      </c>
      <c r="J16" s="52">
        <v>11</v>
      </c>
      <c r="K16" s="52">
        <v>16</v>
      </c>
      <c r="L16" s="52">
        <v>24</v>
      </c>
      <c r="M16" s="52">
        <v>-11</v>
      </c>
      <c r="N16" s="97">
        <v>36</v>
      </c>
      <c r="O16" s="56">
        <v>5</v>
      </c>
    </row>
    <row r="17" spans="1:15" x14ac:dyDescent="0.25">
      <c r="A17" s="96">
        <f t="shared" si="0"/>
        <v>44176</v>
      </c>
      <c r="B17" s="52">
        <v>204</v>
      </c>
      <c r="C17" s="52">
        <v>174</v>
      </c>
      <c r="D17" s="52">
        <v>25</v>
      </c>
      <c r="E17" s="52">
        <v>35</v>
      </c>
      <c r="F17" s="52">
        <v>79</v>
      </c>
      <c r="G17" s="52">
        <v>30</v>
      </c>
      <c r="I17" s="52">
        <v>3</v>
      </c>
      <c r="J17" s="52">
        <v>8</v>
      </c>
      <c r="K17" s="52">
        <v>16</v>
      </c>
      <c r="L17" s="52">
        <v>21</v>
      </c>
      <c r="M17" s="52">
        <v>-8</v>
      </c>
      <c r="N17" s="97">
        <v>33.147058823529413</v>
      </c>
      <c r="O17" s="56">
        <v>8</v>
      </c>
    </row>
    <row r="18" spans="1:15" x14ac:dyDescent="0.25">
      <c r="A18" s="96">
        <f t="shared" si="0"/>
        <v>44169</v>
      </c>
      <c r="B18" s="52">
        <v>213</v>
      </c>
      <c r="C18" s="52">
        <v>182</v>
      </c>
      <c r="D18" s="52">
        <v>33</v>
      </c>
      <c r="E18" s="52">
        <v>34</v>
      </c>
      <c r="F18" s="52">
        <v>62</v>
      </c>
      <c r="G18" s="52">
        <v>21</v>
      </c>
      <c r="I18" s="52">
        <v>1</v>
      </c>
      <c r="J18" s="52">
        <v>15</v>
      </c>
      <c r="K18" s="52">
        <v>11</v>
      </c>
      <c r="L18" s="52">
        <v>22</v>
      </c>
      <c r="M18" s="52">
        <v>-15</v>
      </c>
      <c r="N18" s="97">
        <v>34.117370892018776</v>
      </c>
      <c r="O18" s="56">
        <v>-4</v>
      </c>
    </row>
    <row r="19" spans="1:15" x14ac:dyDescent="0.25">
      <c r="A19" s="96">
        <f t="shared" si="0"/>
        <v>44162</v>
      </c>
      <c r="B19" s="52">
        <v>214</v>
      </c>
      <c r="C19" s="52">
        <v>183</v>
      </c>
      <c r="D19" s="52">
        <v>34</v>
      </c>
      <c r="E19" s="52">
        <v>41</v>
      </c>
      <c r="F19" s="52">
        <v>54</v>
      </c>
      <c r="G19" s="52">
        <v>13</v>
      </c>
      <c r="I19" s="52">
        <v>7</v>
      </c>
      <c r="J19" s="52">
        <v>15</v>
      </c>
      <c r="K19" s="52">
        <v>6</v>
      </c>
      <c r="L19" s="52">
        <v>16</v>
      </c>
      <c r="M19" s="52">
        <v>-15</v>
      </c>
      <c r="N19" s="97">
        <v>33.313084112149532</v>
      </c>
      <c r="O19" s="56">
        <v>-9</v>
      </c>
    </row>
    <row r="20" spans="1:15" x14ac:dyDescent="0.25">
      <c r="A20" s="96">
        <f t="shared" si="0"/>
        <v>44155</v>
      </c>
      <c r="B20" s="52">
        <v>208</v>
      </c>
      <c r="C20" s="52">
        <v>184</v>
      </c>
      <c r="D20" s="52">
        <v>23</v>
      </c>
      <c r="E20" s="52">
        <v>25</v>
      </c>
      <c r="F20" s="52">
        <v>63</v>
      </c>
      <c r="G20" s="52">
        <v>17</v>
      </c>
      <c r="I20" s="52">
        <v>4</v>
      </c>
      <c r="J20" s="52">
        <v>11</v>
      </c>
      <c r="K20" s="52">
        <v>13</v>
      </c>
      <c r="L20" s="52">
        <v>15</v>
      </c>
      <c r="M20" s="52">
        <v>-11</v>
      </c>
      <c r="N20" s="97">
        <v>31.278846153846153</v>
      </c>
      <c r="O20" s="56">
        <v>2</v>
      </c>
    </row>
    <row r="21" spans="1:15" x14ac:dyDescent="0.25">
      <c r="A21" s="96">
        <f t="shared" si="0"/>
        <v>44148</v>
      </c>
      <c r="B21" s="52">
        <v>210</v>
      </c>
      <c r="C21" s="52">
        <v>176</v>
      </c>
      <c r="D21" s="52">
        <v>22</v>
      </c>
      <c r="E21" s="52">
        <v>25</v>
      </c>
      <c r="F21" s="52">
        <v>67</v>
      </c>
      <c r="G21" s="52">
        <v>19</v>
      </c>
      <c r="I21" s="52">
        <v>5</v>
      </c>
      <c r="J21" s="52">
        <v>21</v>
      </c>
      <c r="K21" s="52">
        <v>12</v>
      </c>
      <c r="L21" s="52">
        <v>23</v>
      </c>
      <c r="M21" s="52">
        <v>-21</v>
      </c>
      <c r="N21" s="97">
        <v>32.25714285714286</v>
      </c>
      <c r="O21" s="56">
        <v>-9</v>
      </c>
    </row>
    <row r="22" spans="1:15" x14ac:dyDescent="0.25">
      <c r="A22" s="96">
        <f t="shared" si="0"/>
        <v>44141</v>
      </c>
      <c r="B22" s="52">
        <v>205</v>
      </c>
      <c r="C22" s="52">
        <v>163</v>
      </c>
      <c r="D22" s="52">
        <v>28</v>
      </c>
      <c r="E22" s="52">
        <v>42</v>
      </c>
      <c r="F22" s="52">
        <v>47</v>
      </c>
      <c r="G22" s="52">
        <v>20</v>
      </c>
      <c r="I22" s="52">
        <v>5</v>
      </c>
      <c r="J22" s="52">
        <v>11</v>
      </c>
      <c r="K22" s="52">
        <v>11</v>
      </c>
      <c r="L22" s="52">
        <v>24</v>
      </c>
      <c r="M22" s="52">
        <v>-11</v>
      </c>
      <c r="N22" s="97">
        <v>31.717073170731709</v>
      </c>
      <c r="O22" s="56">
        <v>0</v>
      </c>
    </row>
    <row r="23" spans="1:15" x14ac:dyDescent="0.25">
      <c r="A23" s="96">
        <f t="shared" si="0"/>
        <v>44134</v>
      </c>
      <c r="B23" s="52">
        <v>207</v>
      </c>
      <c r="C23" s="52">
        <v>157</v>
      </c>
      <c r="D23" s="52">
        <v>27</v>
      </c>
      <c r="E23" s="52">
        <v>41</v>
      </c>
      <c r="F23" s="52">
        <v>50</v>
      </c>
      <c r="G23" s="52">
        <v>13</v>
      </c>
      <c r="I23" s="52">
        <v>6</v>
      </c>
      <c r="J23" s="52">
        <v>14</v>
      </c>
      <c r="K23" s="52">
        <v>14</v>
      </c>
      <c r="L23" s="52">
        <v>22</v>
      </c>
      <c r="M23" s="52">
        <v>-14</v>
      </c>
      <c r="N23" s="97">
        <v>31</v>
      </c>
      <c r="O23" s="56">
        <v>0</v>
      </c>
    </row>
    <row r="24" spans="1:15" x14ac:dyDescent="0.25">
      <c r="A24" s="96">
        <f t="shared" si="0"/>
        <v>44127</v>
      </c>
      <c r="B24" s="52">
        <v>205</v>
      </c>
      <c r="C24" s="52">
        <v>155</v>
      </c>
      <c r="D24" s="52">
        <v>25</v>
      </c>
      <c r="E24" s="52">
        <v>38</v>
      </c>
      <c r="F24" s="52">
        <v>54</v>
      </c>
      <c r="G24" s="52">
        <v>12</v>
      </c>
      <c r="I24" s="52">
        <v>3</v>
      </c>
      <c r="J24" s="52">
        <v>18</v>
      </c>
      <c r="K24" s="52">
        <v>16</v>
      </c>
      <c r="L24" s="52">
        <v>16</v>
      </c>
      <c r="M24" s="52">
        <v>-18</v>
      </c>
      <c r="N24" s="97">
        <v>30.15609756097561</v>
      </c>
      <c r="O24" s="56">
        <v>-2</v>
      </c>
    </row>
    <row r="25" spans="1:15" x14ac:dyDescent="0.25">
      <c r="A25" s="96">
        <f t="shared" si="0"/>
        <v>44120</v>
      </c>
      <c r="B25" s="52">
        <v>208</v>
      </c>
      <c r="C25" s="52">
        <v>150</v>
      </c>
      <c r="D25" s="52">
        <v>21</v>
      </c>
      <c r="E25" s="52">
        <v>38</v>
      </c>
      <c r="F25" s="52">
        <v>78</v>
      </c>
      <c r="G25" s="52">
        <v>18</v>
      </c>
      <c r="I25" s="52">
        <v>12</v>
      </c>
      <c r="J25" s="52">
        <v>17</v>
      </c>
      <c r="K25" s="52">
        <v>10</v>
      </c>
      <c r="L25" s="52">
        <v>23</v>
      </c>
      <c r="M25" s="52">
        <v>-17</v>
      </c>
      <c r="N25" s="97">
        <v>30.634615384615383</v>
      </c>
      <c r="O25" s="56">
        <v>-7</v>
      </c>
    </row>
    <row r="26" spans="1:15" x14ac:dyDescent="0.25">
      <c r="A26" s="96">
        <f t="shared" si="0"/>
        <v>44113</v>
      </c>
      <c r="B26" s="52">
        <v>205</v>
      </c>
      <c r="C26" s="52">
        <v>152</v>
      </c>
      <c r="D26" s="52">
        <v>26</v>
      </c>
      <c r="E26" s="52">
        <v>41</v>
      </c>
      <c r="F26" s="52">
        <v>71</v>
      </c>
      <c r="G26" s="52">
        <v>19</v>
      </c>
      <c r="I26" s="52">
        <v>6</v>
      </c>
      <c r="J26" s="52">
        <v>21</v>
      </c>
      <c r="K26" s="52">
        <v>15</v>
      </c>
      <c r="L26" s="52">
        <v>21</v>
      </c>
      <c r="M26" s="52">
        <v>-21</v>
      </c>
      <c r="N26" s="97">
        <v>31.317073170731707</v>
      </c>
      <c r="O26" s="56">
        <v>-6</v>
      </c>
    </row>
    <row r="27" spans="1:15" x14ac:dyDescent="0.25">
      <c r="A27" s="96">
        <f t="shared" si="0"/>
        <v>44106</v>
      </c>
      <c r="B27" s="52">
        <v>203</v>
      </c>
      <c r="C27" s="52">
        <v>155</v>
      </c>
      <c r="D27" s="52">
        <v>26</v>
      </c>
      <c r="E27" s="52">
        <v>40</v>
      </c>
      <c r="F27" s="52">
        <v>73</v>
      </c>
      <c r="G27" s="52">
        <v>28</v>
      </c>
      <c r="I27" s="52">
        <v>3</v>
      </c>
      <c r="J27" s="52">
        <v>16</v>
      </c>
      <c r="K27" s="52">
        <v>12</v>
      </c>
      <c r="L27" s="52">
        <v>35</v>
      </c>
      <c r="M27" s="52">
        <v>-16</v>
      </c>
      <c r="N27" s="97">
        <v>30.990147783251231</v>
      </c>
      <c r="O27" s="56">
        <v>-4</v>
      </c>
    </row>
    <row r="28" spans="1:15" x14ac:dyDescent="0.25">
      <c r="A28" s="96">
        <f t="shared" si="0"/>
        <v>44099</v>
      </c>
      <c r="B28" s="52">
        <v>202</v>
      </c>
      <c r="C28" s="52">
        <v>156</v>
      </c>
      <c r="D28" s="52">
        <v>26</v>
      </c>
      <c r="E28" s="52">
        <v>40</v>
      </c>
      <c r="F28" s="52">
        <v>56</v>
      </c>
      <c r="G28" s="52">
        <v>11</v>
      </c>
      <c r="I28" s="52">
        <v>2</v>
      </c>
      <c r="J28" s="52">
        <v>18</v>
      </c>
      <c r="K28" s="52">
        <v>13</v>
      </c>
      <c r="L28" s="52">
        <v>20</v>
      </c>
      <c r="M28" s="52">
        <v>-18</v>
      </c>
      <c r="N28" s="97">
        <v>30.762376237623762</v>
      </c>
      <c r="O28" s="56">
        <v>-5</v>
      </c>
    </row>
    <row r="29" spans="1:15" x14ac:dyDescent="0.25">
      <c r="A29" s="96">
        <f t="shared" si="0"/>
        <v>44092</v>
      </c>
      <c r="B29" s="52">
        <v>199</v>
      </c>
      <c r="C29" s="52">
        <v>151</v>
      </c>
      <c r="D29" s="52">
        <v>28</v>
      </c>
      <c r="E29" s="52">
        <v>44</v>
      </c>
      <c r="F29" s="52">
        <v>69</v>
      </c>
      <c r="G29" s="52">
        <v>10</v>
      </c>
      <c r="I29" s="52">
        <v>6</v>
      </c>
      <c r="J29" s="52">
        <v>9</v>
      </c>
      <c r="K29" s="52">
        <v>8</v>
      </c>
      <c r="L29" s="52">
        <v>10</v>
      </c>
      <c r="M29" s="52">
        <v>-9</v>
      </c>
      <c r="N29" s="97">
        <v>33.261306532663319</v>
      </c>
      <c r="O29" s="56">
        <v>-1</v>
      </c>
    </row>
    <row r="30" spans="1:15" x14ac:dyDescent="0.25">
      <c r="A30" s="96">
        <f t="shared" si="0"/>
        <v>44085</v>
      </c>
      <c r="B30" s="52">
        <v>273</v>
      </c>
      <c r="C30" s="52">
        <v>217</v>
      </c>
      <c r="D30" s="52">
        <v>27</v>
      </c>
      <c r="E30" s="52">
        <v>45</v>
      </c>
      <c r="F30" s="52">
        <v>42</v>
      </c>
      <c r="G30" s="52">
        <v>14</v>
      </c>
      <c r="I30" s="52">
        <v>6</v>
      </c>
      <c r="J30" s="52">
        <v>13</v>
      </c>
      <c r="K30" s="52">
        <v>19</v>
      </c>
      <c r="L30" s="52">
        <v>21</v>
      </c>
      <c r="M30" s="52">
        <v>-13</v>
      </c>
      <c r="N30" s="97">
        <v>30</v>
      </c>
      <c r="O30" s="56">
        <v>6</v>
      </c>
    </row>
    <row r="31" spans="1:15" x14ac:dyDescent="0.25">
      <c r="A31" s="96">
        <f t="shared" si="0"/>
        <v>44078</v>
      </c>
      <c r="B31" s="52">
        <v>208</v>
      </c>
      <c r="C31" s="52">
        <v>152</v>
      </c>
      <c r="D31" s="52">
        <v>26</v>
      </c>
      <c r="E31" s="52">
        <v>48</v>
      </c>
      <c r="F31" s="52">
        <v>45</v>
      </c>
      <c r="G31" s="52">
        <v>9</v>
      </c>
      <c r="I31" s="52">
        <v>1</v>
      </c>
      <c r="J31" s="52">
        <v>11</v>
      </c>
      <c r="K31" s="52">
        <v>17</v>
      </c>
      <c r="L31" s="52">
        <v>6</v>
      </c>
      <c r="M31" s="52">
        <v>-11</v>
      </c>
      <c r="N31" s="97">
        <v>33.105769230769234</v>
      </c>
      <c r="O31" s="56">
        <v>6</v>
      </c>
    </row>
    <row r="32" spans="1:15" x14ac:dyDescent="0.25">
      <c r="A32" s="96">
        <f t="shared" si="0"/>
        <v>44071</v>
      </c>
      <c r="B32" s="52">
        <v>211</v>
      </c>
      <c r="C32" s="52">
        <v>151</v>
      </c>
      <c r="D32" s="52">
        <v>33</v>
      </c>
      <c r="E32" s="52">
        <v>53</v>
      </c>
      <c r="F32" s="52">
        <v>62</v>
      </c>
      <c r="G32" s="52">
        <v>16</v>
      </c>
      <c r="I32" s="52">
        <v>1</v>
      </c>
      <c r="J32" s="52">
        <v>11</v>
      </c>
      <c r="K32" s="52">
        <v>7</v>
      </c>
      <c r="L32" s="52">
        <v>13</v>
      </c>
      <c r="M32" s="52">
        <v>-11</v>
      </c>
      <c r="N32" s="97">
        <v>32.990521327014221</v>
      </c>
      <c r="O32" s="56">
        <v>-4</v>
      </c>
    </row>
    <row r="33" spans="1:15" x14ac:dyDescent="0.25">
      <c r="A33" s="96">
        <f t="shared" si="0"/>
        <v>44064</v>
      </c>
      <c r="B33" s="52">
        <v>209</v>
      </c>
      <c r="C33" s="52">
        <v>156</v>
      </c>
      <c r="D33" s="52">
        <v>40</v>
      </c>
      <c r="E33" s="52">
        <v>56</v>
      </c>
      <c r="F33" s="52">
        <v>45</v>
      </c>
      <c r="G33" s="52">
        <v>15</v>
      </c>
      <c r="I33" s="52">
        <v>3</v>
      </c>
      <c r="J33" s="52">
        <v>7</v>
      </c>
      <c r="K33" s="52">
        <v>12</v>
      </c>
      <c r="L33" s="52">
        <v>11</v>
      </c>
      <c r="M33" s="52">
        <v>-7</v>
      </c>
      <c r="N33" s="97">
        <v>34.110047846889955</v>
      </c>
      <c r="O33" s="56">
        <v>5</v>
      </c>
    </row>
    <row r="34" spans="1:15" x14ac:dyDescent="0.25">
      <c r="A34" s="96">
        <f t="shared" si="0"/>
        <v>44057</v>
      </c>
      <c r="B34" s="52">
        <v>212</v>
      </c>
      <c r="C34" s="52">
        <v>171</v>
      </c>
      <c r="D34" s="52">
        <v>40</v>
      </c>
      <c r="E34" s="52">
        <v>55</v>
      </c>
      <c r="F34" s="52">
        <v>34</v>
      </c>
      <c r="G34" s="52">
        <v>15</v>
      </c>
      <c r="I34" s="52">
        <v>3</v>
      </c>
      <c r="J34" s="52">
        <v>19</v>
      </c>
      <c r="K34" s="52">
        <v>13</v>
      </c>
      <c r="L34" s="52">
        <v>23</v>
      </c>
      <c r="M34" s="52">
        <v>-19</v>
      </c>
      <c r="N34" s="97">
        <v>31.415094339622641</v>
      </c>
      <c r="O34" s="56">
        <v>-6</v>
      </c>
    </row>
    <row r="35" spans="1:15" x14ac:dyDescent="0.25">
      <c r="A35" s="96">
        <f t="shared" si="0"/>
        <v>44050</v>
      </c>
      <c r="B35" s="52">
        <v>210</v>
      </c>
      <c r="C35" s="52">
        <v>160</v>
      </c>
      <c r="D35" s="52">
        <v>37</v>
      </c>
      <c r="E35" s="52">
        <v>58</v>
      </c>
      <c r="F35" s="52">
        <v>52</v>
      </c>
      <c r="G35" s="52">
        <v>12</v>
      </c>
      <c r="I35" s="52">
        <v>7</v>
      </c>
      <c r="J35" s="52">
        <v>33</v>
      </c>
      <c r="K35" s="52">
        <v>16</v>
      </c>
      <c r="L35" s="52">
        <v>41</v>
      </c>
      <c r="M35" s="52">
        <v>-33</v>
      </c>
      <c r="N35" s="97">
        <v>33.93333333333333</v>
      </c>
      <c r="O35" s="56">
        <v>-17</v>
      </c>
    </row>
    <row r="36" spans="1:15" x14ac:dyDescent="0.25">
      <c r="A36" s="96">
        <f t="shared" si="0"/>
        <v>44043</v>
      </c>
      <c r="B36" s="52">
        <v>195</v>
      </c>
      <c r="C36" s="52">
        <v>152</v>
      </c>
      <c r="D36" s="52">
        <v>42</v>
      </c>
      <c r="E36" s="52">
        <v>56</v>
      </c>
      <c r="F36" s="52">
        <v>72</v>
      </c>
      <c r="G36" s="52">
        <v>9</v>
      </c>
      <c r="I36" s="52">
        <v>8</v>
      </c>
      <c r="J36" s="52">
        <v>9</v>
      </c>
      <c r="K36" s="52">
        <v>19</v>
      </c>
      <c r="L36" s="52">
        <v>15</v>
      </c>
      <c r="M36" s="52">
        <v>-9</v>
      </c>
      <c r="N36" s="97">
        <v>35.215384615384615</v>
      </c>
      <c r="O36" s="56">
        <v>10</v>
      </c>
    </row>
    <row r="37" spans="1:15" x14ac:dyDescent="0.25">
      <c r="A37" s="96">
        <f t="shared" si="0"/>
        <v>44036</v>
      </c>
      <c r="B37" s="52">
        <v>207</v>
      </c>
      <c r="C37" s="52">
        <v>168</v>
      </c>
      <c r="D37" s="52">
        <v>41</v>
      </c>
      <c r="E37" s="52">
        <v>55</v>
      </c>
      <c r="F37" s="52">
        <v>55</v>
      </c>
      <c r="G37" s="52">
        <v>10</v>
      </c>
      <c r="I37" s="52">
        <v>5</v>
      </c>
      <c r="J37" s="52">
        <v>12</v>
      </c>
      <c r="K37" s="52">
        <v>10</v>
      </c>
      <c r="L37" s="52">
        <v>20</v>
      </c>
      <c r="M37" s="52">
        <v>-12</v>
      </c>
      <c r="N37" s="97">
        <v>33.927536231884055</v>
      </c>
      <c r="O37" s="56">
        <v>-2</v>
      </c>
    </row>
    <row r="38" spans="1:15" x14ac:dyDescent="0.25">
      <c r="A38" s="96">
        <f t="shared" si="0"/>
        <v>44029</v>
      </c>
      <c r="B38" s="52">
        <v>209</v>
      </c>
      <c r="C38" s="52">
        <v>166</v>
      </c>
      <c r="D38" s="52">
        <v>43</v>
      </c>
      <c r="E38" s="52">
        <v>60</v>
      </c>
      <c r="F38" s="52">
        <v>44</v>
      </c>
      <c r="G38" s="52">
        <v>8</v>
      </c>
      <c r="I38" s="52">
        <v>4</v>
      </c>
      <c r="J38" s="52">
        <v>21</v>
      </c>
      <c r="K38" s="52">
        <v>17</v>
      </c>
      <c r="L38" s="52">
        <v>22</v>
      </c>
      <c r="M38" s="52">
        <v>-21</v>
      </c>
      <c r="N38" s="97">
        <v>28.732057416267942</v>
      </c>
      <c r="O38" s="56">
        <v>-4</v>
      </c>
    </row>
    <row r="39" spans="1:15" x14ac:dyDescent="0.25">
      <c r="A39" s="96">
        <f t="shared" si="0"/>
        <v>44022</v>
      </c>
      <c r="B39" s="52">
        <v>209</v>
      </c>
      <c r="C39" s="52">
        <v>173</v>
      </c>
      <c r="D39" s="52">
        <v>44</v>
      </c>
      <c r="E39" s="52">
        <v>56</v>
      </c>
      <c r="F39" s="52">
        <v>87</v>
      </c>
      <c r="G39" s="52">
        <v>11</v>
      </c>
      <c r="I39" s="52">
        <v>3</v>
      </c>
      <c r="J39" s="52">
        <v>9</v>
      </c>
      <c r="K39" s="52">
        <v>11</v>
      </c>
      <c r="L39" s="52">
        <v>16</v>
      </c>
      <c r="M39" s="52">
        <v>-9</v>
      </c>
      <c r="N39" s="97">
        <v>33.674641148325357</v>
      </c>
      <c r="O39" s="56">
        <v>2</v>
      </c>
    </row>
    <row r="40" spans="1:15" x14ac:dyDescent="0.25">
      <c r="A40" s="96">
        <f t="shared" si="0"/>
        <v>44015</v>
      </c>
      <c r="B40" s="52">
        <v>214</v>
      </c>
      <c r="C40" s="52">
        <v>167</v>
      </c>
      <c r="D40" s="52">
        <v>43</v>
      </c>
      <c r="E40" s="52">
        <v>56</v>
      </c>
      <c r="F40" s="52">
        <v>39</v>
      </c>
      <c r="G40" s="52">
        <v>7</v>
      </c>
      <c r="I40" s="52">
        <v>2</v>
      </c>
      <c r="J40" s="52">
        <v>12</v>
      </c>
      <c r="K40" s="52">
        <v>13</v>
      </c>
      <c r="L40" s="52">
        <v>14</v>
      </c>
      <c r="M40" s="52">
        <v>-12</v>
      </c>
      <c r="N40" s="97">
        <v>33.40654205607477</v>
      </c>
      <c r="O40" s="56">
        <v>1</v>
      </c>
    </row>
    <row r="41" spans="1:15" x14ac:dyDescent="0.25">
      <c r="A41" s="96">
        <f t="shared" si="0"/>
        <v>44008</v>
      </c>
      <c r="B41" s="52">
        <v>214</v>
      </c>
      <c r="C41" s="52">
        <v>173</v>
      </c>
      <c r="D41" s="52">
        <v>41</v>
      </c>
      <c r="E41" s="52">
        <v>49</v>
      </c>
      <c r="F41" s="52">
        <v>70</v>
      </c>
      <c r="G41" s="52">
        <v>10</v>
      </c>
      <c r="I41" s="52">
        <v>2</v>
      </c>
      <c r="J41" s="52">
        <v>6</v>
      </c>
      <c r="K41" s="52">
        <v>11</v>
      </c>
      <c r="L41" s="52">
        <v>16</v>
      </c>
      <c r="M41" s="52">
        <v>-6</v>
      </c>
      <c r="N41" s="97">
        <v>33.27570093457944</v>
      </c>
      <c r="O41" s="56">
        <v>5</v>
      </c>
    </row>
    <row r="42" spans="1:15" x14ac:dyDescent="0.25">
      <c r="A42" s="96">
        <f t="shared" si="0"/>
        <v>44001</v>
      </c>
      <c r="B42" s="52">
        <v>223</v>
      </c>
      <c r="C42" s="52">
        <v>186</v>
      </c>
      <c r="D42" s="52">
        <v>46</v>
      </c>
      <c r="E42" s="52">
        <v>50</v>
      </c>
      <c r="F42" s="52">
        <v>71</v>
      </c>
      <c r="G42" s="52">
        <v>3</v>
      </c>
      <c r="I42" s="52">
        <v>5</v>
      </c>
      <c r="J42" s="52">
        <v>16</v>
      </c>
      <c r="K42" s="52">
        <v>14</v>
      </c>
      <c r="L42" s="52">
        <v>11</v>
      </c>
      <c r="M42" s="52">
        <v>-16</v>
      </c>
      <c r="N42" s="97">
        <v>33.130044843049326</v>
      </c>
      <c r="O42" s="56">
        <v>-2</v>
      </c>
    </row>
    <row r="43" spans="1:15" x14ac:dyDescent="0.25">
      <c r="A43" s="96">
        <f t="shared" si="0"/>
        <v>43994</v>
      </c>
      <c r="B43" s="52">
        <v>223</v>
      </c>
      <c r="C43" s="52">
        <v>181</v>
      </c>
      <c r="D43" s="52">
        <v>47</v>
      </c>
      <c r="E43" s="52">
        <v>52</v>
      </c>
      <c r="F43" s="52">
        <v>67</v>
      </c>
      <c r="G43" s="52">
        <v>11</v>
      </c>
      <c r="I43" s="52">
        <v>9</v>
      </c>
      <c r="J43" s="52">
        <v>12</v>
      </c>
      <c r="K43" s="52">
        <v>47</v>
      </c>
      <c r="L43" s="52">
        <v>18</v>
      </c>
      <c r="M43" s="52">
        <v>-12</v>
      </c>
      <c r="N43" s="97">
        <v>33.004484304932738</v>
      </c>
      <c r="O43" s="56">
        <v>35</v>
      </c>
    </row>
    <row r="44" spans="1:15" x14ac:dyDescent="0.25">
      <c r="A44" s="96">
        <f t="shared" si="0"/>
        <v>43987</v>
      </c>
      <c r="B44" s="52">
        <v>256</v>
      </c>
      <c r="C44" s="52">
        <v>182</v>
      </c>
      <c r="D44" s="52">
        <v>46</v>
      </c>
      <c r="E44" s="52">
        <v>58</v>
      </c>
      <c r="F44" s="52">
        <v>73</v>
      </c>
      <c r="G44" s="52">
        <v>15</v>
      </c>
      <c r="I44" s="52">
        <v>6</v>
      </c>
      <c r="J44" s="52">
        <v>15</v>
      </c>
      <c r="K44" s="52">
        <v>46</v>
      </c>
      <c r="L44" s="52">
        <v>16</v>
      </c>
      <c r="M44" s="52">
        <v>-15</v>
      </c>
      <c r="N44" s="97">
        <v>29.5</v>
      </c>
      <c r="O44" s="56">
        <v>31</v>
      </c>
    </row>
    <row r="45" spans="1:15" x14ac:dyDescent="0.25">
      <c r="A45" s="96">
        <f t="shared" si="0"/>
        <v>43980</v>
      </c>
      <c r="B45" s="52">
        <v>293</v>
      </c>
      <c r="C45" s="52">
        <v>233</v>
      </c>
      <c r="D45" s="52">
        <v>48</v>
      </c>
      <c r="E45" s="52">
        <v>57</v>
      </c>
      <c r="F45" s="52">
        <v>75</v>
      </c>
      <c r="G45" s="52">
        <v>20</v>
      </c>
      <c r="I45" s="52">
        <v>0</v>
      </c>
      <c r="J45" s="52">
        <v>34</v>
      </c>
      <c r="K45" s="52">
        <v>16</v>
      </c>
      <c r="L45" s="52">
        <v>15</v>
      </c>
      <c r="M45" s="52">
        <v>-34</v>
      </c>
      <c r="N45" s="97">
        <v>26.092150170648463</v>
      </c>
      <c r="O45" s="56">
        <v>-18</v>
      </c>
    </row>
    <row r="46" spans="1:15" x14ac:dyDescent="0.25">
      <c r="A46" s="96">
        <f t="shared" si="0"/>
        <v>43973</v>
      </c>
      <c r="B46" s="52">
        <v>275</v>
      </c>
      <c r="C46" s="52">
        <v>219</v>
      </c>
      <c r="D46" s="52">
        <v>41</v>
      </c>
      <c r="E46" s="52">
        <v>51</v>
      </c>
      <c r="F46" s="52">
        <v>51</v>
      </c>
      <c r="G46" s="52">
        <v>36</v>
      </c>
      <c r="I46" s="52">
        <v>3</v>
      </c>
      <c r="J46" s="52">
        <v>46</v>
      </c>
      <c r="K46" s="52">
        <v>22</v>
      </c>
      <c r="L46" s="52">
        <v>14</v>
      </c>
      <c r="M46" s="52">
        <v>-46</v>
      </c>
      <c r="N46" s="97">
        <v>27.189090909090908</v>
      </c>
      <c r="O46" s="56">
        <v>-24</v>
      </c>
    </row>
    <row r="47" spans="1:15" x14ac:dyDescent="0.25">
      <c r="A47" s="96">
        <v>43966</v>
      </c>
      <c r="B47" s="52">
        <v>259</v>
      </c>
      <c r="C47" s="52">
        <v>213</v>
      </c>
      <c r="D47" s="52">
        <v>43</v>
      </c>
      <c r="E47" s="52">
        <v>50</v>
      </c>
      <c r="F47" s="52">
        <v>79</v>
      </c>
      <c r="G47" s="52">
        <v>72</v>
      </c>
      <c r="I47" s="52">
        <v>4</v>
      </c>
      <c r="J47" s="52">
        <v>25</v>
      </c>
      <c r="K47" s="52">
        <v>37</v>
      </c>
      <c r="L47" s="52">
        <v>39</v>
      </c>
      <c r="M47" s="52">
        <v>-25</v>
      </c>
      <c r="N47" s="97">
        <v>28.347490347490346</v>
      </c>
      <c r="O47" s="56">
        <v>12</v>
      </c>
    </row>
    <row r="48" spans="1:15" x14ac:dyDescent="0.25">
      <c r="A48" s="96">
        <f>A49+7</f>
        <v>43952</v>
      </c>
      <c r="B48" s="52">
        <v>266</v>
      </c>
      <c r="C48" s="52">
        <v>238</v>
      </c>
      <c r="D48" s="52">
        <v>44</v>
      </c>
      <c r="E48" s="52">
        <v>52</v>
      </c>
      <c r="F48" s="52">
        <v>55</v>
      </c>
      <c r="G48" s="52">
        <v>62</v>
      </c>
      <c r="I48" s="52">
        <v>0</v>
      </c>
      <c r="J48" s="52">
        <v>40</v>
      </c>
      <c r="K48" s="52">
        <v>10</v>
      </c>
      <c r="L48" s="52">
        <v>32</v>
      </c>
      <c r="M48" s="52">
        <v>-40</v>
      </c>
      <c r="N48" s="97">
        <v>29.556390977443609</v>
      </c>
      <c r="O48" s="56">
        <v>-30</v>
      </c>
    </row>
    <row r="49" spans="1:15" x14ac:dyDescent="0.25">
      <c r="A49" s="96">
        <f>A50+7</f>
        <v>43945</v>
      </c>
      <c r="B49" s="52">
        <v>236</v>
      </c>
      <c r="C49" s="52">
        <v>200</v>
      </c>
      <c r="D49" s="52">
        <v>42</v>
      </c>
      <c r="E49" s="52">
        <v>54</v>
      </c>
      <c r="F49" s="52">
        <v>73</v>
      </c>
      <c r="G49" s="52">
        <v>73</v>
      </c>
      <c r="I49" s="52">
        <v>2</v>
      </c>
      <c r="J49" s="52">
        <v>55</v>
      </c>
      <c r="K49" s="52">
        <v>11</v>
      </c>
      <c r="L49" s="52">
        <v>37</v>
      </c>
      <c r="M49" s="52">
        <v>-55</v>
      </c>
      <c r="N49" s="97">
        <v>31.889830508474578</v>
      </c>
      <c r="O49" s="56">
        <v>-44</v>
      </c>
    </row>
    <row r="50" spans="1:15" x14ac:dyDescent="0.25">
      <c r="A50" s="96">
        <v>43938</v>
      </c>
      <c r="B50" s="52">
        <v>194</v>
      </c>
      <c r="C50" s="52">
        <v>154</v>
      </c>
      <c r="D50" s="52">
        <v>46</v>
      </c>
      <c r="E50" s="52">
        <v>60</v>
      </c>
      <c r="F50" s="52">
        <v>66</v>
      </c>
      <c r="G50" s="52">
        <v>91</v>
      </c>
      <c r="I50" s="52">
        <v>11</v>
      </c>
      <c r="J50" s="52">
        <v>8</v>
      </c>
      <c r="K50" s="52">
        <v>19</v>
      </c>
      <c r="L50" s="52">
        <v>56</v>
      </c>
      <c r="M50" s="52">
        <v>-8</v>
      </c>
      <c r="N50" s="97">
        <v>41.670103092783506</v>
      </c>
      <c r="O50" s="56">
        <v>11</v>
      </c>
    </row>
    <row r="51" spans="1:15" x14ac:dyDescent="0.25">
      <c r="A51" s="55">
        <f>A52+7</f>
        <v>43924</v>
      </c>
      <c r="B51" s="52">
        <v>210</v>
      </c>
      <c r="C51" s="52">
        <v>163</v>
      </c>
      <c r="D51" s="52">
        <v>48</v>
      </c>
      <c r="E51" s="52">
        <v>66</v>
      </c>
      <c r="F51" s="52">
        <v>46</v>
      </c>
      <c r="G51" s="52">
        <v>41</v>
      </c>
      <c r="I51" s="52">
        <v>2</v>
      </c>
      <c r="J51" s="52">
        <v>12</v>
      </c>
      <c r="K51" s="52">
        <v>29</v>
      </c>
      <c r="L51" s="52">
        <v>23</v>
      </c>
      <c r="M51" s="52">
        <v>-12</v>
      </c>
      <c r="N51" s="97">
        <v>42.023809523809526</v>
      </c>
      <c r="O51" s="56">
        <v>17</v>
      </c>
    </row>
    <row r="52" spans="1:15" x14ac:dyDescent="0.25">
      <c r="A52" s="55">
        <f>A53+7</f>
        <v>43917</v>
      </c>
      <c r="B52" s="52">
        <v>233</v>
      </c>
      <c r="C52" s="52">
        <v>179</v>
      </c>
      <c r="D52" s="52">
        <v>54</v>
      </c>
      <c r="E52" s="52">
        <v>69</v>
      </c>
      <c r="F52" s="52">
        <v>47</v>
      </c>
      <c r="G52" s="52">
        <v>32</v>
      </c>
      <c r="I52" s="52">
        <v>7</v>
      </c>
      <c r="J52" s="52">
        <v>14</v>
      </c>
      <c r="K52" s="52">
        <v>32</v>
      </c>
      <c r="L52" s="52">
        <v>15</v>
      </c>
      <c r="M52" s="52">
        <v>-14</v>
      </c>
      <c r="N52" s="97">
        <v>37.321888412017167</v>
      </c>
      <c r="O52" s="56">
        <v>18</v>
      </c>
    </row>
    <row r="53" spans="1:15" x14ac:dyDescent="0.25">
      <c r="A53" s="55">
        <v>43910</v>
      </c>
      <c r="B53" s="52">
        <v>233</v>
      </c>
      <c r="C53" s="52">
        <v>181</v>
      </c>
      <c r="D53" s="52">
        <v>45</v>
      </c>
      <c r="E53" s="52">
        <v>62</v>
      </c>
      <c r="F53" s="52">
        <v>75</v>
      </c>
      <c r="G53" s="52">
        <v>57</v>
      </c>
      <c r="I53" s="52">
        <v>1</v>
      </c>
      <c r="J53" s="52">
        <v>6</v>
      </c>
      <c r="K53" s="52">
        <v>18</v>
      </c>
      <c r="L53" s="52">
        <v>22</v>
      </c>
      <c r="M53" s="52">
        <v>-6</v>
      </c>
      <c r="N53" s="97">
        <v>37.051502145922747</v>
      </c>
      <c r="O53" s="56">
        <v>12</v>
      </c>
    </row>
    <row r="54" spans="1:15" x14ac:dyDescent="0.25">
      <c r="A54" s="55">
        <f t="shared" ref="A54:A61" si="1">A55+7</f>
        <v>43896</v>
      </c>
      <c r="B54" s="52">
        <v>193</v>
      </c>
      <c r="C54" s="52">
        <v>170</v>
      </c>
      <c r="D54" s="52">
        <v>46</v>
      </c>
      <c r="E54" s="52">
        <v>57</v>
      </c>
      <c r="F54" s="52">
        <v>43</v>
      </c>
      <c r="G54" s="52">
        <v>87</v>
      </c>
      <c r="I54" s="52">
        <v>5</v>
      </c>
      <c r="J54" s="52">
        <v>17</v>
      </c>
      <c r="K54" s="52">
        <v>9</v>
      </c>
      <c r="L54" s="52">
        <v>49</v>
      </c>
      <c r="M54" s="52">
        <v>-17</v>
      </c>
      <c r="N54" s="97">
        <v>40.844559585492227</v>
      </c>
      <c r="O54" s="56">
        <v>-8</v>
      </c>
    </row>
    <row r="55" spans="1:15" x14ac:dyDescent="0.25">
      <c r="A55" s="55">
        <f t="shared" si="1"/>
        <v>43889</v>
      </c>
      <c r="B55" s="52">
        <v>187</v>
      </c>
      <c r="C55" s="52">
        <v>167</v>
      </c>
      <c r="D55" s="52">
        <v>48</v>
      </c>
      <c r="E55" s="52">
        <v>57</v>
      </c>
      <c r="F55" s="52">
        <v>47</v>
      </c>
      <c r="G55" s="52">
        <v>62</v>
      </c>
      <c r="I55" s="52">
        <v>2</v>
      </c>
      <c r="J55" s="52">
        <v>11</v>
      </c>
      <c r="K55" s="52">
        <v>8</v>
      </c>
      <c r="L55" s="52">
        <v>31</v>
      </c>
      <c r="M55" s="52">
        <v>-11</v>
      </c>
      <c r="N55" s="97">
        <v>42.454545454545453</v>
      </c>
      <c r="O55" s="56">
        <v>-3</v>
      </c>
    </row>
    <row r="56" spans="1:15" x14ac:dyDescent="0.25">
      <c r="A56" s="55">
        <f t="shared" si="1"/>
        <v>43882</v>
      </c>
      <c r="B56" s="52">
        <v>184</v>
      </c>
      <c r="C56" s="52">
        <v>166</v>
      </c>
      <c r="D56" s="52">
        <v>47</v>
      </c>
      <c r="E56" s="52">
        <v>56</v>
      </c>
      <c r="F56" s="52">
        <v>47</v>
      </c>
      <c r="G56" s="52">
        <v>39</v>
      </c>
      <c r="I56" s="52">
        <v>3</v>
      </c>
      <c r="J56" s="52">
        <v>5</v>
      </c>
      <c r="K56" s="52">
        <v>9</v>
      </c>
      <c r="L56" s="52">
        <v>27</v>
      </c>
      <c r="M56" s="52">
        <v>-5</v>
      </c>
      <c r="N56" s="97">
        <v>43.440217391304351</v>
      </c>
      <c r="O56" s="56">
        <v>4</v>
      </c>
    </row>
    <row r="57" spans="1:15" x14ac:dyDescent="0.25">
      <c r="A57" s="55">
        <f t="shared" si="1"/>
        <v>43875</v>
      </c>
      <c r="B57" s="52">
        <v>195</v>
      </c>
      <c r="C57" s="52">
        <v>176</v>
      </c>
      <c r="D57" s="52">
        <v>49</v>
      </c>
      <c r="E57" s="52">
        <v>59</v>
      </c>
      <c r="F57" s="52">
        <v>44</v>
      </c>
      <c r="G57" s="52">
        <v>18</v>
      </c>
      <c r="I57" s="52">
        <v>5</v>
      </c>
      <c r="J57" s="52">
        <v>11</v>
      </c>
      <c r="K57" s="52">
        <v>9</v>
      </c>
      <c r="L57" s="52">
        <v>18</v>
      </c>
      <c r="M57" s="52">
        <v>-11</v>
      </c>
      <c r="N57" s="97">
        <v>42.666666666666664</v>
      </c>
      <c r="O57" s="56">
        <v>-2</v>
      </c>
    </row>
    <row r="58" spans="1:15" x14ac:dyDescent="0.25">
      <c r="A58" s="55">
        <f t="shared" si="1"/>
        <v>43868</v>
      </c>
      <c r="B58" s="52">
        <v>197</v>
      </c>
      <c r="C58" s="52">
        <v>178</v>
      </c>
      <c r="D58" s="52">
        <v>53</v>
      </c>
      <c r="E58" s="52">
        <v>61</v>
      </c>
      <c r="F58" s="52">
        <v>37</v>
      </c>
      <c r="G58" s="52">
        <v>17</v>
      </c>
      <c r="I58" s="52">
        <v>4</v>
      </c>
      <c r="J58" s="52">
        <v>13</v>
      </c>
      <c r="K58" s="52">
        <v>11</v>
      </c>
      <c r="L58" s="52">
        <v>13</v>
      </c>
      <c r="M58" s="52">
        <v>-13</v>
      </c>
      <c r="N58" s="97">
        <v>40.898477157360404</v>
      </c>
      <c r="O58" s="56">
        <v>-2</v>
      </c>
    </row>
    <row r="59" spans="1:15" x14ac:dyDescent="0.25">
      <c r="A59" s="55">
        <f t="shared" si="1"/>
        <v>43861</v>
      </c>
      <c r="B59" s="52">
        <v>198</v>
      </c>
      <c r="C59" s="52">
        <v>179</v>
      </c>
      <c r="D59" s="52">
        <v>53</v>
      </c>
      <c r="E59" s="52">
        <v>63</v>
      </c>
      <c r="F59" s="52">
        <v>32</v>
      </c>
      <c r="G59" s="52">
        <v>16</v>
      </c>
      <c r="I59" s="52">
        <v>9</v>
      </c>
      <c r="J59" s="52">
        <v>13</v>
      </c>
      <c r="K59" s="52">
        <v>7</v>
      </c>
      <c r="L59" s="52">
        <v>20</v>
      </c>
      <c r="M59" s="52">
        <v>-13</v>
      </c>
      <c r="N59" s="97">
        <v>40.575757575757578</v>
      </c>
      <c r="O59" s="56">
        <v>-6</v>
      </c>
    </row>
    <row r="60" spans="1:15" x14ac:dyDescent="0.25">
      <c r="A60" s="55">
        <f t="shared" si="1"/>
        <v>43854</v>
      </c>
      <c r="B60" s="52">
        <v>194</v>
      </c>
      <c r="C60" s="52">
        <v>167</v>
      </c>
      <c r="D60" s="52">
        <v>54</v>
      </c>
      <c r="E60" s="52">
        <v>64</v>
      </c>
      <c r="F60" s="52">
        <v>42</v>
      </c>
      <c r="G60" s="52">
        <v>19</v>
      </c>
      <c r="I60" s="52">
        <v>1</v>
      </c>
      <c r="J60" s="52">
        <v>8</v>
      </c>
      <c r="K60" s="52">
        <v>10</v>
      </c>
      <c r="L60" s="52">
        <v>18</v>
      </c>
      <c r="M60" s="52">
        <v>-8</v>
      </c>
      <c r="N60" s="97">
        <v>41.819587628865982</v>
      </c>
      <c r="O60" s="56">
        <v>2</v>
      </c>
    </row>
    <row r="61" spans="1:15" x14ac:dyDescent="0.25">
      <c r="A61" s="55">
        <f t="shared" si="1"/>
        <v>43847</v>
      </c>
      <c r="B61" s="52">
        <v>197</v>
      </c>
      <c r="C61" s="52">
        <v>169</v>
      </c>
      <c r="D61" s="52">
        <v>51</v>
      </c>
      <c r="E61" s="52">
        <v>65</v>
      </c>
      <c r="F61" s="52">
        <v>20</v>
      </c>
      <c r="G61" s="52">
        <v>10</v>
      </c>
      <c r="I61" s="52">
        <v>4</v>
      </c>
      <c r="J61" s="52">
        <v>8</v>
      </c>
      <c r="K61" s="52">
        <v>7</v>
      </c>
      <c r="L61" s="52">
        <v>14</v>
      </c>
      <c r="M61" s="52">
        <v>-8</v>
      </c>
      <c r="N61" s="97">
        <v>41.761421319796952</v>
      </c>
      <c r="O61" s="56">
        <v>-1</v>
      </c>
    </row>
    <row r="62" spans="1:15" x14ac:dyDescent="0.25">
      <c r="A62" s="55">
        <v>43840</v>
      </c>
      <c r="B62" s="52">
        <v>196</v>
      </c>
      <c r="C62" s="52">
        <v>172</v>
      </c>
      <c r="D62" s="52">
        <v>55</v>
      </c>
      <c r="E62" s="52">
        <v>66</v>
      </c>
      <c r="F62" s="52">
        <v>38</v>
      </c>
      <c r="G62" s="52">
        <v>9</v>
      </c>
      <c r="H62" s="94"/>
      <c r="I62" s="52">
        <v>2</v>
      </c>
      <c r="J62" s="52">
        <v>8</v>
      </c>
      <c r="K62" s="52">
        <v>14</v>
      </c>
      <c r="L62" s="52">
        <v>13</v>
      </c>
      <c r="M62" s="52">
        <v>-8</v>
      </c>
      <c r="N62" s="97">
        <v>41.448979591836732</v>
      </c>
      <c r="O62" s="56">
        <v>6</v>
      </c>
    </row>
    <row r="63" spans="1:15" x14ac:dyDescent="0.25">
      <c r="A63" s="55">
        <f t="shared" ref="A63:A78" si="2">A64+7</f>
        <v>43819</v>
      </c>
      <c r="B63" s="52">
        <v>203</v>
      </c>
      <c r="C63" s="52">
        <v>163</v>
      </c>
      <c r="D63" s="52">
        <v>54</v>
      </c>
      <c r="E63" s="52">
        <v>59</v>
      </c>
      <c r="F63" s="52">
        <v>32</v>
      </c>
      <c r="G63" s="52">
        <v>21</v>
      </c>
      <c r="H63" s="94"/>
      <c r="I63" s="52">
        <v>8</v>
      </c>
      <c r="J63" s="52">
        <v>16</v>
      </c>
      <c r="K63" s="52">
        <v>8</v>
      </c>
      <c r="L63" s="52">
        <v>32</v>
      </c>
      <c r="M63" s="52">
        <v>-16</v>
      </c>
      <c r="N63" s="97">
        <v>36.970443349753694</v>
      </c>
      <c r="O63" s="56">
        <v>-8</v>
      </c>
    </row>
    <row r="64" spans="1:15" x14ac:dyDescent="0.25">
      <c r="A64" s="55">
        <f t="shared" si="2"/>
        <v>43812</v>
      </c>
      <c r="B64" s="52">
        <v>194</v>
      </c>
      <c r="C64" s="52">
        <v>170</v>
      </c>
      <c r="D64" s="52">
        <v>54</v>
      </c>
      <c r="E64" s="52">
        <v>58</v>
      </c>
      <c r="F64" s="52">
        <v>43</v>
      </c>
      <c r="G64" s="52">
        <v>10</v>
      </c>
      <c r="H64" s="94"/>
      <c r="I64" s="52">
        <v>4</v>
      </c>
      <c r="J64" s="52">
        <v>13</v>
      </c>
      <c r="K64" s="52">
        <v>5</v>
      </c>
      <c r="L64" s="52">
        <v>18</v>
      </c>
      <c r="M64" s="52">
        <v>-13</v>
      </c>
      <c r="N64" s="97">
        <v>38.494845360824741</v>
      </c>
      <c r="O64" s="56">
        <v>-8</v>
      </c>
    </row>
    <row r="65" spans="1:15" x14ac:dyDescent="0.25">
      <c r="A65" s="55">
        <f t="shared" si="2"/>
        <v>43805</v>
      </c>
      <c r="B65" s="52">
        <v>192</v>
      </c>
      <c r="C65" s="52">
        <v>168</v>
      </c>
      <c r="D65" s="52">
        <v>52</v>
      </c>
      <c r="E65" s="52">
        <v>58</v>
      </c>
      <c r="F65" s="52">
        <v>64</v>
      </c>
      <c r="G65" s="52">
        <v>7</v>
      </c>
      <c r="H65" s="94"/>
      <c r="I65" s="52">
        <v>1</v>
      </c>
      <c r="J65" s="52">
        <v>19</v>
      </c>
      <c r="K65" s="52">
        <v>9</v>
      </c>
      <c r="L65" s="52">
        <v>17</v>
      </c>
      <c r="M65" s="52">
        <v>-19</v>
      </c>
      <c r="N65" s="97">
        <v>40</v>
      </c>
      <c r="O65" s="56">
        <v>-10</v>
      </c>
    </row>
    <row r="66" spans="1:15" x14ac:dyDescent="0.25">
      <c r="A66" s="55">
        <f t="shared" si="2"/>
        <v>43798</v>
      </c>
      <c r="B66" s="52">
        <v>189</v>
      </c>
      <c r="C66" s="52">
        <v>160</v>
      </c>
      <c r="D66" s="52">
        <v>50</v>
      </c>
      <c r="E66" s="52">
        <v>58</v>
      </c>
      <c r="F66" s="52">
        <v>40</v>
      </c>
      <c r="G66" s="52">
        <v>10</v>
      </c>
      <c r="H66" s="94"/>
      <c r="I66" s="52">
        <v>6</v>
      </c>
      <c r="J66" s="52">
        <v>10</v>
      </c>
      <c r="K66" s="52">
        <v>6</v>
      </c>
      <c r="L66" s="52">
        <v>14</v>
      </c>
      <c r="M66" s="52">
        <v>-10</v>
      </c>
      <c r="N66" s="97">
        <v>42.185185185185183</v>
      </c>
      <c r="O66" s="56">
        <v>-4</v>
      </c>
    </row>
    <row r="67" spans="1:15" x14ac:dyDescent="0.25">
      <c r="A67" s="55">
        <f t="shared" si="2"/>
        <v>43791</v>
      </c>
      <c r="B67" s="52">
        <v>189</v>
      </c>
      <c r="C67" s="52">
        <v>162</v>
      </c>
      <c r="D67" s="52">
        <v>52</v>
      </c>
      <c r="E67" s="52">
        <v>57</v>
      </c>
      <c r="F67" s="52">
        <v>36</v>
      </c>
      <c r="G67" s="52">
        <v>12</v>
      </c>
      <c r="H67" s="94"/>
      <c r="I67" s="52">
        <v>1</v>
      </c>
      <c r="J67" s="52">
        <v>5</v>
      </c>
      <c r="K67" s="52">
        <v>6</v>
      </c>
      <c r="L67" s="52">
        <v>18</v>
      </c>
      <c r="M67" s="52">
        <v>-5</v>
      </c>
      <c r="N67" s="97">
        <v>40.682539682539684</v>
      </c>
      <c r="O67" s="56">
        <v>1</v>
      </c>
    </row>
    <row r="68" spans="1:15" x14ac:dyDescent="0.25">
      <c r="A68" s="55">
        <f t="shared" si="2"/>
        <v>43784</v>
      </c>
      <c r="B68" s="52">
        <v>188</v>
      </c>
      <c r="C68" s="52">
        <v>158</v>
      </c>
      <c r="D68" s="52">
        <v>46</v>
      </c>
      <c r="E68" s="52">
        <v>52</v>
      </c>
      <c r="F68" s="52">
        <v>49</v>
      </c>
      <c r="G68" s="52">
        <v>2</v>
      </c>
      <c r="H68" s="94"/>
      <c r="I68" s="52">
        <v>3</v>
      </c>
      <c r="J68" s="52">
        <v>15</v>
      </c>
      <c r="K68" s="52">
        <v>12</v>
      </c>
      <c r="L68" s="52">
        <v>14</v>
      </c>
      <c r="M68" s="52">
        <v>-15</v>
      </c>
      <c r="N68" s="97">
        <v>38.457446808510639</v>
      </c>
      <c r="O68" s="56">
        <v>-3</v>
      </c>
    </row>
    <row r="69" spans="1:15" x14ac:dyDescent="0.25">
      <c r="A69" s="55">
        <f t="shared" si="2"/>
        <v>43777</v>
      </c>
      <c r="B69" s="52">
        <v>193</v>
      </c>
      <c r="C69" s="52">
        <v>168</v>
      </c>
      <c r="D69" s="52">
        <v>45</v>
      </c>
      <c r="E69" s="52">
        <v>51</v>
      </c>
      <c r="F69" s="52">
        <v>57</v>
      </c>
      <c r="G69" s="52">
        <v>4</v>
      </c>
      <c r="H69" s="94"/>
      <c r="I69" s="52">
        <v>0</v>
      </c>
      <c r="J69" s="52">
        <v>3</v>
      </c>
      <c r="K69" s="52">
        <v>4</v>
      </c>
      <c r="L69" s="52">
        <v>5</v>
      </c>
      <c r="M69" s="52">
        <v>-3</v>
      </c>
      <c r="N69" s="97">
        <v>38.450777202072537</v>
      </c>
      <c r="O69" s="56">
        <v>1</v>
      </c>
    </row>
    <row r="70" spans="1:15" x14ac:dyDescent="0.25">
      <c r="A70" s="55">
        <f t="shared" si="2"/>
        <v>43770</v>
      </c>
      <c r="B70" s="52">
        <v>199</v>
      </c>
      <c r="C70" s="52">
        <v>168</v>
      </c>
      <c r="D70" s="52">
        <v>40</v>
      </c>
      <c r="E70" s="52">
        <v>47</v>
      </c>
      <c r="F70" s="52">
        <v>60</v>
      </c>
      <c r="G70" s="52">
        <v>3</v>
      </c>
      <c r="H70" s="94"/>
      <c r="I70" s="52">
        <v>5</v>
      </c>
      <c r="J70" s="52">
        <v>9</v>
      </c>
      <c r="K70" s="52">
        <v>14</v>
      </c>
      <c r="L70" s="52">
        <v>16</v>
      </c>
      <c r="M70" s="52">
        <v>-9</v>
      </c>
      <c r="N70" s="97">
        <v>39.834170854271356</v>
      </c>
      <c r="O70" s="56">
        <v>5</v>
      </c>
    </row>
    <row r="71" spans="1:15" x14ac:dyDescent="0.25">
      <c r="A71" s="55">
        <f t="shared" si="2"/>
        <v>43763</v>
      </c>
      <c r="B71" s="52">
        <v>200</v>
      </c>
      <c r="C71" s="52">
        <v>159</v>
      </c>
      <c r="D71" s="52">
        <v>40</v>
      </c>
      <c r="E71" s="52">
        <v>51</v>
      </c>
      <c r="F71" s="52">
        <v>88</v>
      </c>
      <c r="G71" s="52">
        <v>3</v>
      </c>
      <c r="H71" s="94"/>
      <c r="I71" s="52">
        <v>5</v>
      </c>
      <c r="J71" s="52">
        <v>24</v>
      </c>
      <c r="K71" s="52">
        <v>12</v>
      </c>
      <c r="L71" s="52">
        <v>29</v>
      </c>
      <c r="M71" s="52">
        <v>-24</v>
      </c>
      <c r="N71" s="97">
        <v>39.520000000000003</v>
      </c>
      <c r="O71" s="56">
        <v>-12</v>
      </c>
    </row>
    <row r="72" spans="1:15" s="54" customFormat="1" x14ac:dyDescent="0.25">
      <c r="A72" s="55">
        <f t="shared" si="2"/>
        <v>43756</v>
      </c>
      <c r="B72" s="52">
        <v>188</v>
      </c>
      <c r="C72" s="52">
        <v>159</v>
      </c>
      <c r="D72" s="52">
        <v>44</v>
      </c>
      <c r="E72" s="52">
        <v>52</v>
      </c>
      <c r="F72" s="52">
        <v>106</v>
      </c>
      <c r="G72" s="52">
        <v>4</v>
      </c>
      <c r="H72" s="94"/>
      <c r="I72" s="52">
        <v>4</v>
      </c>
      <c r="J72" s="52">
        <v>15</v>
      </c>
      <c r="K72" s="52">
        <v>10</v>
      </c>
      <c r="L72" s="52">
        <v>22</v>
      </c>
      <c r="M72" s="52">
        <v>-15</v>
      </c>
      <c r="N72" s="97">
        <v>39.808510638297875</v>
      </c>
      <c r="O72" s="56">
        <v>-5</v>
      </c>
    </row>
    <row r="73" spans="1:15" s="54" customFormat="1" x14ac:dyDescent="0.25">
      <c r="A73" s="55">
        <f t="shared" si="2"/>
        <v>43749</v>
      </c>
      <c r="B73" s="52">
        <v>187</v>
      </c>
      <c r="C73" s="52">
        <v>154</v>
      </c>
      <c r="D73" s="52">
        <v>41</v>
      </c>
      <c r="E73" s="52">
        <v>53</v>
      </c>
      <c r="F73" s="52">
        <v>99</v>
      </c>
      <c r="G73" s="52">
        <v>3</v>
      </c>
      <c r="H73" s="94"/>
      <c r="I73" s="52">
        <v>3</v>
      </c>
      <c r="J73" s="52">
        <v>8</v>
      </c>
      <c r="K73" s="52">
        <v>10</v>
      </c>
      <c r="L73" s="52">
        <v>8</v>
      </c>
      <c r="M73" s="52">
        <v>-8</v>
      </c>
      <c r="N73" s="97">
        <v>40.080213903743314</v>
      </c>
      <c r="O73" s="56">
        <v>2</v>
      </c>
    </row>
    <row r="74" spans="1:15" s="54" customFormat="1" x14ac:dyDescent="0.25">
      <c r="A74" s="55">
        <f t="shared" si="2"/>
        <v>43742</v>
      </c>
      <c r="B74" s="52">
        <v>195</v>
      </c>
      <c r="C74" s="52">
        <v>160</v>
      </c>
      <c r="D74" s="52">
        <v>44</v>
      </c>
      <c r="E74" s="52">
        <v>55</v>
      </c>
      <c r="F74" s="52">
        <v>68</v>
      </c>
      <c r="G74" s="52">
        <v>5</v>
      </c>
      <c r="H74" s="94"/>
      <c r="I74" s="52">
        <v>3</v>
      </c>
      <c r="J74" s="52">
        <v>11</v>
      </c>
      <c r="K74" s="52">
        <v>4</v>
      </c>
      <c r="L74" s="52">
        <v>15</v>
      </c>
      <c r="M74" s="52">
        <v>-11</v>
      </c>
      <c r="N74" s="97">
        <v>39.102564102564102</v>
      </c>
      <c r="O74" s="56">
        <v>-7</v>
      </c>
    </row>
    <row r="75" spans="1:15" s="54" customFormat="1" x14ac:dyDescent="0.25">
      <c r="A75" s="55">
        <f t="shared" si="2"/>
        <v>43735</v>
      </c>
      <c r="B75" s="52">
        <v>189</v>
      </c>
      <c r="C75" s="52">
        <v>156</v>
      </c>
      <c r="D75" s="52">
        <v>45</v>
      </c>
      <c r="E75" s="52">
        <v>55</v>
      </c>
      <c r="F75" s="52">
        <v>78</v>
      </c>
      <c r="G75" s="52">
        <v>2</v>
      </c>
      <c r="H75" s="94"/>
      <c r="I75" s="52">
        <v>3</v>
      </c>
      <c r="J75" s="52">
        <v>12</v>
      </c>
      <c r="K75" s="52">
        <v>11</v>
      </c>
      <c r="L75" s="52">
        <v>11</v>
      </c>
      <c r="M75" s="52">
        <v>-12</v>
      </c>
      <c r="N75" s="97">
        <v>38.280423280423278</v>
      </c>
      <c r="O75" s="56">
        <v>-1</v>
      </c>
    </row>
    <row r="76" spans="1:15" s="54" customFormat="1" x14ac:dyDescent="0.25">
      <c r="A76" s="55">
        <f t="shared" si="2"/>
        <v>43728</v>
      </c>
      <c r="B76" s="52">
        <v>193</v>
      </c>
      <c r="C76" s="52">
        <v>165</v>
      </c>
      <c r="D76" s="52">
        <v>46</v>
      </c>
      <c r="E76" s="52">
        <v>53</v>
      </c>
      <c r="F76" s="52">
        <v>52</v>
      </c>
      <c r="G76" s="52">
        <v>4</v>
      </c>
      <c r="H76" s="94"/>
      <c r="I76" s="52">
        <v>2</v>
      </c>
      <c r="J76" s="52">
        <v>10</v>
      </c>
      <c r="K76" s="52">
        <v>19</v>
      </c>
      <c r="L76" s="52">
        <v>9</v>
      </c>
      <c r="M76" s="52">
        <v>-10</v>
      </c>
      <c r="N76" s="97">
        <v>36.891191709844563</v>
      </c>
      <c r="O76" s="56">
        <v>9</v>
      </c>
    </row>
    <row r="77" spans="1:15" s="54" customFormat="1" x14ac:dyDescent="0.25">
      <c r="A77" s="55">
        <f t="shared" si="2"/>
        <v>43721</v>
      </c>
      <c r="B77" s="52">
        <v>205</v>
      </c>
      <c r="C77" s="52">
        <v>171</v>
      </c>
      <c r="D77" s="52">
        <v>49</v>
      </c>
      <c r="E77" s="52">
        <v>59</v>
      </c>
      <c r="F77" s="52">
        <v>60</v>
      </c>
      <c r="G77" s="52">
        <v>5</v>
      </c>
      <c r="H77" s="94"/>
      <c r="I77" s="52">
        <v>2</v>
      </c>
      <c r="J77" s="52">
        <v>1</v>
      </c>
      <c r="K77" s="52">
        <v>10</v>
      </c>
      <c r="L77" s="52">
        <v>7</v>
      </c>
      <c r="M77" s="52">
        <v>-1</v>
      </c>
      <c r="N77" s="97">
        <v>35.575609756097563</v>
      </c>
      <c r="O77" s="56">
        <v>9</v>
      </c>
    </row>
    <row r="78" spans="1:15" s="54" customFormat="1" x14ac:dyDescent="0.25">
      <c r="A78" s="55">
        <f t="shared" si="2"/>
        <v>43714</v>
      </c>
      <c r="B78" s="52">
        <v>217</v>
      </c>
      <c r="C78" s="52">
        <v>178</v>
      </c>
      <c r="D78" s="52">
        <v>51</v>
      </c>
      <c r="E78" s="52">
        <v>65</v>
      </c>
      <c r="F78" s="52">
        <v>63</v>
      </c>
      <c r="G78" s="52">
        <v>2</v>
      </c>
      <c r="H78" s="94"/>
      <c r="I78" s="52">
        <v>2</v>
      </c>
      <c r="J78" s="52">
        <v>8</v>
      </c>
      <c r="K78" s="52">
        <v>14</v>
      </c>
      <c r="L78" s="52">
        <v>7</v>
      </c>
      <c r="M78" s="52">
        <v>-8</v>
      </c>
      <c r="N78" s="97">
        <v>33.967741935483872</v>
      </c>
      <c r="O78" s="56">
        <v>6</v>
      </c>
    </row>
    <row r="79" spans="1:15" s="54" customFormat="1" x14ac:dyDescent="0.25">
      <c r="A79" s="55">
        <v>43707</v>
      </c>
      <c r="B79" s="52">
        <v>222</v>
      </c>
      <c r="C79" s="52">
        <v>184</v>
      </c>
      <c r="D79" s="52">
        <v>52</v>
      </c>
      <c r="E79" s="52">
        <v>64</v>
      </c>
      <c r="F79" s="52">
        <v>47</v>
      </c>
      <c r="G79" s="52">
        <v>2</v>
      </c>
      <c r="H79" s="94"/>
      <c r="I79" s="52">
        <v>1</v>
      </c>
      <c r="J79" s="52">
        <v>7</v>
      </c>
      <c r="K79" s="52">
        <v>5</v>
      </c>
      <c r="L79" s="52">
        <v>8</v>
      </c>
      <c r="M79" s="52">
        <v>-7</v>
      </c>
      <c r="N79" s="97">
        <v>32.729729729729726</v>
      </c>
      <c r="O79" s="56">
        <v>-2</v>
      </c>
    </row>
    <row r="80" spans="1:15" s="54" customFormat="1" x14ac:dyDescent="0.25">
      <c r="A80" s="55">
        <v>43700</v>
      </c>
      <c r="B80" s="52">
        <v>223</v>
      </c>
      <c r="C80" s="52">
        <v>184</v>
      </c>
      <c r="D80" s="52">
        <v>49</v>
      </c>
      <c r="E80" s="52">
        <v>62</v>
      </c>
      <c r="F80" s="52">
        <v>58</v>
      </c>
      <c r="G80" s="52">
        <v>0</v>
      </c>
      <c r="H80" s="94"/>
      <c r="I80" s="52">
        <v>4</v>
      </c>
      <c r="J80" s="52">
        <v>8</v>
      </c>
      <c r="K80" s="52">
        <v>6</v>
      </c>
      <c r="L80" s="52">
        <v>8</v>
      </c>
      <c r="M80" s="52">
        <v>-8</v>
      </c>
      <c r="N80" s="97">
        <v>32.695067264573993</v>
      </c>
      <c r="O80" s="56">
        <v>-2</v>
      </c>
    </row>
    <row r="81" spans="1:15" s="54" customFormat="1" x14ac:dyDescent="0.25">
      <c r="A81" s="55">
        <v>43693</v>
      </c>
      <c r="B81" s="52">
        <v>222</v>
      </c>
      <c r="C81" s="52">
        <v>182</v>
      </c>
      <c r="D81" s="52">
        <v>47</v>
      </c>
      <c r="E81" s="52">
        <v>62</v>
      </c>
      <c r="F81" s="52">
        <v>57</v>
      </c>
      <c r="G81" s="52">
        <v>6</v>
      </c>
      <c r="H81" s="94"/>
      <c r="I81" s="52">
        <v>3</v>
      </c>
      <c r="J81" s="52">
        <v>17</v>
      </c>
      <c r="K81" s="52">
        <v>22</v>
      </c>
      <c r="L81" s="52">
        <v>26</v>
      </c>
      <c r="M81" s="52">
        <v>-17</v>
      </c>
      <c r="N81" s="97">
        <v>32.648648648648646</v>
      </c>
      <c r="O81" s="56">
        <v>5</v>
      </c>
    </row>
    <row r="82" spans="1:15" s="54" customFormat="1" x14ac:dyDescent="0.25">
      <c r="A82" s="55">
        <v>43686</v>
      </c>
      <c r="B82" s="52">
        <v>226</v>
      </c>
      <c r="C82" s="52">
        <v>186</v>
      </c>
      <c r="D82" s="52">
        <v>49</v>
      </c>
      <c r="E82" s="52">
        <v>65</v>
      </c>
      <c r="F82" s="52">
        <v>85</v>
      </c>
      <c r="G82" s="52">
        <v>3</v>
      </c>
      <c r="H82" s="94"/>
      <c r="I82" s="52">
        <v>6</v>
      </c>
      <c r="J82" s="52">
        <v>15</v>
      </c>
      <c r="K82" s="52">
        <v>11</v>
      </c>
      <c r="L82" s="52">
        <v>18</v>
      </c>
      <c r="M82" s="52">
        <v>-15</v>
      </c>
      <c r="N82" s="97">
        <v>33.73451327433628</v>
      </c>
      <c r="O82" s="56">
        <v>-4</v>
      </c>
    </row>
    <row r="83" spans="1:15" s="54" customFormat="1" x14ac:dyDescent="0.25">
      <c r="A83" s="55">
        <v>43679</v>
      </c>
      <c r="B83" s="52">
        <v>225</v>
      </c>
      <c r="C83" s="52">
        <v>181</v>
      </c>
      <c r="D83" s="52">
        <v>51</v>
      </c>
      <c r="E83" s="52">
        <v>69</v>
      </c>
      <c r="F83" s="52">
        <v>92</v>
      </c>
      <c r="G83" s="52">
        <v>5</v>
      </c>
      <c r="H83" s="94"/>
      <c r="I83" s="52">
        <v>4</v>
      </c>
      <c r="J83" s="52">
        <v>14</v>
      </c>
      <c r="K83" s="52">
        <v>19</v>
      </c>
      <c r="L83" s="52">
        <v>12</v>
      </c>
      <c r="M83" s="52">
        <v>-14</v>
      </c>
      <c r="N83" s="97">
        <v>34.884444444444448</v>
      </c>
      <c r="O83" s="56">
        <v>5</v>
      </c>
    </row>
    <row r="84" spans="1:15" s="54" customFormat="1" x14ac:dyDescent="0.25">
      <c r="A84" s="55">
        <v>43672</v>
      </c>
      <c r="B84" s="52">
        <v>232</v>
      </c>
      <c r="C84" s="52">
        <v>181</v>
      </c>
      <c r="D84" s="52">
        <v>51</v>
      </c>
      <c r="E84" s="52">
        <v>76</v>
      </c>
      <c r="F84" s="52">
        <v>75</v>
      </c>
      <c r="G84" s="52">
        <v>11</v>
      </c>
      <c r="H84" s="94"/>
      <c r="I84" s="52">
        <v>2</v>
      </c>
      <c r="J84" s="52">
        <v>9</v>
      </c>
      <c r="K84" s="52">
        <v>18</v>
      </c>
      <c r="L84" s="52">
        <v>14</v>
      </c>
      <c r="M84" s="52">
        <v>-9</v>
      </c>
      <c r="N84" s="97">
        <v>36.211206896551722</v>
      </c>
      <c r="O84" s="56">
        <v>9</v>
      </c>
    </row>
    <row r="85" spans="1:15" s="54" customFormat="1" x14ac:dyDescent="0.25">
      <c r="A85" s="55">
        <v>43665</v>
      </c>
      <c r="B85" s="52">
        <v>247</v>
      </c>
      <c r="C85" s="52">
        <v>198</v>
      </c>
      <c r="D85" s="52">
        <v>56</v>
      </c>
      <c r="E85" s="52">
        <v>77</v>
      </c>
      <c r="F85" s="52">
        <v>88</v>
      </c>
      <c r="G85" s="52">
        <v>6</v>
      </c>
      <c r="H85" s="94"/>
      <c r="I85" s="52">
        <v>5</v>
      </c>
      <c r="J85" s="52">
        <v>12</v>
      </c>
      <c r="K85" s="52">
        <v>8</v>
      </c>
      <c r="L85" s="52">
        <v>8</v>
      </c>
      <c r="M85" s="52">
        <v>-12</v>
      </c>
      <c r="N85" s="97">
        <v>36.07692307692308</v>
      </c>
      <c r="O85" s="56">
        <v>-4</v>
      </c>
    </row>
    <row r="86" spans="1:15" s="54" customFormat="1" x14ac:dyDescent="0.25">
      <c r="A86" s="55">
        <v>43658</v>
      </c>
      <c r="B86" s="52">
        <v>251</v>
      </c>
      <c r="C86" s="52">
        <v>203</v>
      </c>
      <c r="D86" s="52">
        <v>54</v>
      </c>
      <c r="E86" s="52">
        <v>72</v>
      </c>
      <c r="F86" s="52">
        <v>78</v>
      </c>
      <c r="G86" s="52">
        <v>14</v>
      </c>
      <c r="H86" s="94"/>
      <c r="I86" s="52">
        <v>3</v>
      </c>
      <c r="J86" s="52">
        <v>15</v>
      </c>
      <c r="K86" s="52">
        <v>7</v>
      </c>
      <c r="L86" s="52">
        <v>22</v>
      </c>
      <c r="M86" s="52">
        <v>-15</v>
      </c>
      <c r="N86" s="97">
        <v>36.115537848605577</v>
      </c>
      <c r="O86" s="56">
        <v>-8</v>
      </c>
    </row>
    <row r="87" spans="1:15" s="54" customFormat="1" x14ac:dyDescent="0.25">
      <c r="A87" s="55">
        <v>43651</v>
      </c>
      <c r="B87" s="52">
        <v>246</v>
      </c>
      <c r="C87" s="52">
        <v>192</v>
      </c>
      <c r="D87" s="52">
        <v>50</v>
      </c>
      <c r="E87" s="52">
        <v>70</v>
      </c>
      <c r="F87" s="52">
        <v>91</v>
      </c>
      <c r="G87" s="52">
        <v>12</v>
      </c>
      <c r="H87" s="94"/>
      <c r="I87" s="52">
        <v>4</v>
      </c>
      <c r="J87" s="52">
        <v>7</v>
      </c>
      <c r="K87" s="52">
        <v>20</v>
      </c>
      <c r="L87" s="52">
        <v>10</v>
      </c>
      <c r="M87" s="52">
        <v>-7</v>
      </c>
      <c r="N87" s="97">
        <v>33.735772357723576</v>
      </c>
      <c r="O87" s="56">
        <v>13</v>
      </c>
    </row>
    <row r="88" spans="1:15" s="54" customFormat="1" x14ac:dyDescent="0.25">
      <c r="A88" s="55">
        <v>43644</v>
      </c>
      <c r="B88" s="52">
        <v>259</v>
      </c>
      <c r="C88" s="52">
        <v>201</v>
      </c>
      <c r="D88" s="52">
        <v>47</v>
      </c>
      <c r="E88" s="52">
        <v>65</v>
      </c>
      <c r="F88" s="52">
        <v>87</v>
      </c>
      <c r="G88" s="52">
        <v>10</v>
      </c>
      <c r="H88" s="94"/>
      <c r="I88" s="52">
        <v>1</v>
      </c>
      <c r="J88" s="52">
        <v>11</v>
      </c>
      <c r="K88" s="52">
        <v>16</v>
      </c>
      <c r="L88" s="52">
        <v>8</v>
      </c>
      <c r="M88" s="52">
        <v>-11</v>
      </c>
      <c r="N88" s="97">
        <v>31.409266409266408</v>
      </c>
      <c r="O88" s="56">
        <v>5</v>
      </c>
    </row>
    <row r="89" spans="1:15" s="54" customFormat="1" x14ac:dyDescent="0.25">
      <c r="A89" s="55">
        <v>43637</v>
      </c>
      <c r="B89" s="52">
        <v>266</v>
      </c>
      <c r="C89" s="52">
        <v>221</v>
      </c>
      <c r="D89" s="52">
        <v>54</v>
      </c>
      <c r="E89" s="52">
        <v>70</v>
      </c>
      <c r="F89" s="52">
        <v>75</v>
      </c>
      <c r="G89" s="52">
        <v>15</v>
      </c>
      <c r="H89" s="94"/>
      <c r="I89" s="52">
        <v>4</v>
      </c>
      <c r="J89" s="52">
        <v>8</v>
      </c>
      <c r="K89" s="52">
        <v>11</v>
      </c>
      <c r="L89" s="52">
        <v>20</v>
      </c>
      <c r="M89" s="52">
        <v>-8</v>
      </c>
      <c r="N89" s="97">
        <v>32.556390977443606</v>
      </c>
      <c r="O89" s="56">
        <v>3</v>
      </c>
    </row>
    <row r="90" spans="1:15" s="54" customFormat="1" x14ac:dyDescent="0.25">
      <c r="A90" s="55">
        <v>43630</v>
      </c>
      <c r="B90" s="52">
        <v>273</v>
      </c>
      <c r="C90" s="52">
        <v>215</v>
      </c>
      <c r="D90" s="52">
        <v>48</v>
      </c>
      <c r="E90" s="52">
        <v>66</v>
      </c>
      <c r="F90" s="52">
        <v>63</v>
      </c>
      <c r="G90" s="52">
        <v>9</v>
      </c>
      <c r="H90" s="94"/>
      <c r="I90" s="52">
        <v>0</v>
      </c>
      <c r="J90" s="52">
        <v>14</v>
      </c>
      <c r="K90" s="52">
        <v>18</v>
      </c>
      <c r="L90" s="52">
        <v>14</v>
      </c>
      <c r="M90" s="52">
        <v>-14</v>
      </c>
      <c r="N90" s="97">
        <v>30.010989010989011</v>
      </c>
      <c r="O90" s="56">
        <v>4</v>
      </c>
    </row>
    <row r="91" spans="1:15" s="54" customFormat="1" x14ac:dyDescent="0.25">
      <c r="A91" s="55">
        <v>43623</v>
      </c>
      <c r="B91" s="52">
        <v>279</v>
      </c>
      <c r="C91" s="52">
        <v>223</v>
      </c>
      <c r="D91" s="52">
        <v>44</v>
      </c>
      <c r="E91" s="52">
        <v>62</v>
      </c>
      <c r="F91" s="52">
        <v>86</v>
      </c>
      <c r="G91" s="52">
        <v>9</v>
      </c>
      <c r="H91" s="94"/>
      <c r="I91" s="52">
        <v>2</v>
      </c>
      <c r="J91" s="52">
        <v>17</v>
      </c>
      <c r="K91" s="52">
        <v>30</v>
      </c>
      <c r="L91" s="52">
        <v>19</v>
      </c>
      <c r="M91" s="52">
        <v>-17</v>
      </c>
      <c r="N91" s="97">
        <v>29.96057347670251</v>
      </c>
      <c r="O91" s="56">
        <v>13</v>
      </c>
    </row>
    <row r="92" spans="1:15" s="54" customFormat="1" x14ac:dyDescent="0.25">
      <c r="A92" s="55">
        <v>43616</v>
      </c>
      <c r="B92" s="52">
        <v>289</v>
      </c>
      <c r="C92" s="52">
        <v>231</v>
      </c>
      <c r="D92" s="52">
        <v>44</v>
      </c>
      <c r="E92" s="52">
        <v>59</v>
      </c>
      <c r="F92" s="52">
        <v>94</v>
      </c>
      <c r="G92" s="52">
        <v>11</v>
      </c>
      <c r="H92" s="94"/>
      <c r="I92" s="52">
        <v>0</v>
      </c>
      <c r="J92" s="52">
        <v>20</v>
      </c>
      <c r="K92" s="52">
        <v>27</v>
      </c>
      <c r="L92" s="52">
        <v>17</v>
      </c>
      <c r="M92" s="52">
        <v>-20</v>
      </c>
      <c r="N92" s="97">
        <v>27.492664359861589</v>
      </c>
      <c r="O92" s="56">
        <v>7</v>
      </c>
    </row>
    <row r="93" spans="1:15" s="54" customFormat="1" x14ac:dyDescent="0.25">
      <c r="A93" s="55">
        <v>43609</v>
      </c>
      <c r="B93" s="52">
        <v>301</v>
      </c>
      <c r="C93" s="52">
        <v>261</v>
      </c>
      <c r="D93" s="52">
        <v>42</v>
      </c>
      <c r="E93" s="52">
        <v>58</v>
      </c>
      <c r="F93" s="52">
        <v>69</v>
      </c>
      <c r="G93" s="52">
        <v>13</v>
      </c>
      <c r="H93" s="94"/>
      <c r="I93" s="52">
        <v>4</v>
      </c>
      <c r="J93" s="52">
        <v>14</v>
      </c>
      <c r="K93" s="52">
        <v>21</v>
      </c>
      <c r="L93" s="52">
        <v>28</v>
      </c>
      <c r="M93" s="52">
        <v>-14</v>
      </c>
      <c r="N93" s="97">
        <v>27.504983388704318</v>
      </c>
      <c r="O93" s="56">
        <v>7</v>
      </c>
    </row>
    <row r="94" spans="1:15" s="54" customFormat="1" x14ac:dyDescent="0.25">
      <c r="A94" s="55">
        <v>43602</v>
      </c>
      <c r="B94" s="52">
        <v>310</v>
      </c>
      <c r="C94" s="52">
        <v>261</v>
      </c>
      <c r="D94" s="52">
        <v>40</v>
      </c>
      <c r="E94" s="52">
        <v>59</v>
      </c>
      <c r="F94" s="52">
        <v>86</v>
      </c>
      <c r="G94" s="52">
        <v>5</v>
      </c>
      <c r="H94" s="94"/>
      <c r="I94" s="52">
        <v>3</v>
      </c>
      <c r="J94" s="52">
        <v>16</v>
      </c>
      <c r="K94" s="52">
        <v>22</v>
      </c>
      <c r="L94" s="52">
        <v>19</v>
      </c>
      <c r="M94" s="52">
        <v>-16</v>
      </c>
      <c r="N94" s="97">
        <v>27.374193548387098</v>
      </c>
      <c r="O94" s="56">
        <v>6</v>
      </c>
    </row>
    <row r="95" spans="1:15" s="54" customFormat="1" x14ac:dyDescent="0.25">
      <c r="A95" s="55">
        <v>43595</v>
      </c>
      <c r="B95" s="52">
        <v>326</v>
      </c>
      <c r="C95" s="52">
        <v>270</v>
      </c>
      <c r="D95" s="52">
        <v>41</v>
      </c>
      <c r="E95" s="52">
        <v>65</v>
      </c>
      <c r="F95" s="52">
        <v>110</v>
      </c>
      <c r="G95" s="52">
        <v>5</v>
      </c>
      <c r="H95" s="94"/>
      <c r="I95" s="52">
        <v>3</v>
      </c>
      <c r="J95" s="52">
        <v>21</v>
      </c>
      <c r="K95" s="52">
        <v>13</v>
      </c>
      <c r="L95" s="52">
        <v>25</v>
      </c>
      <c r="M95" s="52">
        <v>-21</v>
      </c>
      <c r="N95" s="97">
        <v>27.331288343558281</v>
      </c>
      <c r="O95" s="56">
        <v>-8</v>
      </c>
    </row>
    <row r="96" spans="1:15" s="54" customFormat="1" x14ac:dyDescent="0.25">
      <c r="A96" s="55">
        <v>43588</v>
      </c>
      <c r="B96" s="52">
        <v>321</v>
      </c>
      <c r="C96" s="52">
        <v>252</v>
      </c>
      <c r="D96" s="52">
        <v>41</v>
      </c>
      <c r="E96" s="52">
        <v>-6</v>
      </c>
      <c r="F96" s="52">
        <v>78</v>
      </c>
      <c r="G96" s="52">
        <v>2</v>
      </c>
      <c r="H96" s="94"/>
      <c r="I96" s="52">
        <v>5</v>
      </c>
      <c r="J96" s="52">
        <v>29</v>
      </c>
      <c r="K96" s="52">
        <v>33</v>
      </c>
      <c r="L96" s="52">
        <v>26</v>
      </c>
      <c r="M96" s="52">
        <v>-29</v>
      </c>
      <c r="N96" s="97">
        <v>27.348909657320871</v>
      </c>
      <c r="O96" s="56">
        <v>4</v>
      </c>
    </row>
    <row r="97" spans="1:15" s="54" customFormat="1" x14ac:dyDescent="0.25">
      <c r="A97" s="55">
        <v>43581</v>
      </c>
      <c r="B97" s="52">
        <v>327</v>
      </c>
      <c r="C97" s="52">
        <v>254</v>
      </c>
      <c r="D97" s="52">
        <v>48</v>
      </c>
      <c r="E97" s="52">
        <v>78</v>
      </c>
      <c r="F97" s="52">
        <v>81</v>
      </c>
      <c r="G97" s="52">
        <v>4</v>
      </c>
      <c r="H97" s="94"/>
      <c r="I97" s="52">
        <v>2</v>
      </c>
      <c r="J97" s="52">
        <v>8</v>
      </c>
      <c r="K97" s="52">
        <v>29</v>
      </c>
      <c r="L97" s="52">
        <v>8</v>
      </c>
      <c r="M97" s="52">
        <v>-8</v>
      </c>
      <c r="N97" s="97">
        <v>29.685015290519878</v>
      </c>
      <c r="O97" s="56">
        <v>21</v>
      </c>
    </row>
    <row r="98" spans="1:15" s="54" customFormat="1" x14ac:dyDescent="0.25">
      <c r="A98" s="55">
        <v>43573</v>
      </c>
      <c r="B98" s="52">
        <v>351</v>
      </c>
      <c r="C98" s="52">
        <v>250</v>
      </c>
      <c r="D98" s="52">
        <v>47</v>
      </c>
      <c r="E98" s="52">
        <v>80</v>
      </c>
      <c r="F98" s="52">
        <v>59</v>
      </c>
      <c r="G98" s="52">
        <v>7</v>
      </c>
      <c r="H98" s="94"/>
      <c r="I98" s="52">
        <v>0</v>
      </c>
      <c r="J98" s="52">
        <v>13</v>
      </c>
      <c r="K98" s="52">
        <v>24</v>
      </c>
      <c r="L98" s="52">
        <v>17</v>
      </c>
      <c r="M98" s="52">
        <v>-13</v>
      </c>
      <c r="N98" s="97">
        <v>28.46153846153846</v>
      </c>
      <c r="O98" s="56">
        <v>11</v>
      </c>
    </row>
    <row r="99" spans="1:15" s="54" customFormat="1" x14ac:dyDescent="0.25">
      <c r="A99" s="55">
        <v>43567</v>
      </c>
      <c r="B99" s="52">
        <v>359</v>
      </c>
      <c r="C99" s="52">
        <v>245</v>
      </c>
      <c r="D99" s="52">
        <v>45</v>
      </c>
      <c r="E99" s="52">
        <v>83</v>
      </c>
      <c r="F99" s="52">
        <v>110</v>
      </c>
      <c r="G99" s="52">
        <v>3</v>
      </c>
      <c r="H99" s="94"/>
      <c r="I99" s="52">
        <v>4</v>
      </c>
      <c r="J99" s="52">
        <v>18</v>
      </c>
      <c r="K99" s="52">
        <v>26</v>
      </c>
      <c r="L99" s="52">
        <v>22</v>
      </c>
      <c r="M99" s="52">
        <v>-18</v>
      </c>
      <c r="N99" s="97">
        <v>27.295264623955433</v>
      </c>
      <c r="O99" s="56">
        <v>8</v>
      </c>
    </row>
    <row r="100" spans="1:15" s="54" customFormat="1" x14ac:dyDescent="0.25">
      <c r="A100" s="55">
        <v>43560</v>
      </c>
      <c r="B100" s="52">
        <v>371</v>
      </c>
      <c r="C100" s="52">
        <v>275</v>
      </c>
      <c r="D100" s="52">
        <v>53</v>
      </c>
      <c r="E100" s="52">
        <v>82</v>
      </c>
      <c r="F100" s="52">
        <v>151</v>
      </c>
      <c r="G100" s="52">
        <v>3</v>
      </c>
      <c r="H100" s="94"/>
      <c r="I100" s="52">
        <v>4</v>
      </c>
      <c r="J100" s="52">
        <v>30</v>
      </c>
      <c r="K100" s="52">
        <v>29</v>
      </c>
      <c r="L100" s="52">
        <v>24</v>
      </c>
      <c r="M100" s="52">
        <v>-30</v>
      </c>
      <c r="N100" s="97">
        <v>27.264150943396228</v>
      </c>
      <c r="O100" s="56">
        <v>-1</v>
      </c>
    </row>
    <row r="101" spans="1:15" s="54" customFormat="1" x14ac:dyDescent="0.25">
      <c r="A101" s="55">
        <v>43553</v>
      </c>
      <c r="B101" s="52">
        <v>370</v>
      </c>
      <c r="C101" s="52">
        <v>327</v>
      </c>
      <c r="D101" s="52">
        <v>60</v>
      </c>
      <c r="E101" s="52">
        <v>75</v>
      </c>
      <c r="F101" s="52">
        <v>112</v>
      </c>
      <c r="G101" s="52">
        <v>14</v>
      </c>
      <c r="H101" s="94"/>
      <c r="I101" s="52">
        <v>4</v>
      </c>
      <c r="J101" s="52">
        <v>20</v>
      </c>
      <c r="K101" s="52">
        <v>10</v>
      </c>
      <c r="L101" s="52">
        <v>26</v>
      </c>
      <c r="M101" s="52">
        <v>-20</v>
      </c>
      <c r="N101" s="97">
        <v>26.121621621621621</v>
      </c>
      <c r="O101" s="56">
        <v>-10</v>
      </c>
    </row>
    <row r="102" spans="1:15" s="54" customFormat="1" x14ac:dyDescent="0.25">
      <c r="A102" s="55">
        <v>43549</v>
      </c>
      <c r="B102" s="52">
        <v>358</v>
      </c>
      <c r="C102" s="52">
        <v>323</v>
      </c>
      <c r="D102" s="52">
        <v>52</v>
      </c>
      <c r="E102" s="52">
        <v>67</v>
      </c>
      <c r="F102" s="52">
        <v>139</v>
      </c>
      <c r="G102" s="52">
        <v>11</v>
      </c>
      <c r="H102" s="94"/>
      <c r="I102" s="52">
        <v>3</v>
      </c>
      <c r="J102" s="52">
        <v>28</v>
      </c>
      <c r="K102" s="52">
        <v>7</v>
      </c>
      <c r="L102" s="52">
        <v>31</v>
      </c>
      <c r="M102" s="52">
        <v>-28</v>
      </c>
      <c r="N102" s="97">
        <v>25</v>
      </c>
      <c r="O102" s="56">
        <v>-21</v>
      </c>
    </row>
    <row r="103" spans="1:15" s="54" customFormat="1" x14ac:dyDescent="0.25">
      <c r="A103" s="55">
        <v>43539</v>
      </c>
      <c r="B103" s="52">
        <v>335</v>
      </c>
      <c r="C103" s="52">
        <v>300</v>
      </c>
      <c r="D103" s="52">
        <v>41</v>
      </c>
      <c r="E103" s="52">
        <v>58</v>
      </c>
      <c r="F103" s="52">
        <v>159</v>
      </c>
      <c r="G103" s="52">
        <v>14</v>
      </c>
      <c r="H103" s="94"/>
      <c r="I103" s="52">
        <v>4</v>
      </c>
      <c r="J103" s="52">
        <v>37</v>
      </c>
      <c r="K103" s="52">
        <v>8</v>
      </c>
      <c r="L103" s="52">
        <v>37</v>
      </c>
      <c r="M103" s="52">
        <v>-37</v>
      </c>
      <c r="N103" s="97">
        <v>23.84776119402985</v>
      </c>
      <c r="O103" s="56">
        <v>-29</v>
      </c>
    </row>
    <row r="104" spans="1:15" s="54" customFormat="1" x14ac:dyDescent="0.25">
      <c r="A104" s="55">
        <v>43532</v>
      </c>
      <c r="B104" s="52">
        <v>314</v>
      </c>
      <c r="C104" s="52">
        <v>277</v>
      </c>
      <c r="D104" s="52">
        <v>42</v>
      </c>
      <c r="E104" s="52">
        <v>56</v>
      </c>
      <c r="F104" s="52">
        <v>131</v>
      </c>
      <c r="G104" s="52">
        <v>13</v>
      </c>
      <c r="H104" s="94"/>
      <c r="I104" s="52">
        <v>7</v>
      </c>
      <c r="J104" s="52">
        <v>43</v>
      </c>
      <c r="K104" s="52">
        <v>6</v>
      </c>
      <c r="L104" s="52">
        <v>44</v>
      </c>
      <c r="M104" s="52">
        <v>-43</v>
      </c>
      <c r="N104" s="97">
        <v>25</v>
      </c>
      <c r="O104" s="56">
        <v>-37</v>
      </c>
    </row>
    <row r="105" spans="1:15" s="54" customFormat="1" x14ac:dyDescent="0.25">
      <c r="A105" s="55">
        <v>43525</v>
      </c>
      <c r="B105" s="52">
        <v>275</v>
      </c>
      <c r="C105" s="52">
        <v>240</v>
      </c>
      <c r="D105" s="52">
        <v>37</v>
      </c>
      <c r="E105" s="52">
        <v>50</v>
      </c>
      <c r="F105" s="52">
        <v>194</v>
      </c>
      <c r="G105" s="52">
        <v>19</v>
      </c>
      <c r="H105" s="94"/>
      <c r="I105" s="52">
        <v>1</v>
      </c>
      <c r="J105" s="52">
        <v>21</v>
      </c>
      <c r="K105" s="52">
        <v>19</v>
      </c>
      <c r="L105" s="52">
        <v>34</v>
      </c>
      <c r="M105" s="52">
        <v>-21</v>
      </c>
      <c r="N105" s="97">
        <v>26.181818181818183</v>
      </c>
      <c r="O105" s="56">
        <v>-2</v>
      </c>
    </row>
    <row r="106" spans="1:15" s="54" customFormat="1" x14ac:dyDescent="0.25">
      <c r="A106" s="55">
        <v>43518</v>
      </c>
      <c r="B106" s="52">
        <v>281</v>
      </c>
      <c r="C106" s="52">
        <v>258</v>
      </c>
      <c r="D106" s="52">
        <v>42</v>
      </c>
      <c r="E106" s="52">
        <v>54</v>
      </c>
      <c r="F106" s="52">
        <v>118</v>
      </c>
      <c r="G106" s="52">
        <v>8</v>
      </c>
      <c r="H106" s="94"/>
      <c r="I106" s="52">
        <v>1</v>
      </c>
      <c r="J106" s="52">
        <v>7</v>
      </c>
      <c r="K106" s="52">
        <v>6</v>
      </c>
      <c r="L106" s="52">
        <v>14</v>
      </c>
      <c r="M106" s="52">
        <v>-7</v>
      </c>
      <c r="N106" s="97">
        <v>27.341637010676155</v>
      </c>
      <c r="O106" s="56">
        <v>-1</v>
      </c>
    </row>
    <row r="107" spans="1:15" s="54" customFormat="1" x14ac:dyDescent="0.25">
      <c r="A107" s="55">
        <v>43511</v>
      </c>
      <c r="B107" s="52">
        <v>282</v>
      </c>
      <c r="C107" s="52">
        <v>220</v>
      </c>
      <c r="D107" s="52">
        <v>37</v>
      </c>
      <c r="E107" s="52">
        <v>53</v>
      </c>
      <c r="F107" s="52">
        <v>125</v>
      </c>
      <c r="G107" s="52">
        <v>2</v>
      </c>
      <c r="H107" s="94"/>
      <c r="I107" s="52">
        <v>2</v>
      </c>
      <c r="J107" s="52">
        <v>21</v>
      </c>
      <c r="K107" s="52">
        <v>9</v>
      </c>
      <c r="L107" s="52">
        <v>17</v>
      </c>
      <c r="M107" s="52">
        <v>-21</v>
      </c>
      <c r="N107" s="97">
        <v>27.326241134751772</v>
      </c>
      <c r="O107" s="56">
        <v>-12</v>
      </c>
    </row>
    <row r="108" spans="1:15" s="54" customFormat="1" x14ac:dyDescent="0.25">
      <c r="A108" s="55">
        <v>43504</v>
      </c>
      <c r="B108" s="52">
        <v>275</v>
      </c>
      <c r="C108" s="52">
        <v>208</v>
      </c>
      <c r="D108" s="52">
        <v>38</v>
      </c>
      <c r="E108" s="52">
        <v>56</v>
      </c>
      <c r="F108" s="52">
        <v>95</v>
      </c>
      <c r="G108" s="52">
        <v>7</v>
      </c>
      <c r="H108" s="94"/>
      <c r="I108" s="52">
        <v>2</v>
      </c>
      <c r="J108" s="52">
        <v>23</v>
      </c>
      <c r="K108" s="52">
        <v>15</v>
      </c>
      <c r="L108" s="52">
        <v>23</v>
      </c>
      <c r="M108" s="52">
        <v>-23</v>
      </c>
      <c r="N108" s="97">
        <v>28.512727272727272</v>
      </c>
      <c r="O108" s="56">
        <v>-8</v>
      </c>
    </row>
    <row r="109" spans="1:15" s="54" customFormat="1" x14ac:dyDescent="0.25">
      <c r="A109" s="55">
        <v>43497</v>
      </c>
      <c r="B109" s="52">
        <v>272</v>
      </c>
      <c r="C109" s="52">
        <v>198</v>
      </c>
      <c r="D109" s="52">
        <v>34</v>
      </c>
      <c r="E109" s="52">
        <v>56</v>
      </c>
      <c r="F109" s="52">
        <v>114</v>
      </c>
      <c r="G109" s="52">
        <v>6</v>
      </c>
      <c r="H109" s="94"/>
      <c r="I109" s="52">
        <v>3</v>
      </c>
      <c r="J109" s="52">
        <v>23</v>
      </c>
      <c r="K109" s="52">
        <v>17</v>
      </c>
      <c r="L109" s="52">
        <v>27</v>
      </c>
      <c r="M109" s="52">
        <v>-23</v>
      </c>
      <c r="N109" s="97">
        <v>28.540441176470587</v>
      </c>
      <c r="O109" s="56">
        <v>-6</v>
      </c>
    </row>
    <row r="110" spans="1:15" s="54" customFormat="1" x14ac:dyDescent="0.25">
      <c r="A110" s="55">
        <v>43490</v>
      </c>
      <c r="B110" s="52">
        <v>268</v>
      </c>
      <c r="C110" s="52">
        <v>194</v>
      </c>
      <c r="D110" s="52">
        <v>30</v>
      </c>
      <c r="E110" s="52">
        <v>57</v>
      </c>
      <c r="F110" s="52">
        <v>100</v>
      </c>
      <c r="G110" s="52">
        <v>4</v>
      </c>
      <c r="H110" s="94"/>
      <c r="I110" s="52">
        <v>3</v>
      </c>
      <c r="J110" s="52">
        <v>21</v>
      </c>
      <c r="K110" s="52">
        <v>22</v>
      </c>
      <c r="L110" s="52">
        <v>21</v>
      </c>
      <c r="M110" s="52">
        <v>-21</v>
      </c>
      <c r="N110" s="97">
        <v>29.686567164179106</v>
      </c>
      <c r="O110" s="56">
        <v>1</v>
      </c>
    </row>
    <row r="111" spans="1:15" s="54" customFormat="1" x14ac:dyDescent="0.25">
      <c r="A111" s="55">
        <v>43483</v>
      </c>
      <c r="B111" s="52">
        <v>270</v>
      </c>
      <c r="C111" s="52">
        <v>181</v>
      </c>
      <c r="D111" s="52">
        <v>30</v>
      </c>
      <c r="E111" s="52">
        <v>65</v>
      </c>
      <c r="F111" s="52">
        <v>85</v>
      </c>
      <c r="G111" s="52">
        <v>8</v>
      </c>
      <c r="H111" s="94"/>
      <c r="I111" s="52">
        <v>6</v>
      </c>
      <c r="J111" s="52">
        <v>22</v>
      </c>
      <c r="K111" s="52">
        <v>18</v>
      </c>
      <c r="L111" s="52">
        <v>27</v>
      </c>
      <c r="M111" s="52">
        <v>-22</v>
      </c>
      <c r="N111" s="97">
        <v>32.088888888888889</v>
      </c>
      <c r="O111" s="56">
        <v>-4</v>
      </c>
    </row>
    <row r="112" spans="1:15" s="54" customFormat="1" x14ac:dyDescent="0.25">
      <c r="A112" s="55">
        <v>43476</v>
      </c>
      <c r="B112" s="52">
        <v>268</v>
      </c>
      <c r="C112" s="52">
        <v>176</v>
      </c>
      <c r="D112" s="52">
        <v>36</v>
      </c>
      <c r="E112" s="52">
        <v>67</v>
      </c>
      <c r="F112" s="52">
        <v>79</v>
      </c>
      <c r="G112" s="52">
        <v>6</v>
      </c>
      <c r="H112" s="94"/>
      <c r="I112" s="52">
        <v>3</v>
      </c>
      <c r="J112" s="52">
        <v>11</v>
      </c>
      <c r="K112" s="52">
        <v>16</v>
      </c>
      <c r="L112" s="52">
        <v>17</v>
      </c>
      <c r="M112" s="52">
        <v>-11</v>
      </c>
      <c r="N112" s="97">
        <v>33.305970149253731</v>
      </c>
      <c r="O112" s="56">
        <v>5</v>
      </c>
    </row>
    <row r="113" spans="1:15" s="54" customFormat="1" x14ac:dyDescent="0.25">
      <c r="A113" s="55">
        <v>43469</v>
      </c>
      <c r="B113" s="52">
        <v>276</v>
      </c>
      <c r="C113" s="52">
        <v>186</v>
      </c>
      <c r="D113" s="52">
        <v>38</v>
      </c>
      <c r="E113" s="52">
        <v>69</v>
      </c>
      <c r="F113" s="52">
        <v>58</v>
      </c>
      <c r="G113" s="52">
        <v>3</v>
      </c>
      <c r="H113" s="94"/>
      <c r="I113" s="52">
        <v>1</v>
      </c>
      <c r="J113" s="52">
        <v>3</v>
      </c>
      <c r="K113" s="52">
        <v>10</v>
      </c>
      <c r="L113" s="52">
        <v>7</v>
      </c>
      <c r="M113" s="52">
        <v>-3</v>
      </c>
      <c r="N113" s="97">
        <v>33.369565217391305</v>
      </c>
      <c r="O113" s="56">
        <v>7</v>
      </c>
    </row>
    <row r="114" spans="1:15" s="54" customFormat="1" x14ac:dyDescent="0.25">
      <c r="A114" s="55">
        <v>43465</v>
      </c>
      <c r="B114" s="52">
        <v>283</v>
      </c>
      <c r="C114" s="52">
        <v>191</v>
      </c>
      <c r="D114" s="52">
        <v>38</v>
      </c>
      <c r="E114" s="52">
        <v>72</v>
      </c>
      <c r="F114" s="52">
        <v>57</v>
      </c>
      <c r="G114" s="52">
        <v>1</v>
      </c>
      <c r="H114" s="94"/>
      <c r="I114" s="52">
        <v>0</v>
      </c>
      <c r="J114" s="52">
        <v>6</v>
      </c>
      <c r="K114" s="52">
        <v>1</v>
      </c>
      <c r="L114" s="52">
        <v>3</v>
      </c>
      <c r="M114" s="52">
        <v>-6</v>
      </c>
      <c r="N114" s="97">
        <v>33.558303886925792</v>
      </c>
      <c r="O114" s="56">
        <v>-5</v>
      </c>
    </row>
    <row r="115" spans="1:15" s="54" customFormat="1" x14ac:dyDescent="0.25">
      <c r="A115" s="55">
        <v>43455</v>
      </c>
      <c r="B115" s="52">
        <v>280</v>
      </c>
      <c r="C115" s="52">
        <v>193</v>
      </c>
      <c r="D115" s="52">
        <v>35</v>
      </c>
      <c r="E115" s="52">
        <v>66</v>
      </c>
      <c r="F115" s="52">
        <v>85</v>
      </c>
      <c r="G115" s="52">
        <v>6</v>
      </c>
      <c r="H115" s="94"/>
      <c r="I115" s="52">
        <v>8</v>
      </c>
      <c r="J115" s="52">
        <v>14</v>
      </c>
      <c r="K115" s="52">
        <v>21</v>
      </c>
      <c r="L115" s="52">
        <v>25</v>
      </c>
      <c r="M115" s="52">
        <v>-14</v>
      </c>
      <c r="N115" s="97">
        <v>32.264285714285712</v>
      </c>
      <c r="O115" s="56">
        <v>7</v>
      </c>
    </row>
    <row r="116" spans="1:15" s="54" customFormat="1" x14ac:dyDescent="0.25">
      <c r="A116" s="55">
        <v>43448</v>
      </c>
      <c r="B116" s="52">
        <v>288</v>
      </c>
      <c r="C116" s="52">
        <v>204</v>
      </c>
      <c r="D116" s="52">
        <v>41</v>
      </c>
      <c r="E116" s="52">
        <v>66</v>
      </c>
      <c r="F116" s="52">
        <v>45</v>
      </c>
      <c r="G116" s="52">
        <v>2</v>
      </c>
      <c r="H116" s="94"/>
      <c r="I116" s="52">
        <v>4</v>
      </c>
      <c r="J116" s="52">
        <v>9</v>
      </c>
      <c r="K116" s="52">
        <v>9</v>
      </c>
      <c r="L116" s="52">
        <v>13</v>
      </c>
      <c r="M116" s="52">
        <v>-9</v>
      </c>
      <c r="N116" s="97">
        <v>33.385416666666664</v>
      </c>
      <c r="O116" s="56">
        <v>0</v>
      </c>
    </row>
    <row r="117" spans="1:15" s="54" customFormat="1" x14ac:dyDescent="0.25">
      <c r="A117" s="55">
        <v>43441</v>
      </c>
      <c r="B117" s="52">
        <v>292</v>
      </c>
      <c r="C117" s="52">
        <v>212</v>
      </c>
      <c r="D117" s="52">
        <v>44</v>
      </c>
      <c r="E117" s="52">
        <v>64</v>
      </c>
      <c r="F117" s="52">
        <v>42</v>
      </c>
      <c r="G117" s="52">
        <v>4</v>
      </c>
      <c r="H117" s="94"/>
      <c r="I117" s="52">
        <v>4</v>
      </c>
      <c r="J117" s="52">
        <v>12</v>
      </c>
      <c r="K117" s="52">
        <v>14</v>
      </c>
      <c r="L117" s="52">
        <v>12</v>
      </c>
      <c r="M117" s="52">
        <v>-12</v>
      </c>
      <c r="N117" s="97">
        <v>33.414383561643838</v>
      </c>
      <c r="O117" s="56">
        <v>2</v>
      </c>
    </row>
    <row r="118" spans="1:15" s="54" customFormat="1" x14ac:dyDescent="0.25">
      <c r="A118" s="55">
        <v>43434</v>
      </c>
      <c r="B118" s="52">
        <v>296</v>
      </c>
      <c r="C118" s="52">
        <v>210</v>
      </c>
      <c r="D118" s="52">
        <v>46</v>
      </c>
      <c r="E118" s="52">
        <v>64</v>
      </c>
      <c r="F118" s="52">
        <v>37</v>
      </c>
      <c r="G118" s="52">
        <v>7</v>
      </c>
      <c r="H118" s="94"/>
      <c r="I118" s="52">
        <v>3</v>
      </c>
      <c r="J118" s="52">
        <v>21</v>
      </c>
      <c r="K118" s="52">
        <v>10</v>
      </c>
      <c r="L118" s="52">
        <v>29</v>
      </c>
      <c r="M118" s="52">
        <v>-21</v>
      </c>
      <c r="N118" s="97">
        <v>32.216216216216218</v>
      </c>
      <c r="O118" s="56">
        <v>-11</v>
      </c>
    </row>
    <row r="119" spans="1:15" s="54" customFormat="1" x14ac:dyDescent="0.25">
      <c r="A119" s="55">
        <v>43430</v>
      </c>
      <c r="B119" s="52">
        <v>288</v>
      </c>
      <c r="C119" s="52">
        <v>201</v>
      </c>
      <c r="D119" s="52">
        <v>43</v>
      </c>
      <c r="E119" s="52">
        <v>62</v>
      </c>
      <c r="F119" s="52">
        <v>56</v>
      </c>
      <c r="G119" s="52">
        <v>4</v>
      </c>
      <c r="H119" s="94"/>
      <c r="I119" s="52">
        <v>4</v>
      </c>
      <c r="J119" s="52">
        <v>9</v>
      </c>
      <c r="K119" s="52">
        <v>18</v>
      </c>
      <c r="L119" s="52">
        <v>14</v>
      </c>
      <c r="M119" s="52">
        <v>-9</v>
      </c>
      <c r="N119" s="97">
        <v>33.652777777777779</v>
      </c>
      <c r="O119" s="56">
        <v>9</v>
      </c>
    </row>
    <row r="120" spans="1:15" s="54" customFormat="1" x14ac:dyDescent="0.25">
      <c r="A120" s="55">
        <v>43420</v>
      </c>
      <c r="B120" s="52">
        <v>298</v>
      </c>
      <c r="C120" s="52">
        <v>217</v>
      </c>
      <c r="D120" s="52">
        <v>53</v>
      </c>
      <c r="E120" s="52">
        <v>69</v>
      </c>
      <c r="F120" s="52">
        <v>49</v>
      </c>
      <c r="G120" s="52">
        <v>6</v>
      </c>
      <c r="H120" s="94"/>
      <c r="I120" s="52">
        <v>4</v>
      </c>
      <c r="J120" s="52">
        <v>13</v>
      </c>
      <c r="K120" s="52">
        <v>8</v>
      </c>
      <c r="L120" s="52">
        <v>17</v>
      </c>
      <c r="M120" s="52">
        <v>-13</v>
      </c>
      <c r="N120" s="97">
        <v>33.738255033557046</v>
      </c>
      <c r="O120" s="56">
        <v>-5</v>
      </c>
    </row>
    <row r="121" spans="1:15" s="54" customFormat="1" x14ac:dyDescent="0.25">
      <c r="A121" s="55">
        <v>43413</v>
      </c>
      <c r="B121" s="52">
        <v>298</v>
      </c>
      <c r="C121" s="52">
        <v>216</v>
      </c>
      <c r="D121" s="52">
        <v>57</v>
      </c>
      <c r="E121" s="52">
        <v>69</v>
      </c>
      <c r="F121" s="52">
        <v>65</v>
      </c>
      <c r="G121" s="52">
        <v>5</v>
      </c>
      <c r="H121" s="94"/>
      <c r="I121" s="52">
        <v>4</v>
      </c>
      <c r="J121" s="52">
        <v>10</v>
      </c>
      <c r="K121" s="52">
        <v>17</v>
      </c>
      <c r="L121" s="52">
        <v>14</v>
      </c>
      <c r="M121" s="52">
        <v>-10</v>
      </c>
      <c r="N121" s="97">
        <v>35.013422818791945</v>
      </c>
      <c r="O121" s="56">
        <v>7</v>
      </c>
    </row>
    <row r="122" spans="1:15" s="54" customFormat="1" x14ac:dyDescent="0.25">
      <c r="A122" s="55">
        <v>43406</v>
      </c>
      <c r="B122" s="52">
        <v>315</v>
      </c>
      <c r="C122" s="52">
        <v>219</v>
      </c>
      <c r="D122" s="52">
        <v>51</v>
      </c>
      <c r="E122" s="52">
        <v>66</v>
      </c>
      <c r="F122" s="52">
        <v>57</v>
      </c>
      <c r="G122" s="52">
        <v>4</v>
      </c>
      <c r="H122" s="94"/>
      <c r="I122" s="52">
        <v>6</v>
      </c>
      <c r="J122" s="52">
        <v>14</v>
      </c>
      <c r="K122" s="52">
        <v>20</v>
      </c>
      <c r="L122" s="52">
        <v>22</v>
      </c>
      <c r="M122" s="52">
        <v>-14</v>
      </c>
      <c r="N122" s="97">
        <v>32.638095238095239</v>
      </c>
      <c r="O122" s="56">
        <v>6</v>
      </c>
    </row>
    <row r="123" spans="1:15" s="54" customFormat="1" x14ac:dyDescent="0.25">
      <c r="A123" s="55">
        <v>43399</v>
      </c>
      <c r="B123" s="52">
        <v>327</v>
      </c>
      <c r="C123" s="52">
        <v>262</v>
      </c>
      <c r="D123" s="52">
        <v>51</v>
      </c>
      <c r="E123" s="52">
        <v>67</v>
      </c>
      <c r="F123" s="52">
        <v>49</v>
      </c>
      <c r="G123" s="52">
        <v>5</v>
      </c>
      <c r="H123" s="94"/>
      <c r="I123" s="52">
        <v>5</v>
      </c>
      <c r="J123" s="52">
        <v>14</v>
      </c>
      <c r="K123" s="52">
        <v>9</v>
      </c>
      <c r="L123" s="52">
        <v>20</v>
      </c>
      <c r="M123" s="52">
        <v>-14</v>
      </c>
      <c r="N123" s="97">
        <v>32.816513761467888</v>
      </c>
      <c r="O123" s="56">
        <v>-5</v>
      </c>
    </row>
    <row r="124" spans="1:15" s="54" customFormat="1" x14ac:dyDescent="0.25">
      <c r="A124" s="55">
        <v>43392</v>
      </c>
      <c r="B124" s="52">
        <v>322</v>
      </c>
      <c r="C124" s="52">
        <v>265</v>
      </c>
      <c r="D124" s="52">
        <v>48</v>
      </c>
      <c r="E124" s="52">
        <v>65</v>
      </c>
      <c r="F124" s="52">
        <v>55</v>
      </c>
      <c r="G124" s="52">
        <v>4</v>
      </c>
      <c r="H124" s="94"/>
      <c r="I124" s="52">
        <v>7</v>
      </c>
      <c r="J124" s="52">
        <v>17</v>
      </c>
      <c r="K124" s="52">
        <v>13</v>
      </c>
      <c r="L124" s="52">
        <v>24</v>
      </c>
      <c r="M124" s="52">
        <v>-17</v>
      </c>
      <c r="N124" s="97">
        <v>33.105590062111801</v>
      </c>
      <c r="O124" s="56">
        <v>-4</v>
      </c>
    </row>
    <row r="125" spans="1:15" s="54" customFormat="1" x14ac:dyDescent="0.25">
      <c r="A125" s="55">
        <v>43385</v>
      </c>
      <c r="B125" s="52">
        <v>327</v>
      </c>
      <c r="C125" s="52">
        <v>295</v>
      </c>
      <c r="D125" s="52">
        <v>59</v>
      </c>
      <c r="E125" s="52">
        <v>73</v>
      </c>
      <c r="F125" s="52">
        <v>56</v>
      </c>
      <c r="G125" s="52">
        <v>4</v>
      </c>
      <c r="H125" s="94"/>
      <c r="I125" s="52">
        <v>8</v>
      </c>
      <c r="J125" s="52">
        <v>50</v>
      </c>
      <c r="K125" s="52">
        <v>9</v>
      </c>
      <c r="L125" s="52">
        <v>46</v>
      </c>
      <c r="M125" s="52">
        <v>-50</v>
      </c>
      <c r="N125" s="97">
        <v>34.547400611620795</v>
      </c>
      <c r="O125" s="56">
        <v>-41</v>
      </c>
    </row>
    <row r="126" spans="1:15" s="54" customFormat="1" x14ac:dyDescent="0.25">
      <c r="A126" s="55">
        <v>43378</v>
      </c>
      <c r="B126" s="52">
        <v>288</v>
      </c>
      <c r="C126" s="52">
        <v>252</v>
      </c>
      <c r="D126" s="52">
        <v>56</v>
      </c>
      <c r="E126" s="52">
        <v>70</v>
      </c>
      <c r="F126" s="52">
        <v>64</v>
      </c>
      <c r="G126" s="52">
        <v>17</v>
      </c>
      <c r="H126" s="94"/>
      <c r="I126" s="52">
        <v>4</v>
      </c>
      <c r="J126" s="52">
        <v>28</v>
      </c>
      <c r="K126" s="52">
        <v>9</v>
      </c>
      <c r="L126" s="52">
        <v>38</v>
      </c>
      <c r="M126" s="52">
        <v>-28</v>
      </c>
      <c r="N126" s="97">
        <v>38.1875</v>
      </c>
      <c r="O126" s="56">
        <v>-19</v>
      </c>
    </row>
    <row r="127" spans="1:15" s="54" customFormat="1" x14ac:dyDescent="0.25">
      <c r="A127" s="55">
        <v>43371</v>
      </c>
      <c r="B127" s="52">
        <v>271</v>
      </c>
      <c r="C127" s="52">
        <v>226</v>
      </c>
      <c r="D127" s="52">
        <v>52</v>
      </c>
      <c r="E127" s="52">
        <v>70</v>
      </c>
      <c r="F127" s="52">
        <v>47</v>
      </c>
      <c r="G127" s="52">
        <v>12</v>
      </c>
      <c r="H127" s="94"/>
      <c r="I127" s="52">
        <v>6</v>
      </c>
      <c r="J127" s="52">
        <v>10</v>
      </c>
      <c r="K127" s="52">
        <v>12</v>
      </c>
      <c r="L127" s="52">
        <v>19</v>
      </c>
      <c r="M127" s="52">
        <v>-10</v>
      </c>
      <c r="N127" s="97">
        <v>37.870848708487088</v>
      </c>
      <c r="O127" s="56">
        <v>2</v>
      </c>
    </row>
    <row r="128" spans="1:15" s="54" customFormat="1" x14ac:dyDescent="0.25">
      <c r="A128" s="55">
        <v>43364</v>
      </c>
      <c r="B128" s="52">
        <v>282</v>
      </c>
      <c r="C128" s="52">
        <v>235</v>
      </c>
      <c r="D128" s="52">
        <v>56</v>
      </c>
      <c r="E128" s="52">
        <v>75</v>
      </c>
      <c r="F128" s="52">
        <v>59</v>
      </c>
      <c r="G128" s="52">
        <v>5</v>
      </c>
      <c r="H128" s="94"/>
      <c r="I128" s="52">
        <v>5</v>
      </c>
      <c r="J128" s="52">
        <v>13</v>
      </c>
      <c r="K128" s="52">
        <v>13</v>
      </c>
      <c r="L128" s="52">
        <v>17</v>
      </c>
      <c r="M128" s="52">
        <v>-13</v>
      </c>
      <c r="N128" s="97">
        <v>36.641843971631204</v>
      </c>
      <c r="O128" s="56">
        <v>0</v>
      </c>
    </row>
    <row r="129" spans="1:15" s="54" customFormat="1" x14ac:dyDescent="0.25">
      <c r="A129" s="55">
        <v>43357</v>
      </c>
      <c r="B129" s="52">
        <v>283</v>
      </c>
      <c r="C129" s="52">
        <v>228</v>
      </c>
      <c r="D129" s="52">
        <v>56</v>
      </c>
      <c r="E129" s="52">
        <v>77</v>
      </c>
      <c r="F129" s="52">
        <v>56</v>
      </c>
      <c r="G129" s="52">
        <v>9</v>
      </c>
      <c r="H129" s="94"/>
      <c r="I129" s="52">
        <v>0</v>
      </c>
      <c r="J129" s="52">
        <v>8</v>
      </c>
      <c r="K129" s="52">
        <v>7</v>
      </c>
      <c r="L129" s="52">
        <v>18</v>
      </c>
      <c r="M129" s="52">
        <v>-8</v>
      </c>
      <c r="N129" s="97">
        <v>34.964664310954063</v>
      </c>
      <c r="O129" s="56">
        <v>-1</v>
      </c>
    </row>
    <row r="130" spans="1:15" s="54" customFormat="1" x14ac:dyDescent="0.25">
      <c r="A130" s="55">
        <v>43350</v>
      </c>
      <c r="B130" s="52">
        <v>278</v>
      </c>
      <c r="C130" s="52">
        <v>230</v>
      </c>
      <c r="D130" s="52">
        <v>59</v>
      </c>
      <c r="E130" s="52">
        <v>79</v>
      </c>
      <c r="F130" s="52">
        <v>44</v>
      </c>
      <c r="G130" s="52">
        <v>5</v>
      </c>
      <c r="H130" s="94"/>
      <c r="I130" s="52">
        <v>3</v>
      </c>
      <c r="J130" s="52">
        <v>10</v>
      </c>
      <c r="K130" s="52">
        <v>13</v>
      </c>
      <c r="L130" s="52">
        <v>11</v>
      </c>
      <c r="M130" s="52">
        <v>-10</v>
      </c>
      <c r="N130" s="97">
        <v>34.884892086330936</v>
      </c>
      <c r="O130" s="56">
        <v>3</v>
      </c>
    </row>
    <row r="131" spans="1:15" s="54" customFormat="1" x14ac:dyDescent="0.25">
      <c r="A131" s="55">
        <v>43343</v>
      </c>
      <c r="B131" s="52">
        <v>285</v>
      </c>
      <c r="C131" s="52">
        <v>230</v>
      </c>
      <c r="D131" s="52">
        <v>59</v>
      </c>
      <c r="E131" s="52">
        <v>81</v>
      </c>
      <c r="F131" s="52">
        <v>61</v>
      </c>
      <c r="G131" s="52">
        <v>6</v>
      </c>
      <c r="H131" s="94"/>
      <c r="I131" s="52">
        <v>2</v>
      </c>
      <c r="J131" s="52">
        <v>13</v>
      </c>
      <c r="K131" s="52">
        <v>7</v>
      </c>
      <c r="L131" s="52">
        <v>12</v>
      </c>
      <c r="M131" s="52">
        <v>-13</v>
      </c>
      <c r="N131" s="97">
        <v>36.101754385964909</v>
      </c>
      <c r="O131" s="56">
        <v>-6</v>
      </c>
    </row>
    <row r="132" spans="1:15" s="54" customFormat="1" x14ac:dyDescent="0.25">
      <c r="A132" s="55">
        <v>43336</v>
      </c>
      <c r="B132" s="52">
        <v>282</v>
      </c>
      <c r="C132" s="52">
        <v>231</v>
      </c>
      <c r="D132" s="52">
        <v>60</v>
      </c>
      <c r="E132" s="52">
        <v>74</v>
      </c>
      <c r="F132" s="52">
        <v>58</v>
      </c>
      <c r="G132" s="52">
        <v>10</v>
      </c>
      <c r="H132" s="94"/>
      <c r="I132" s="52">
        <v>6</v>
      </c>
      <c r="J132" s="52">
        <v>14</v>
      </c>
      <c r="K132" s="52">
        <v>9</v>
      </c>
      <c r="L132" s="52">
        <v>25</v>
      </c>
      <c r="M132" s="52">
        <v>-14</v>
      </c>
      <c r="N132" s="97">
        <v>34.659574468085104</v>
      </c>
      <c r="O132" s="56">
        <v>-5</v>
      </c>
    </row>
    <row r="133" spans="1:15" s="54" customFormat="1" x14ac:dyDescent="0.25">
      <c r="A133" s="55">
        <v>43329</v>
      </c>
      <c r="B133" s="52">
        <v>284</v>
      </c>
      <c r="C133" s="52">
        <v>239</v>
      </c>
      <c r="D133" s="52">
        <v>62</v>
      </c>
      <c r="E133" s="52">
        <v>74</v>
      </c>
      <c r="F133" s="52">
        <v>51</v>
      </c>
      <c r="G133" s="52">
        <v>7</v>
      </c>
      <c r="H133" s="94"/>
      <c r="I133" s="52">
        <v>5</v>
      </c>
      <c r="J133" s="52">
        <v>13</v>
      </c>
      <c r="K133" s="52">
        <v>10</v>
      </c>
      <c r="L133" s="52">
        <v>16</v>
      </c>
      <c r="M133" s="52">
        <v>-13</v>
      </c>
      <c r="N133" s="97">
        <v>31.859154929577464</v>
      </c>
      <c r="O133" s="56">
        <v>-3</v>
      </c>
    </row>
    <row r="134" spans="1:15" s="54" customFormat="1" x14ac:dyDescent="0.25">
      <c r="A134" s="55">
        <v>43322</v>
      </c>
      <c r="B134" s="52">
        <v>288</v>
      </c>
      <c r="C134" s="52">
        <v>235</v>
      </c>
      <c r="D134" s="52">
        <v>55</v>
      </c>
      <c r="E134" s="52">
        <v>71</v>
      </c>
      <c r="F134" s="52">
        <v>42</v>
      </c>
      <c r="G134" s="52">
        <v>7</v>
      </c>
      <c r="H134" s="94"/>
      <c r="I134" s="52">
        <v>8</v>
      </c>
      <c r="J134" s="52">
        <v>20</v>
      </c>
      <c r="K134" s="52">
        <v>15</v>
      </c>
      <c r="L134" s="52">
        <v>31</v>
      </c>
      <c r="M134" s="52">
        <v>-20</v>
      </c>
      <c r="N134" s="97">
        <v>30.15625</v>
      </c>
      <c r="O134" s="56">
        <v>-5</v>
      </c>
    </row>
    <row r="135" spans="1:15" s="54" customFormat="1" x14ac:dyDescent="0.25">
      <c r="A135" s="55">
        <v>43315</v>
      </c>
      <c r="B135" s="52">
        <v>282</v>
      </c>
      <c r="C135" s="52">
        <v>215</v>
      </c>
      <c r="D135" s="52">
        <v>52</v>
      </c>
      <c r="E135" s="52">
        <v>76</v>
      </c>
      <c r="F135" s="52">
        <v>55</v>
      </c>
      <c r="G135" s="52">
        <v>2</v>
      </c>
      <c r="H135" s="94"/>
      <c r="I135" s="52">
        <v>4</v>
      </c>
      <c r="J135" s="52">
        <v>4</v>
      </c>
      <c r="K135" s="52">
        <v>10</v>
      </c>
      <c r="L135" s="52">
        <v>9</v>
      </c>
      <c r="M135" s="52">
        <v>-4</v>
      </c>
      <c r="N135" s="97">
        <v>30.23404255319149</v>
      </c>
      <c r="O135" s="56">
        <v>6</v>
      </c>
    </row>
    <row r="136" spans="1:15" s="54" customFormat="1" x14ac:dyDescent="0.25">
      <c r="A136" s="55">
        <v>43308</v>
      </c>
      <c r="B136" s="52"/>
      <c r="C136" s="52"/>
      <c r="D136" s="52"/>
      <c r="E136" s="52"/>
      <c r="F136" s="52"/>
      <c r="G136" s="52"/>
      <c r="H136" s="154"/>
      <c r="I136" s="52">
        <f>[1]TotalAppsTimeSeriesData!K136-[1]TotalAppsTimeSeriesData_CCG!I133</f>
        <v>8</v>
      </c>
      <c r="J136" s="52">
        <f>[1]TotalAppsTimeSeriesData!L136-[1]TotalAppsTimeSeriesData_CCG!J133</f>
        <v>10</v>
      </c>
      <c r="K136" s="52">
        <f>[1]TotalAppsTimeSeriesData!M136-[1]TotalAppsTimeSeriesData_CCG!K133</f>
        <v>6</v>
      </c>
      <c r="L136" s="52">
        <f>[1]TotalAppsTimeSeriesData!N136-[1]TotalAppsTimeSeriesData_CCG!L133</f>
        <v>13</v>
      </c>
      <c r="M136" s="52">
        <f t="shared" ref="M136:M143" si="3">J136*-1</f>
        <v>-10</v>
      </c>
      <c r="N136" s="52"/>
      <c r="O136" s="56">
        <f t="shared" ref="O136:O143" si="4">K136-J136</f>
        <v>-4</v>
      </c>
    </row>
    <row r="137" spans="1:15" s="54" customFormat="1" x14ac:dyDescent="0.25">
      <c r="A137" s="55">
        <v>43301</v>
      </c>
      <c r="B137" s="52"/>
      <c r="C137" s="52"/>
      <c r="D137" s="52"/>
      <c r="E137" s="52"/>
      <c r="F137" s="52"/>
      <c r="G137" s="52"/>
      <c r="H137" s="154"/>
      <c r="I137" s="52">
        <f>[1]TotalAppsTimeSeriesData!K137-[1]TotalAppsTimeSeriesData_CCG!I134</f>
        <v>6</v>
      </c>
      <c r="J137" s="52">
        <f>[1]TotalAppsTimeSeriesData!L137-[1]TotalAppsTimeSeriesData_CCG!J134</f>
        <v>19</v>
      </c>
      <c r="K137" s="52">
        <f>[1]TotalAppsTimeSeriesData!M137-[1]TotalAppsTimeSeriesData_CCG!K134</f>
        <v>9</v>
      </c>
      <c r="L137" s="52">
        <f>[1]TotalAppsTimeSeriesData!N137-[1]TotalAppsTimeSeriesData_CCG!L134</f>
        <v>22</v>
      </c>
      <c r="M137" s="52">
        <f t="shared" si="3"/>
        <v>-19</v>
      </c>
      <c r="N137" s="52"/>
      <c r="O137" s="56">
        <f t="shared" si="4"/>
        <v>-10</v>
      </c>
    </row>
    <row r="138" spans="1:15" s="54" customFormat="1" x14ac:dyDescent="0.25">
      <c r="A138" s="55">
        <v>43294</v>
      </c>
      <c r="B138" s="52"/>
      <c r="C138" s="52"/>
      <c r="D138" s="52"/>
      <c r="E138" s="52"/>
      <c r="F138" s="52"/>
      <c r="G138" s="52"/>
      <c r="H138" s="154"/>
      <c r="I138" s="52">
        <f>[1]TotalAppsTimeSeriesData!K138-[1]TotalAppsTimeSeriesData_CCG!I135</f>
        <v>3</v>
      </c>
      <c r="J138" s="52">
        <f>[1]TotalAppsTimeSeriesData!L138-[1]TotalAppsTimeSeriesData_CCG!J135</f>
        <v>6</v>
      </c>
      <c r="K138" s="52">
        <f>[1]TotalAppsTimeSeriesData!M138-[1]TotalAppsTimeSeriesData_CCG!K135</f>
        <v>6</v>
      </c>
      <c r="L138" s="52">
        <f>[1]TotalAppsTimeSeriesData!N138-[1]TotalAppsTimeSeriesData_CCG!L135</f>
        <v>8</v>
      </c>
      <c r="M138" s="52">
        <f t="shared" si="3"/>
        <v>-6</v>
      </c>
      <c r="N138" s="52"/>
      <c r="O138" s="56">
        <f t="shared" si="4"/>
        <v>0</v>
      </c>
    </row>
    <row r="139" spans="1:15" s="54" customFormat="1" x14ac:dyDescent="0.25">
      <c r="A139" s="55">
        <v>43287</v>
      </c>
      <c r="B139" s="52"/>
      <c r="C139" s="52"/>
      <c r="D139" s="52"/>
      <c r="E139" s="52"/>
      <c r="F139" s="52"/>
      <c r="G139" s="52"/>
      <c r="H139" s="154"/>
      <c r="I139" s="52">
        <f>[1]TotalAppsTimeSeriesData!K139-[1]TotalAppsTimeSeriesData_CCG!I136</f>
        <v>1</v>
      </c>
      <c r="J139" s="52">
        <f>[1]TotalAppsTimeSeriesData!L139-[1]TotalAppsTimeSeriesData_CCG!J136</f>
        <v>18</v>
      </c>
      <c r="K139" s="52">
        <f>[1]TotalAppsTimeSeriesData!M139-[1]TotalAppsTimeSeriesData_CCG!K136</f>
        <v>12</v>
      </c>
      <c r="L139" s="52">
        <f>[1]TotalAppsTimeSeriesData!N139-[1]TotalAppsTimeSeriesData_CCG!L136</f>
        <v>15</v>
      </c>
      <c r="M139" s="52">
        <f t="shared" si="3"/>
        <v>-18</v>
      </c>
      <c r="N139" s="52"/>
      <c r="O139" s="56">
        <f t="shared" si="4"/>
        <v>-6</v>
      </c>
    </row>
    <row r="140" spans="1:15" s="54" customFormat="1" x14ac:dyDescent="0.25">
      <c r="A140" s="55">
        <v>43280</v>
      </c>
      <c r="B140" s="52"/>
      <c r="C140" s="52"/>
      <c r="D140" s="52"/>
      <c r="E140" s="52"/>
      <c r="F140" s="52"/>
      <c r="G140" s="52"/>
      <c r="H140" s="154"/>
      <c r="I140" s="52">
        <f>[1]TotalAppsTimeSeriesData!K140-[1]TotalAppsTimeSeriesData_CCG!I137</f>
        <v>3</v>
      </c>
      <c r="J140" s="52">
        <f>[1]TotalAppsTimeSeriesData!L140-[1]TotalAppsTimeSeriesData_CCG!J137</f>
        <v>16</v>
      </c>
      <c r="K140" s="52">
        <f>[1]TotalAppsTimeSeriesData!M140-[1]TotalAppsTimeSeriesData_CCG!K137</f>
        <v>10</v>
      </c>
      <c r="L140" s="52">
        <f>[1]TotalAppsTimeSeriesData!N140-[1]TotalAppsTimeSeriesData_CCG!L137</f>
        <v>19</v>
      </c>
      <c r="M140" s="52">
        <f t="shared" si="3"/>
        <v>-16</v>
      </c>
      <c r="N140" s="52"/>
      <c r="O140" s="56">
        <f t="shared" si="4"/>
        <v>-6</v>
      </c>
    </row>
    <row r="141" spans="1:15" s="54" customFormat="1" x14ac:dyDescent="0.25">
      <c r="A141" s="55">
        <v>43273</v>
      </c>
      <c r="B141" s="52"/>
      <c r="C141" s="52"/>
      <c r="D141" s="52"/>
      <c r="E141" s="52"/>
      <c r="F141" s="52"/>
      <c r="G141" s="52"/>
      <c r="H141" s="154"/>
      <c r="I141" s="52"/>
      <c r="J141" s="52">
        <v>0</v>
      </c>
      <c r="K141" s="52">
        <v>0</v>
      </c>
      <c r="L141" s="52"/>
      <c r="M141" s="52">
        <f t="shared" si="3"/>
        <v>0</v>
      </c>
      <c r="N141" s="52"/>
      <c r="O141" s="56">
        <f t="shared" si="4"/>
        <v>0</v>
      </c>
    </row>
    <row r="142" spans="1:15" s="54" customFormat="1" x14ac:dyDescent="0.25">
      <c r="A142" s="55">
        <v>43266</v>
      </c>
      <c r="B142" s="52"/>
      <c r="C142" s="52"/>
      <c r="D142" s="52"/>
      <c r="E142" s="52"/>
      <c r="F142" s="52"/>
      <c r="G142" s="52"/>
      <c r="H142" s="154"/>
      <c r="I142" s="52"/>
      <c r="J142" s="52">
        <v>0</v>
      </c>
      <c r="K142" s="52">
        <v>0</v>
      </c>
      <c r="L142" s="52"/>
      <c r="M142" s="52">
        <f t="shared" si="3"/>
        <v>0</v>
      </c>
      <c r="N142" s="52"/>
      <c r="O142" s="56">
        <f t="shared" si="4"/>
        <v>0</v>
      </c>
    </row>
    <row r="143" spans="1:15" s="54" customFormat="1" x14ac:dyDescent="0.25">
      <c r="A143" s="55">
        <v>43259</v>
      </c>
      <c r="B143" s="52"/>
      <c r="C143" s="52"/>
      <c r="D143" s="52"/>
      <c r="E143" s="52"/>
      <c r="F143" s="52"/>
      <c r="G143" s="52"/>
      <c r="H143" s="154"/>
      <c r="I143" s="52"/>
      <c r="J143" s="52">
        <v>0</v>
      </c>
      <c r="K143" s="52">
        <v>0</v>
      </c>
      <c r="L143" s="52"/>
      <c r="M143" s="52">
        <f t="shared" si="3"/>
        <v>0</v>
      </c>
      <c r="N143" s="52"/>
      <c r="O143" s="56">
        <f t="shared" si="4"/>
        <v>0</v>
      </c>
    </row>
    <row r="144" spans="1:15" s="54" customFormat="1" x14ac:dyDescent="0.25">
      <c r="A144" s="55">
        <v>43252</v>
      </c>
      <c r="B144" s="52"/>
      <c r="C144" s="52"/>
      <c r="D144" s="52"/>
      <c r="E144" s="52"/>
      <c r="F144" s="52"/>
      <c r="G144" s="52"/>
      <c r="H144" s="154"/>
      <c r="I144" s="52"/>
      <c r="J144" s="52">
        <v>0</v>
      </c>
      <c r="K144" s="52">
        <v>0</v>
      </c>
      <c r="L144" s="52"/>
      <c r="M144" s="52">
        <f t="shared" ref="M144:M217" si="5">J144*-1</f>
        <v>0</v>
      </c>
      <c r="N144" s="52"/>
      <c r="O144" s="56">
        <f t="shared" ref="O144:O207" si="6">K144-J144</f>
        <v>0</v>
      </c>
    </row>
    <row r="145" spans="1:15" s="54" customFormat="1" x14ac:dyDescent="0.25">
      <c r="A145" s="55">
        <v>43245</v>
      </c>
      <c r="B145" s="52"/>
      <c r="C145" s="52"/>
      <c r="D145" s="52"/>
      <c r="E145" s="52"/>
      <c r="F145" s="52"/>
      <c r="G145" s="52"/>
      <c r="H145" s="154"/>
      <c r="I145" s="52"/>
      <c r="J145" s="52">
        <v>0</v>
      </c>
      <c r="K145" s="52">
        <v>0</v>
      </c>
      <c r="L145" s="52"/>
      <c r="M145" s="52">
        <f t="shared" si="5"/>
        <v>0</v>
      </c>
      <c r="N145" s="52"/>
      <c r="O145" s="56">
        <f t="shared" si="6"/>
        <v>0</v>
      </c>
    </row>
    <row r="146" spans="1:15" s="54" customFormat="1" x14ac:dyDescent="0.25">
      <c r="A146" s="55">
        <v>43238</v>
      </c>
      <c r="B146" s="52"/>
      <c r="C146" s="52"/>
      <c r="D146" s="52"/>
      <c r="E146" s="52"/>
      <c r="F146" s="52"/>
      <c r="G146" s="52"/>
      <c r="H146" s="154"/>
      <c r="I146" s="52"/>
      <c r="J146" s="52">
        <v>0</v>
      </c>
      <c r="K146" s="52">
        <v>0</v>
      </c>
      <c r="L146" s="52"/>
      <c r="M146" s="52">
        <f t="shared" si="5"/>
        <v>0</v>
      </c>
      <c r="N146" s="52"/>
      <c r="O146" s="56">
        <f t="shared" si="6"/>
        <v>0</v>
      </c>
    </row>
    <row r="147" spans="1:15" s="54" customFormat="1" x14ac:dyDescent="0.25">
      <c r="A147" s="55">
        <v>43231</v>
      </c>
      <c r="B147" s="52"/>
      <c r="C147" s="52"/>
      <c r="D147" s="52"/>
      <c r="E147" s="52"/>
      <c r="F147" s="52"/>
      <c r="G147" s="52"/>
      <c r="H147" s="154"/>
      <c r="I147" s="52"/>
      <c r="J147" s="52">
        <v>0</v>
      </c>
      <c r="K147" s="52">
        <v>0</v>
      </c>
      <c r="L147" s="52"/>
      <c r="M147" s="52">
        <f t="shared" si="5"/>
        <v>0</v>
      </c>
      <c r="N147" s="52"/>
      <c r="O147" s="56">
        <f t="shared" si="6"/>
        <v>0</v>
      </c>
    </row>
    <row r="148" spans="1:15" s="54" customFormat="1" x14ac:dyDescent="0.25">
      <c r="A148" s="55">
        <v>43224</v>
      </c>
      <c r="B148" s="52"/>
      <c r="C148" s="52"/>
      <c r="D148" s="52"/>
      <c r="E148" s="52"/>
      <c r="F148" s="52"/>
      <c r="G148" s="52"/>
      <c r="H148" s="154"/>
      <c r="I148" s="52"/>
      <c r="J148" s="52">
        <v>0</v>
      </c>
      <c r="K148" s="52">
        <v>0</v>
      </c>
      <c r="L148" s="52"/>
      <c r="M148" s="52">
        <f t="shared" si="5"/>
        <v>0</v>
      </c>
      <c r="N148" s="52"/>
      <c r="O148" s="56">
        <f t="shared" si="6"/>
        <v>0</v>
      </c>
    </row>
    <row r="149" spans="1:15" s="54" customFormat="1" x14ac:dyDescent="0.25">
      <c r="A149" s="55">
        <v>43217</v>
      </c>
      <c r="B149" s="52"/>
      <c r="C149" s="52"/>
      <c r="D149" s="52"/>
      <c r="E149" s="52"/>
      <c r="F149" s="52"/>
      <c r="G149" s="52"/>
      <c r="H149" s="154"/>
      <c r="I149" s="52"/>
      <c r="J149" s="52">
        <v>0</v>
      </c>
      <c r="K149" s="52">
        <v>0</v>
      </c>
      <c r="L149" s="52"/>
      <c r="M149" s="52">
        <f t="shared" si="5"/>
        <v>0</v>
      </c>
      <c r="N149" s="52"/>
      <c r="O149" s="56">
        <f t="shared" si="6"/>
        <v>0</v>
      </c>
    </row>
    <row r="150" spans="1:15" s="54" customFormat="1" x14ac:dyDescent="0.25">
      <c r="A150" s="55">
        <v>43210</v>
      </c>
      <c r="B150" s="52"/>
      <c r="C150" s="52"/>
      <c r="D150" s="52"/>
      <c r="E150" s="52"/>
      <c r="F150" s="52"/>
      <c r="G150" s="52"/>
      <c r="H150" s="154"/>
      <c r="I150" s="52"/>
      <c r="J150" s="52">
        <v>0</v>
      </c>
      <c r="K150" s="52">
        <v>0</v>
      </c>
      <c r="L150" s="52"/>
      <c r="M150" s="52">
        <f t="shared" si="5"/>
        <v>0</v>
      </c>
      <c r="N150" s="52"/>
      <c r="O150" s="56">
        <f t="shared" si="6"/>
        <v>0</v>
      </c>
    </row>
    <row r="151" spans="1:15" s="54" customFormat="1" x14ac:dyDescent="0.25">
      <c r="A151" s="55">
        <v>43203</v>
      </c>
      <c r="B151" s="52"/>
      <c r="C151" s="52"/>
      <c r="D151" s="52"/>
      <c r="E151" s="52"/>
      <c r="F151" s="52"/>
      <c r="G151" s="52"/>
      <c r="H151" s="71"/>
      <c r="I151" s="52"/>
      <c r="J151" s="52">
        <v>0</v>
      </c>
      <c r="K151" s="52">
        <v>0</v>
      </c>
      <c r="L151" s="52"/>
      <c r="M151" s="52">
        <f t="shared" si="5"/>
        <v>0</v>
      </c>
      <c r="N151" s="52"/>
      <c r="O151" s="56">
        <f t="shared" si="6"/>
        <v>0</v>
      </c>
    </row>
    <row r="152" spans="1:15" s="54" customFormat="1" x14ac:dyDescent="0.25">
      <c r="A152" s="55">
        <v>43196</v>
      </c>
      <c r="B152" s="52"/>
      <c r="C152" s="52"/>
      <c r="D152" s="52"/>
      <c r="E152" s="52"/>
      <c r="F152" s="52"/>
      <c r="G152" s="52"/>
      <c r="H152" s="154"/>
      <c r="I152" s="52"/>
      <c r="J152" s="52">
        <v>0</v>
      </c>
      <c r="K152" s="52">
        <v>0</v>
      </c>
      <c r="L152" s="52"/>
      <c r="M152" s="52">
        <f t="shared" si="5"/>
        <v>0</v>
      </c>
      <c r="N152" s="52"/>
      <c r="O152" s="56">
        <f t="shared" si="6"/>
        <v>0</v>
      </c>
    </row>
    <row r="153" spans="1:15" s="54" customFormat="1" x14ac:dyDescent="0.25">
      <c r="A153" s="55">
        <v>43189</v>
      </c>
      <c r="B153" s="52"/>
      <c r="C153" s="52"/>
      <c r="D153" s="52"/>
      <c r="E153" s="52"/>
      <c r="F153" s="52"/>
      <c r="G153" s="52"/>
      <c r="H153" s="154"/>
      <c r="I153" s="52"/>
      <c r="J153" s="52">
        <v>0</v>
      </c>
      <c r="K153" s="52">
        <v>0</v>
      </c>
      <c r="L153" s="52"/>
      <c r="M153" s="52">
        <f t="shared" si="5"/>
        <v>0</v>
      </c>
      <c r="N153" s="52"/>
      <c r="O153" s="56">
        <f t="shared" si="6"/>
        <v>0</v>
      </c>
    </row>
    <row r="154" spans="1:15" s="54" customFormat="1" x14ac:dyDescent="0.25">
      <c r="A154" s="55">
        <v>43182</v>
      </c>
      <c r="B154" s="52"/>
      <c r="C154" s="52"/>
      <c r="D154" s="52"/>
      <c r="E154" s="52"/>
      <c r="F154" s="52"/>
      <c r="G154" s="52"/>
      <c r="H154" s="154"/>
      <c r="I154" s="52"/>
      <c r="J154" s="52">
        <v>0</v>
      </c>
      <c r="K154" s="52">
        <v>0</v>
      </c>
      <c r="L154" s="52"/>
      <c r="M154" s="52">
        <f t="shared" si="5"/>
        <v>0</v>
      </c>
      <c r="N154" s="52"/>
      <c r="O154" s="56">
        <f t="shared" si="6"/>
        <v>0</v>
      </c>
    </row>
    <row r="155" spans="1:15" s="54" customFormat="1" x14ac:dyDescent="0.25">
      <c r="A155" s="55">
        <v>43175</v>
      </c>
      <c r="B155" s="52"/>
      <c r="C155" s="52"/>
      <c r="D155" s="52"/>
      <c r="E155" s="52"/>
      <c r="F155" s="52"/>
      <c r="G155" s="52"/>
      <c r="H155" s="154"/>
      <c r="I155" s="52"/>
      <c r="J155" s="52">
        <v>0</v>
      </c>
      <c r="K155" s="52">
        <v>0</v>
      </c>
      <c r="L155" s="52"/>
      <c r="M155" s="52">
        <f t="shared" si="5"/>
        <v>0</v>
      </c>
      <c r="N155" s="52"/>
      <c r="O155" s="56">
        <f t="shared" si="6"/>
        <v>0</v>
      </c>
    </row>
    <row r="156" spans="1:15" s="54" customFormat="1" x14ac:dyDescent="0.25">
      <c r="A156" s="55">
        <v>43168</v>
      </c>
      <c r="B156" s="52"/>
      <c r="C156" s="52"/>
      <c r="D156" s="52"/>
      <c r="E156" s="52"/>
      <c r="F156" s="52"/>
      <c r="G156" s="52"/>
      <c r="H156" s="154"/>
      <c r="I156" s="52"/>
      <c r="J156" s="52">
        <v>0</v>
      </c>
      <c r="K156" s="52">
        <v>0</v>
      </c>
      <c r="L156" s="52"/>
      <c r="M156" s="52">
        <f t="shared" si="5"/>
        <v>0</v>
      </c>
      <c r="N156" s="52"/>
      <c r="O156" s="56">
        <f t="shared" si="6"/>
        <v>0</v>
      </c>
    </row>
    <row r="157" spans="1:15" s="54" customFormat="1" x14ac:dyDescent="0.25">
      <c r="A157" s="55">
        <v>43161</v>
      </c>
      <c r="B157" s="52"/>
      <c r="C157" s="52"/>
      <c r="D157" s="52"/>
      <c r="E157" s="52"/>
      <c r="F157" s="52"/>
      <c r="G157" s="52"/>
      <c r="H157" s="154"/>
      <c r="I157" s="52"/>
      <c r="J157" s="52">
        <v>0</v>
      </c>
      <c r="K157" s="52">
        <v>0</v>
      </c>
      <c r="L157" s="52"/>
      <c r="M157" s="52">
        <f t="shared" si="5"/>
        <v>0</v>
      </c>
      <c r="N157" s="52"/>
      <c r="O157" s="56">
        <f t="shared" si="6"/>
        <v>0</v>
      </c>
    </row>
    <row r="158" spans="1:15" s="54" customFormat="1" x14ac:dyDescent="0.25">
      <c r="A158" s="55">
        <v>43154</v>
      </c>
      <c r="B158" s="52"/>
      <c r="C158" s="52"/>
      <c r="D158" s="52"/>
      <c r="E158" s="52"/>
      <c r="F158" s="52"/>
      <c r="G158" s="52"/>
      <c r="H158" s="154"/>
      <c r="I158" s="52"/>
      <c r="J158" s="52">
        <v>0</v>
      </c>
      <c r="K158" s="52">
        <v>0</v>
      </c>
      <c r="L158" s="52"/>
      <c r="M158" s="52">
        <f t="shared" si="5"/>
        <v>0</v>
      </c>
      <c r="N158" s="52"/>
      <c r="O158" s="56">
        <f t="shared" si="6"/>
        <v>0</v>
      </c>
    </row>
    <row r="159" spans="1:15" s="54" customFormat="1" x14ac:dyDescent="0.25">
      <c r="A159" s="55">
        <v>43147</v>
      </c>
      <c r="B159" s="52"/>
      <c r="C159" s="52"/>
      <c r="D159" s="52"/>
      <c r="E159" s="52"/>
      <c r="F159" s="52"/>
      <c r="G159" s="52"/>
      <c r="H159" s="154"/>
      <c r="I159" s="52"/>
      <c r="J159" s="52">
        <v>0</v>
      </c>
      <c r="K159" s="52">
        <v>0</v>
      </c>
      <c r="L159" s="52"/>
      <c r="M159" s="52">
        <f t="shared" si="5"/>
        <v>0</v>
      </c>
      <c r="N159" s="52"/>
      <c r="O159" s="56">
        <f t="shared" si="6"/>
        <v>0</v>
      </c>
    </row>
    <row r="160" spans="1:15" s="54" customFormat="1" x14ac:dyDescent="0.25">
      <c r="A160" s="55">
        <v>43140</v>
      </c>
      <c r="B160" s="52"/>
      <c r="C160" s="52"/>
      <c r="D160" s="52"/>
      <c r="E160" s="52"/>
      <c r="F160" s="52"/>
      <c r="G160" s="52"/>
      <c r="H160" s="154"/>
      <c r="I160" s="52"/>
      <c r="J160" s="52">
        <v>0</v>
      </c>
      <c r="K160" s="52">
        <v>0</v>
      </c>
      <c r="L160" s="52"/>
      <c r="M160" s="52">
        <f t="shared" si="5"/>
        <v>0</v>
      </c>
      <c r="N160" s="52"/>
      <c r="O160" s="56">
        <f t="shared" si="6"/>
        <v>0</v>
      </c>
    </row>
    <row r="161" spans="1:15" s="54" customFormat="1" x14ac:dyDescent="0.25">
      <c r="A161" s="55">
        <v>43133</v>
      </c>
      <c r="B161" s="52"/>
      <c r="C161" s="52"/>
      <c r="D161" s="52"/>
      <c r="E161" s="52"/>
      <c r="F161" s="52"/>
      <c r="G161" s="52"/>
      <c r="H161" s="154"/>
      <c r="I161" s="52"/>
      <c r="J161" s="52">
        <v>0</v>
      </c>
      <c r="K161" s="52">
        <v>0</v>
      </c>
      <c r="L161" s="52"/>
      <c r="M161" s="52">
        <f t="shared" si="5"/>
        <v>0</v>
      </c>
      <c r="N161" s="52"/>
      <c r="O161" s="56">
        <f t="shared" si="6"/>
        <v>0</v>
      </c>
    </row>
    <row r="162" spans="1:15" s="54" customFormat="1" x14ac:dyDescent="0.25">
      <c r="A162" s="55">
        <v>43126</v>
      </c>
      <c r="B162" s="52"/>
      <c r="C162" s="52"/>
      <c r="D162" s="52"/>
      <c r="E162" s="52"/>
      <c r="F162" s="52"/>
      <c r="G162" s="52"/>
      <c r="H162" s="154"/>
      <c r="I162" s="52"/>
      <c r="J162" s="52">
        <v>0</v>
      </c>
      <c r="K162" s="52">
        <v>0</v>
      </c>
      <c r="L162" s="52"/>
      <c r="M162" s="52">
        <f t="shared" si="5"/>
        <v>0</v>
      </c>
      <c r="N162" s="52"/>
      <c r="O162" s="56">
        <f t="shared" si="6"/>
        <v>0</v>
      </c>
    </row>
    <row r="163" spans="1:15" s="54" customFormat="1" x14ac:dyDescent="0.25">
      <c r="A163" s="55">
        <v>43119</v>
      </c>
      <c r="B163" s="52"/>
      <c r="C163" s="52"/>
      <c r="D163" s="52"/>
      <c r="E163" s="52"/>
      <c r="F163" s="52"/>
      <c r="G163" s="52"/>
      <c r="H163" s="154"/>
      <c r="I163" s="52"/>
      <c r="J163" s="52">
        <v>0</v>
      </c>
      <c r="K163" s="52">
        <v>0</v>
      </c>
      <c r="L163" s="52"/>
      <c r="M163" s="52">
        <f t="shared" si="5"/>
        <v>0</v>
      </c>
      <c r="N163" s="52"/>
      <c r="O163" s="56">
        <f t="shared" si="6"/>
        <v>0</v>
      </c>
    </row>
    <row r="164" spans="1:15" s="54" customFormat="1" x14ac:dyDescent="0.25">
      <c r="A164" s="55">
        <v>43112</v>
      </c>
      <c r="B164" s="52"/>
      <c r="C164" s="52"/>
      <c r="D164" s="52"/>
      <c r="E164" s="52"/>
      <c r="F164" s="52"/>
      <c r="G164" s="52"/>
      <c r="H164" s="154"/>
      <c r="I164" s="52"/>
      <c r="J164" s="52">
        <v>0</v>
      </c>
      <c r="K164" s="52">
        <v>0</v>
      </c>
      <c r="L164" s="52"/>
      <c r="M164" s="52">
        <f t="shared" si="5"/>
        <v>0</v>
      </c>
      <c r="N164" s="52"/>
      <c r="O164" s="56">
        <f t="shared" si="6"/>
        <v>0</v>
      </c>
    </row>
    <row r="165" spans="1:15" s="54" customFormat="1" x14ac:dyDescent="0.25">
      <c r="A165" s="55">
        <v>43105</v>
      </c>
      <c r="B165" s="52"/>
      <c r="C165" s="52"/>
      <c r="D165" s="52"/>
      <c r="E165" s="52"/>
      <c r="F165" s="52"/>
      <c r="G165" s="52"/>
      <c r="H165" s="154"/>
      <c r="I165" s="52"/>
      <c r="J165" s="52">
        <v>0</v>
      </c>
      <c r="K165" s="52">
        <v>0</v>
      </c>
      <c r="L165" s="52"/>
      <c r="M165" s="52">
        <f t="shared" si="5"/>
        <v>0</v>
      </c>
      <c r="N165" s="52"/>
      <c r="O165" s="56">
        <f t="shared" si="6"/>
        <v>0</v>
      </c>
    </row>
    <row r="166" spans="1:15" s="54" customFormat="1" x14ac:dyDescent="0.25">
      <c r="A166" s="55">
        <v>43098</v>
      </c>
      <c r="B166" s="52"/>
      <c r="C166" s="52"/>
      <c r="D166" s="52"/>
      <c r="E166" s="52"/>
      <c r="F166" s="52"/>
      <c r="G166" s="52"/>
      <c r="H166" s="154"/>
      <c r="I166" s="52"/>
      <c r="J166" s="52">
        <v>0</v>
      </c>
      <c r="K166" s="52">
        <v>0</v>
      </c>
      <c r="L166" s="52"/>
      <c r="M166" s="52">
        <f t="shared" si="5"/>
        <v>0</v>
      </c>
      <c r="N166" s="52"/>
      <c r="O166" s="56">
        <f t="shared" si="6"/>
        <v>0</v>
      </c>
    </row>
    <row r="167" spans="1:15" s="54" customFormat="1" x14ac:dyDescent="0.25">
      <c r="A167" s="55">
        <v>43091</v>
      </c>
      <c r="B167" s="52"/>
      <c r="C167" s="52"/>
      <c r="D167" s="52"/>
      <c r="E167" s="52"/>
      <c r="F167" s="52"/>
      <c r="G167" s="52"/>
      <c r="H167" s="154"/>
      <c r="I167" s="52"/>
      <c r="J167" s="52">
        <v>0</v>
      </c>
      <c r="K167" s="52">
        <v>0</v>
      </c>
      <c r="L167" s="52"/>
      <c r="M167" s="52">
        <f t="shared" si="5"/>
        <v>0</v>
      </c>
      <c r="N167" s="52"/>
      <c r="O167" s="56">
        <f t="shared" si="6"/>
        <v>0</v>
      </c>
    </row>
    <row r="168" spans="1:15" s="54" customFormat="1" x14ac:dyDescent="0.25">
      <c r="A168" s="55">
        <v>43084</v>
      </c>
      <c r="B168" s="52"/>
      <c r="C168" s="52"/>
      <c r="D168" s="52"/>
      <c r="E168" s="52"/>
      <c r="F168" s="52"/>
      <c r="G168" s="52"/>
      <c r="H168" s="154"/>
      <c r="I168" s="52"/>
      <c r="J168" s="52">
        <v>0</v>
      </c>
      <c r="K168" s="52">
        <v>0</v>
      </c>
      <c r="L168" s="52"/>
      <c r="M168" s="52">
        <f t="shared" si="5"/>
        <v>0</v>
      </c>
      <c r="N168" s="52"/>
      <c r="O168" s="56">
        <f t="shared" si="6"/>
        <v>0</v>
      </c>
    </row>
    <row r="169" spans="1:15" s="54" customFormat="1" x14ac:dyDescent="0.25">
      <c r="A169" s="55">
        <v>43077</v>
      </c>
      <c r="B169" s="52"/>
      <c r="C169" s="52"/>
      <c r="D169" s="52"/>
      <c r="E169" s="52"/>
      <c r="F169" s="52"/>
      <c r="G169" s="52"/>
      <c r="H169" s="154"/>
      <c r="I169" s="52"/>
      <c r="J169" s="52">
        <v>0</v>
      </c>
      <c r="K169" s="52">
        <v>0</v>
      </c>
      <c r="L169" s="52"/>
      <c r="M169" s="52">
        <f t="shared" si="5"/>
        <v>0</v>
      </c>
      <c r="N169" s="52"/>
      <c r="O169" s="56">
        <f t="shared" si="6"/>
        <v>0</v>
      </c>
    </row>
    <row r="170" spans="1:15" s="54" customFormat="1" x14ac:dyDescent="0.25">
      <c r="A170" s="55">
        <v>43070</v>
      </c>
      <c r="B170" s="52"/>
      <c r="C170" s="52"/>
      <c r="D170" s="52"/>
      <c r="E170" s="52"/>
      <c r="F170" s="52"/>
      <c r="G170" s="52"/>
      <c r="H170" s="154"/>
      <c r="I170" s="52"/>
      <c r="J170" s="52">
        <v>0</v>
      </c>
      <c r="K170" s="52">
        <v>0</v>
      </c>
      <c r="L170" s="52"/>
      <c r="M170" s="52">
        <f t="shared" si="5"/>
        <v>0</v>
      </c>
      <c r="N170" s="52"/>
      <c r="O170" s="56">
        <f t="shared" si="6"/>
        <v>0</v>
      </c>
    </row>
    <row r="171" spans="1:15" s="54" customFormat="1" x14ac:dyDescent="0.25">
      <c r="A171" s="55">
        <v>43063</v>
      </c>
      <c r="B171" s="52"/>
      <c r="C171" s="52"/>
      <c r="D171" s="52"/>
      <c r="E171" s="52"/>
      <c r="F171" s="52"/>
      <c r="G171" s="52"/>
      <c r="H171" s="154"/>
      <c r="I171" s="52"/>
      <c r="J171" s="52">
        <v>0</v>
      </c>
      <c r="K171" s="52">
        <v>0</v>
      </c>
      <c r="L171" s="52"/>
      <c r="M171" s="52">
        <f t="shared" si="5"/>
        <v>0</v>
      </c>
      <c r="N171" s="52"/>
      <c r="O171" s="56">
        <f t="shared" si="6"/>
        <v>0</v>
      </c>
    </row>
    <row r="172" spans="1:15" s="54" customFormat="1" x14ac:dyDescent="0.25">
      <c r="A172" s="55">
        <v>43056</v>
      </c>
      <c r="B172" s="52"/>
      <c r="C172" s="52"/>
      <c r="D172" s="52"/>
      <c r="E172" s="52"/>
      <c r="F172" s="52"/>
      <c r="G172" s="52"/>
      <c r="H172" s="154"/>
      <c r="I172" s="52"/>
      <c r="J172" s="52">
        <v>0</v>
      </c>
      <c r="K172" s="52">
        <v>0</v>
      </c>
      <c r="L172" s="52"/>
      <c r="M172" s="52">
        <f t="shared" si="5"/>
        <v>0</v>
      </c>
      <c r="N172" s="52"/>
      <c r="O172" s="56">
        <f t="shared" si="6"/>
        <v>0</v>
      </c>
    </row>
    <row r="173" spans="1:15" s="54" customFormat="1" x14ac:dyDescent="0.25">
      <c r="A173" s="55">
        <v>43049</v>
      </c>
      <c r="B173" s="52"/>
      <c r="C173" s="52"/>
      <c r="D173" s="52"/>
      <c r="E173" s="52"/>
      <c r="F173" s="52"/>
      <c r="G173" s="52"/>
      <c r="H173" s="154"/>
      <c r="I173" s="52"/>
      <c r="J173" s="52">
        <v>0</v>
      </c>
      <c r="K173" s="52">
        <v>0</v>
      </c>
      <c r="L173" s="52"/>
      <c r="M173" s="52">
        <f t="shared" si="5"/>
        <v>0</v>
      </c>
      <c r="N173" s="52"/>
      <c r="O173" s="56">
        <f t="shared" si="6"/>
        <v>0</v>
      </c>
    </row>
    <row r="174" spans="1:15" s="54" customFormat="1" x14ac:dyDescent="0.25">
      <c r="A174" s="55">
        <v>43042</v>
      </c>
      <c r="B174" s="52"/>
      <c r="C174" s="52"/>
      <c r="D174" s="52"/>
      <c r="E174" s="52"/>
      <c r="F174" s="52"/>
      <c r="G174" s="52"/>
      <c r="H174" s="154"/>
      <c r="I174" s="52"/>
      <c r="J174" s="52">
        <v>0</v>
      </c>
      <c r="K174" s="52">
        <v>0</v>
      </c>
      <c r="L174" s="52"/>
      <c r="M174" s="52">
        <f t="shared" si="5"/>
        <v>0</v>
      </c>
      <c r="N174" s="52"/>
      <c r="O174" s="56">
        <f t="shared" si="6"/>
        <v>0</v>
      </c>
    </row>
    <row r="175" spans="1:15" s="54" customFormat="1" x14ac:dyDescent="0.25">
      <c r="A175" s="55">
        <v>43035</v>
      </c>
      <c r="B175" s="52"/>
      <c r="C175" s="52"/>
      <c r="D175" s="52"/>
      <c r="E175" s="52"/>
      <c r="F175" s="52"/>
      <c r="G175" s="52"/>
      <c r="H175" s="154"/>
      <c r="I175" s="52"/>
      <c r="J175" s="52">
        <v>0</v>
      </c>
      <c r="K175" s="52">
        <v>0</v>
      </c>
      <c r="L175" s="52"/>
      <c r="M175" s="52">
        <f t="shared" si="5"/>
        <v>0</v>
      </c>
      <c r="N175" s="52"/>
      <c r="O175" s="56">
        <f t="shared" si="6"/>
        <v>0</v>
      </c>
    </row>
    <row r="176" spans="1:15" s="54" customFormat="1" x14ac:dyDescent="0.25">
      <c r="A176" s="55">
        <v>43028</v>
      </c>
      <c r="B176" s="52"/>
      <c r="C176" s="52"/>
      <c r="D176" s="52"/>
      <c r="E176" s="52"/>
      <c r="F176" s="52"/>
      <c r="G176" s="52"/>
      <c r="H176" s="154"/>
      <c r="I176" s="52"/>
      <c r="J176" s="52">
        <v>0</v>
      </c>
      <c r="K176" s="52">
        <v>0</v>
      </c>
      <c r="L176" s="52"/>
      <c r="M176" s="52">
        <f t="shared" si="5"/>
        <v>0</v>
      </c>
      <c r="N176" s="52"/>
      <c r="O176" s="56">
        <f t="shared" si="6"/>
        <v>0</v>
      </c>
    </row>
    <row r="177" spans="1:15" s="54" customFormat="1" x14ac:dyDescent="0.25">
      <c r="A177" s="55">
        <v>43021</v>
      </c>
      <c r="B177" s="52"/>
      <c r="C177" s="52"/>
      <c r="D177" s="52"/>
      <c r="E177" s="52"/>
      <c r="F177" s="52"/>
      <c r="G177" s="52"/>
      <c r="H177" s="154"/>
      <c r="I177" s="52"/>
      <c r="J177" s="52">
        <v>0</v>
      </c>
      <c r="K177" s="52">
        <v>0</v>
      </c>
      <c r="L177" s="52"/>
      <c r="M177" s="52">
        <f t="shared" si="5"/>
        <v>0</v>
      </c>
      <c r="N177" s="52"/>
      <c r="O177" s="56">
        <f t="shared" si="6"/>
        <v>0</v>
      </c>
    </row>
    <row r="178" spans="1:15" s="54" customFormat="1" x14ac:dyDescent="0.25">
      <c r="A178" s="55">
        <v>43014</v>
      </c>
      <c r="B178" s="52"/>
      <c r="C178" s="52"/>
      <c r="D178" s="52"/>
      <c r="E178" s="52"/>
      <c r="F178" s="52"/>
      <c r="G178" s="52"/>
      <c r="H178" s="154"/>
      <c r="I178" s="52"/>
      <c r="J178" s="52">
        <v>0</v>
      </c>
      <c r="K178" s="52">
        <v>0</v>
      </c>
      <c r="L178" s="52"/>
      <c r="M178" s="52">
        <f t="shared" si="5"/>
        <v>0</v>
      </c>
      <c r="N178" s="52"/>
      <c r="O178" s="56">
        <f t="shared" si="6"/>
        <v>0</v>
      </c>
    </row>
    <row r="179" spans="1:15" s="54" customFormat="1" x14ac:dyDescent="0.25">
      <c r="A179" s="55">
        <v>43007</v>
      </c>
      <c r="B179" s="52"/>
      <c r="C179" s="52"/>
      <c r="D179" s="52"/>
      <c r="E179" s="52"/>
      <c r="F179" s="52"/>
      <c r="G179" s="52"/>
      <c r="H179" s="154"/>
      <c r="I179" s="52"/>
      <c r="J179" s="52">
        <v>0</v>
      </c>
      <c r="K179" s="52">
        <v>0</v>
      </c>
      <c r="L179" s="52"/>
      <c r="M179" s="52">
        <f t="shared" si="5"/>
        <v>0</v>
      </c>
      <c r="N179" s="52"/>
      <c r="O179" s="56">
        <f t="shared" si="6"/>
        <v>0</v>
      </c>
    </row>
    <row r="180" spans="1:15" s="54" customFormat="1" x14ac:dyDescent="0.25">
      <c r="A180" s="55">
        <v>43000</v>
      </c>
      <c r="B180" s="52"/>
      <c r="C180" s="52"/>
      <c r="D180" s="52"/>
      <c r="E180" s="52"/>
      <c r="F180" s="52"/>
      <c r="G180" s="52"/>
      <c r="H180" s="154"/>
      <c r="I180" s="52"/>
      <c r="J180" s="52">
        <v>0</v>
      </c>
      <c r="K180" s="52">
        <v>0</v>
      </c>
      <c r="L180" s="52"/>
      <c r="M180" s="52">
        <f t="shared" si="5"/>
        <v>0</v>
      </c>
      <c r="N180" s="52"/>
      <c r="O180" s="56">
        <f t="shared" si="6"/>
        <v>0</v>
      </c>
    </row>
    <row r="181" spans="1:15" s="54" customFormat="1" x14ac:dyDescent="0.25">
      <c r="A181" s="55">
        <v>42993</v>
      </c>
      <c r="B181" s="52"/>
      <c r="C181" s="52"/>
      <c r="D181" s="52"/>
      <c r="E181" s="52"/>
      <c r="F181" s="52"/>
      <c r="G181" s="52"/>
      <c r="H181" s="154"/>
      <c r="I181" s="52"/>
      <c r="J181" s="52">
        <v>0</v>
      </c>
      <c r="K181" s="52">
        <v>0</v>
      </c>
      <c r="L181" s="52"/>
      <c r="M181" s="52">
        <f t="shared" si="5"/>
        <v>0</v>
      </c>
      <c r="N181" s="52"/>
      <c r="O181" s="56">
        <f t="shared" si="6"/>
        <v>0</v>
      </c>
    </row>
    <row r="182" spans="1:15" s="54" customFormat="1" x14ac:dyDescent="0.25">
      <c r="A182" s="55">
        <v>42986</v>
      </c>
      <c r="B182" s="52"/>
      <c r="C182" s="52"/>
      <c r="D182" s="52"/>
      <c r="E182" s="52"/>
      <c r="F182" s="52"/>
      <c r="G182" s="52"/>
      <c r="H182" s="154"/>
      <c r="I182" s="52"/>
      <c r="J182" s="52">
        <v>0</v>
      </c>
      <c r="K182" s="52">
        <v>0</v>
      </c>
      <c r="L182" s="52"/>
      <c r="M182" s="52">
        <f t="shared" si="5"/>
        <v>0</v>
      </c>
      <c r="N182" s="52"/>
      <c r="O182" s="56">
        <f t="shared" si="6"/>
        <v>0</v>
      </c>
    </row>
    <row r="183" spans="1:15" s="54" customFormat="1" x14ac:dyDescent="0.25">
      <c r="A183" s="55">
        <v>42979</v>
      </c>
      <c r="B183" s="52"/>
      <c r="C183" s="52"/>
      <c r="D183" s="52"/>
      <c r="E183" s="52"/>
      <c r="F183" s="52"/>
      <c r="G183" s="52"/>
      <c r="H183" s="154"/>
      <c r="I183" s="52"/>
      <c r="J183" s="52">
        <v>0</v>
      </c>
      <c r="K183" s="52">
        <v>0</v>
      </c>
      <c r="L183" s="52"/>
      <c r="M183" s="52">
        <f t="shared" si="5"/>
        <v>0</v>
      </c>
      <c r="N183" s="52"/>
      <c r="O183" s="56">
        <f t="shared" si="6"/>
        <v>0</v>
      </c>
    </row>
    <row r="184" spans="1:15" s="54" customFormat="1" x14ac:dyDescent="0.25">
      <c r="A184" s="55">
        <v>42972</v>
      </c>
      <c r="B184" s="52"/>
      <c r="C184" s="52"/>
      <c r="D184" s="52"/>
      <c r="E184" s="52"/>
      <c r="F184" s="52"/>
      <c r="G184" s="52"/>
      <c r="H184" s="154"/>
      <c r="I184" s="52"/>
      <c r="J184" s="52">
        <v>0</v>
      </c>
      <c r="K184" s="52">
        <v>0</v>
      </c>
      <c r="L184" s="52"/>
      <c r="M184" s="52">
        <f t="shared" si="5"/>
        <v>0</v>
      </c>
      <c r="N184" s="52"/>
      <c r="O184" s="56">
        <f t="shared" si="6"/>
        <v>0</v>
      </c>
    </row>
    <row r="185" spans="1:15" s="54" customFormat="1" x14ac:dyDescent="0.25">
      <c r="A185" s="55">
        <v>42965</v>
      </c>
      <c r="B185" s="52"/>
      <c r="C185" s="52"/>
      <c r="D185" s="52"/>
      <c r="E185" s="52"/>
      <c r="F185" s="52"/>
      <c r="G185" s="52"/>
      <c r="H185" s="154"/>
      <c r="I185" s="52"/>
      <c r="J185" s="52">
        <v>0</v>
      </c>
      <c r="K185" s="52">
        <v>0</v>
      </c>
      <c r="L185" s="52"/>
      <c r="M185" s="52">
        <f t="shared" si="5"/>
        <v>0</v>
      </c>
      <c r="N185" s="52"/>
      <c r="O185" s="56">
        <f t="shared" si="6"/>
        <v>0</v>
      </c>
    </row>
    <row r="186" spans="1:15" s="54" customFormat="1" x14ac:dyDescent="0.25">
      <c r="A186" s="55">
        <v>42958</v>
      </c>
      <c r="B186" s="95"/>
      <c r="C186" s="95"/>
      <c r="D186" s="95"/>
      <c r="E186" s="95"/>
      <c r="F186" s="95"/>
      <c r="G186" s="95"/>
      <c r="H186" s="154"/>
      <c r="I186" s="95"/>
      <c r="J186" s="95">
        <v>0</v>
      </c>
      <c r="K186" s="95">
        <v>0</v>
      </c>
      <c r="L186" s="95"/>
      <c r="M186" s="95">
        <f t="shared" si="5"/>
        <v>0</v>
      </c>
      <c r="N186" s="95"/>
      <c r="O186" s="155">
        <f t="shared" si="6"/>
        <v>0</v>
      </c>
    </row>
    <row r="187" spans="1:15" s="54" customFormat="1" x14ac:dyDescent="0.25">
      <c r="A187" s="55">
        <v>42951</v>
      </c>
      <c r="B187" s="95"/>
      <c r="C187" s="95"/>
      <c r="D187" s="95"/>
      <c r="E187" s="95"/>
      <c r="F187" s="95"/>
      <c r="G187" s="95"/>
      <c r="H187" s="154"/>
      <c r="I187" s="95"/>
      <c r="J187" s="95">
        <v>0</v>
      </c>
      <c r="K187" s="95">
        <v>0</v>
      </c>
      <c r="L187" s="95"/>
      <c r="M187" s="95">
        <f t="shared" si="5"/>
        <v>0</v>
      </c>
      <c r="N187" s="95"/>
      <c r="O187" s="155">
        <f t="shared" si="6"/>
        <v>0</v>
      </c>
    </row>
    <row r="188" spans="1:15" s="54" customFormat="1" x14ac:dyDescent="0.25">
      <c r="A188" s="55">
        <v>42944</v>
      </c>
      <c r="B188" s="95"/>
      <c r="C188" s="95"/>
      <c r="D188" s="95"/>
      <c r="E188" s="95"/>
      <c r="F188" s="95"/>
      <c r="G188" s="95"/>
      <c r="H188" s="154"/>
      <c r="I188" s="95"/>
      <c r="J188" s="95">
        <v>0</v>
      </c>
      <c r="K188" s="95">
        <v>0</v>
      </c>
      <c r="L188" s="95"/>
      <c r="M188" s="95">
        <f t="shared" si="5"/>
        <v>0</v>
      </c>
      <c r="N188" s="95"/>
      <c r="O188" s="155">
        <f t="shared" si="6"/>
        <v>0</v>
      </c>
    </row>
    <row r="189" spans="1:15" s="54" customFormat="1" x14ac:dyDescent="0.25">
      <c r="A189" s="55">
        <v>42937</v>
      </c>
      <c r="B189" s="95"/>
      <c r="C189" s="95"/>
      <c r="D189" s="95"/>
      <c r="E189" s="95"/>
      <c r="F189" s="95"/>
      <c r="G189" s="95"/>
      <c r="H189" s="154"/>
      <c r="I189" s="95"/>
      <c r="J189" s="95">
        <v>0</v>
      </c>
      <c r="K189" s="95">
        <v>0</v>
      </c>
      <c r="L189" s="95"/>
      <c r="M189" s="95">
        <f t="shared" si="5"/>
        <v>0</v>
      </c>
      <c r="N189" s="95"/>
      <c r="O189" s="155">
        <f t="shared" si="6"/>
        <v>0</v>
      </c>
    </row>
    <row r="190" spans="1:15" s="54" customFormat="1" x14ac:dyDescent="0.25">
      <c r="A190" s="55">
        <v>42930</v>
      </c>
      <c r="B190" s="95"/>
      <c r="C190" s="95"/>
      <c r="D190" s="95"/>
      <c r="E190" s="95"/>
      <c r="F190" s="95"/>
      <c r="G190" s="95"/>
      <c r="H190" s="154"/>
      <c r="I190" s="95"/>
      <c r="J190" s="95">
        <v>0</v>
      </c>
      <c r="K190" s="95">
        <v>0</v>
      </c>
      <c r="L190" s="95"/>
      <c r="M190" s="95">
        <f t="shared" si="5"/>
        <v>0</v>
      </c>
      <c r="N190" s="95"/>
      <c r="O190" s="155">
        <f t="shared" si="6"/>
        <v>0</v>
      </c>
    </row>
    <row r="191" spans="1:15" s="54" customFormat="1" x14ac:dyDescent="0.25">
      <c r="A191" s="55">
        <v>42923</v>
      </c>
      <c r="B191" s="95"/>
      <c r="C191" s="95"/>
      <c r="D191" s="95"/>
      <c r="E191" s="95"/>
      <c r="F191" s="95"/>
      <c r="G191" s="95"/>
      <c r="H191" s="154"/>
      <c r="I191" s="95"/>
      <c r="J191" s="95">
        <v>0</v>
      </c>
      <c r="K191" s="95">
        <v>0</v>
      </c>
      <c r="L191" s="95"/>
      <c r="M191" s="95">
        <f t="shared" si="5"/>
        <v>0</v>
      </c>
      <c r="N191" s="95"/>
      <c r="O191" s="155">
        <f t="shared" si="6"/>
        <v>0</v>
      </c>
    </row>
    <row r="192" spans="1:15" s="54" customFormat="1" x14ac:dyDescent="0.25">
      <c r="A192" s="55">
        <v>42916</v>
      </c>
      <c r="B192" s="95"/>
      <c r="C192" s="95"/>
      <c r="D192" s="95"/>
      <c r="E192" s="95"/>
      <c r="F192" s="95"/>
      <c r="G192" s="95"/>
      <c r="H192" s="154"/>
      <c r="I192" s="95"/>
      <c r="J192" s="95">
        <v>0</v>
      </c>
      <c r="K192" s="95">
        <v>0</v>
      </c>
      <c r="L192" s="95"/>
      <c r="M192" s="95">
        <f t="shared" si="5"/>
        <v>0</v>
      </c>
      <c r="N192" s="95"/>
      <c r="O192" s="155">
        <f t="shared" si="6"/>
        <v>0</v>
      </c>
    </row>
    <row r="193" spans="1:15" s="54" customFormat="1" x14ac:dyDescent="0.25">
      <c r="A193" s="55">
        <v>42909</v>
      </c>
      <c r="B193" s="95"/>
      <c r="C193" s="95"/>
      <c r="D193" s="95"/>
      <c r="E193" s="95"/>
      <c r="F193" s="95"/>
      <c r="G193" s="95"/>
      <c r="H193" s="154"/>
      <c r="I193" s="95"/>
      <c r="J193" s="95">
        <v>0</v>
      </c>
      <c r="K193" s="95">
        <v>0</v>
      </c>
      <c r="L193" s="95"/>
      <c r="M193" s="95">
        <f t="shared" si="5"/>
        <v>0</v>
      </c>
      <c r="N193" s="95"/>
      <c r="O193" s="155">
        <f t="shared" si="6"/>
        <v>0</v>
      </c>
    </row>
    <row r="194" spans="1:15" s="54" customFormat="1" x14ac:dyDescent="0.25">
      <c r="A194" s="55">
        <v>42902</v>
      </c>
      <c r="B194" s="95"/>
      <c r="C194" s="95"/>
      <c r="D194" s="95"/>
      <c r="E194" s="95"/>
      <c r="F194" s="95"/>
      <c r="G194" s="95"/>
      <c r="H194" s="154"/>
      <c r="I194" s="95"/>
      <c r="J194" s="95">
        <v>0</v>
      </c>
      <c r="K194" s="95">
        <v>0</v>
      </c>
      <c r="L194" s="95"/>
      <c r="M194" s="95">
        <f t="shared" si="5"/>
        <v>0</v>
      </c>
      <c r="N194" s="95"/>
      <c r="O194" s="155">
        <f t="shared" si="6"/>
        <v>0</v>
      </c>
    </row>
    <row r="195" spans="1:15" s="54" customFormat="1" x14ac:dyDescent="0.25">
      <c r="A195" s="55">
        <v>42895</v>
      </c>
      <c r="B195" s="95"/>
      <c r="C195" s="95"/>
      <c r="D195" s="95"/>
      <c r="E195" s="95"/>
      <c r="F195" s="95"/>
      <c r="G195" s="95"/>
      <c r="H195" s="154"/>
      <c r="I195" s="95"/>
      <c r="J195" s="95">
        <v>0</v>
      </c>
      <c r="K195" s="95">
        <v>0</v>
      </c>
      <c r="L195" s="95"/>
      <c r="M195" s="95">
        <f t="shared" si="5"/>
        <v>0</v>
      </c>
      <c r="N195" s="95"/>
      <c r="O195" s="155">
        <f t="shared" si="6"/>
        <v>0</v>
      </c>
    </row>
    <row r="196" spans="1:15" s="54" customFormat="1" x14ac:dyDescent="0.25">
      <c r="A196" s="55">
        <v>42888</v>
      </c>
      <c r="B196" s="95"/>
      <c r="C196" s="95"/>
      <c r="D196" s="95"/>
      <c r="E196" s="95"/>
      <c r="F196" s="95"/>
      <c r="G196" s="95"/>
      <c r="H196" s="154"/>
      <c r="I196" s="95"/>
      <c r="J196" s="95">
        <v>0</v>
      </c>
      <c r="K196" s="95">
        <v>0</v>
      </c>
      <c r="L196" s="95"/>
      <c r="M196" s="95">
        <f t="shared" si="5"/>
        <v>0</v>
      </c>
      <c r="N196" s="95"/>
      <c r="O196" s="155">
        <f t="shared" si="6"/>
        <v>0</v>
      </c>
    </row>
    <row r="197" spans="1:15" s="54" customFormat="1" x14ac:dyDescent="0.25">
      <c r="A197" s="55">
        <v>42881</v>
      </c>
      <c r="B197" s="95"/>
      <c r="C197" s="95"/>
      <c r="D197" s="95"/>
      <c r="E197" s="95"/>
      <c r="F197" s="95"/>
      <c r="G197" s="95"/>
      <c r="H197" s="154"/>
      <c r="I197" s="95"/>
      <c r="J197" s="95">
        <v>0</v>
      </c>
      <c r="K197" s="95">
        <v>0</v>
      </c>
      <c r="L197" s="95"/>
      <c r="M197" s="95">
        <f t="shared" si="5"/>
        <v>0</v>
      </c>
      <c r="N197" s="95"/>
      <c r="O197" s="155">
        <f t="shared" si="6"/>
        <v>0</v>
      </c>
    </row>
    <row r="198" spans="1:15" s="54" customFormat="1" x14ac:dyDescent="0.25">
      <c r="A198" s="55">
        <v>42874</v>
      </c>
      <c r="B198" s="95"/>
      <c r="C198" s="95"/>
      <c r="D198" s="95"/>
      <c r="E198" s="95"/>
      <c r="F198" s="95"/>
      <c r="G198" s="95"/>
      <c r="H198" s="154"/>
      <c r="I198" s="95"/>
      <c r="J198" s="95">
        <v>0</v>
      </c>
      <c r="K198" s="95">
        <v>0</v>
      </c>
      <c r="L198" s="95"/>
      <c r="M198" s="95">
        <f t="shared" si="5"/>
        <v>0</v>
      </c>
      <c r="N198" s="95"/>
      <c r="O198" s="155">
        <f t="shared" si="6"/>
        <v>0</v>
      </c>
    </row>
    <row r="199" spans="1:15" s="54" customFormat="1" x14ac:dyDescent="0.25">
      <c r="A199" s="55">
        <v>42867</v>
      </c>
      <c r="B199" s="95"/>
      <c r="C199" s="95"/>
      <c r="D199" s="95"/>
      <c r="E199" s="95"/>
      <c r="F199" s="95"/>
      <c r="G199" s="95"/>
      <c r="H199" s="154"/>
      <c r="I199" s="95"/>
      <c r="J199" s="95">
        <v>0</v>
      </c>
      <c r="K199" s="95">
        <v>0</v>
      </c>
      <c r="L199" s="95"/>
      <c r="M199" s="95">
        <f t="shared" si="5"/>
        <v>0</v>
      </c>
      <c r="N199" s="95"/>
      <c r="O199" s="155">
        <f t="shared" si="6"/>
        <v>0</v>
      </c>
    </row>
    <row r="200" spans="1:15" s="54" customFormat="1" x14ac:dyDescent="0.25">
      <c r="A200" s="55">
        <v>42860</v>
      </c>
      <c r="B200" s="95"/>
      <c r="C200" s="95"/>
      <c r="D200" s="95"/>
      <c r="E200" s="95"/>
      <c r="F200" s="95"/>
      <c r="G200" s="95"/>
      <c r="H200" s="154"/>
      <c r="I200" s="95"/>
      <c r="J200" s="95">
        <v>0</v>
      </c>
      <c r="K200" s="95">
        <v>0</v>
      </c>
      <c r="L200" s="95"/>
      <c r="M200" s="95">
        <f t="shared" si="5"/>
        <v>0</v>
      </c>
      <c r="N200" s="95"/>
      <c r="O200" s="155">
        <f t="shared" si="6"/>
        <v>0</v>
      </c>
    </row>
    <row r="201" spans="1:15" s="54" customFormat="1" x14ac:dyDescent="0.25">
      <c r="A201" s="55">
        <v>42853</v>
      </c>
      <c r="B201" s="95"/>
      <c r="C201" s="95"/>
      <c r="D201" s="95"/>
      <c r="E201" s="95"/>
      <c r="F201" s="95"/>
      <c r="G201" s="95"/>
      <c r="H201" s="154"/>
      <c r="I201" s="95"/>
      <c r="J201" s="95">
        <v>0</v>
      </c>
      <c r="K201" s="95">
        <v>0</v>
      </c>
      <c r="L201" s="95"/>
      <c r="M201" s="95">
        <f t="shared" si="5"/>
        <v>0</v>
      </c>
      <c r="N201" s="95"/>
      <c r="O201" s="155">
        <f t="shared" si="6"/>
        <v>0</v>
      </c>
    </row>
    <row r="202" spans="1:15" s="54" customFormat="1" x14ac:dyDescent="0.25">
      <c r="A202" s="55">
        <v>42846</v>
      </c>
      <c r="B202" s="95"/>
      <c r="C202" s="95"/>
      <c r="D202" s="95"/>
      <c r="E202" s="95"/>
      <c r="F202" s="95"/>
      <c r="G202" s="95"/>
      <c r="H202" s="154"/>
      <c r="I202" s="95"/>
      <c r="J202" s="95">
        <v>0</v>
      </c>
      <c r="K202" s="95">
        <v>0</v>
      </c>
      <c r="L202" s="95"/>
      <c r="M202" s="95">
        <f t="shared" si="5"/>
        <v>0</v>
      </c>
      <c r="N202" s="95"/>
      <c r="O202" s="155">
        <f t="shared" si="6"/>
        <v>0</v>
      </c>
    </row>
    <row r="203" spans="1:15" s="54" customFormat="1" x14ac:dyDescent="0.25">
      <c r="A203" s="55">
        <v>42839</v>
      </c>
      <c r="B203" s="95"/>
      <c r="C203" s="95"/>
      <c r="D203" s="95"/>
      <c r="E203" s="95"/>
      <c r="F203" s="95"/>
      <c r="G203" s="95"/>
      <c r="H203" s="154"/>
      <c r="I203" s="95"/>
      <c r="J203" s="95">
        <v>0</v>
      </c>
      <c r="K203" s="95">
        <v>0</v>
      </c>
      <c r="L203" s="95"/>
      <c r="M203" s="95">
        <f t="shared" si="5"/>
        <v>0</v>
      </c>
      <c r="N203" s="95"/>
      <c r="O203" s="155">
        <f t="shared" si="6"/>
        <v>0</v>
      </c>
    </row>
    <row r="204" spans="1:15" s="54" customFormat="1" x14ac:dyDescent="0.25">
      <c r="A204" s="55">
        <v>42832</v>
      </c>
      <c r="B204" s="95"/>
      <c r="C204" s="95"/>
      <c r="D204" s="95"/>
      <c r="E204" s="95"/>
      <c r="F204" s="95"/>
      <c r="G204" s="95"/>
      <c r="H204" s="154"/>
      <c r="I204" s="95"/>
      <c r="J204" s="95">
        <v>0</v>
      </c>
      <c r="K204" s="95">
        <v>0</v>
      </c>
      <c r="L204" s="95"/>
      <c r="M204" s="95">
        <f t="shared" si="5"/>
        <v>0</v>
      </c>
      <c r="N204" s="95"/>
      <c r="O204" s="155">
        <f t="shared" si="6"/>
        <v>0</v>
      </c>
    </row>
    <row r="205" spans="1:15" s="54" customFormat="1" x14ac:dyDescent="0.25">
      <c r="A205" s="55">
        <v>42825</v>
      </c>
      <c r="B205" s="95"/>
      <c r="C205" s="95"/>
      <c r="D205" s="95"/>
      <c r="E205" s="95"/>
      <c r="F205" s="95"/>
      <c r="G205" s="95"/>
      <c r="H205" s="154"/>
      <c r="I205" s="95"/>
      <c r="J205" s="95">
        <v>0</v>
      </c>
      <c r="K205" s="95">
        <v>0</v>
      </c>
      <c r="L205" s="95"/>
      <c r="M205" s="95">
        <f t="shared" si="5"/>
        <v>0</v>
      </c>
      <c r="N205" s="95"/>
      <c r="O205" s="155">
        <f t="shared" si="6"/>
        <v>0</v>
      </c>
    </row>
    <row r="206" spans="1:15" s="54" customFormat="1" x14ac:dyDescent="0.25">
      <c r="A206" s="55">
        <v>42818</v>
      </c>
      <c r="B206" s="95"/>
      <c r="C206" s="95"/>
      <c r="D206" s="95"/>
      <c r="E206" s="95"/>
      <c r="F206" s="95"/>
      <c r="G206" s="95"/>
      <c r="H206" s="154"/>
      <c r="I206" s="95"/>
      <c r="J206" s="95">
        <v>0</v>
      </c>
      <c r="K206" s="95">
        <v>0</v>
      </c>
      <c r="L206" s="95"/>
      <c r="M206" s="95">
        <f t="shared" si="5"/>
        <v>0</v>
      </c>
      <c r="N206" s="95"/>
      <c r="O206" s="155">
        <f t="shared" si="6"/>
        <v>0</v>
      </c>
    </row>
    <row r="207" spans="1:15" s="54" customFormat="1" x14ac:dyDescent="0.25">
      <c r="A207" s="55">
        <v>42811</v>
      </c>
      <c r="B207" s="95"/>
      <c r="C207" s="95"/>
      <c r="D207" s="95"/>
      <c r="E207" s="95"/>
      <c r="F207" s="95"/>
      <c r="G207" s="95"/>
      <c r="H207" s="154"/>
      <c r="I207" s="95"/>
      <c r="J207" s="95">
        <v>0</v>
      </c>
      <c r="K207" s="95">
        <v>0</v>
      </c>
      <c r="L207" s="95"/>
      <c r="M207" s="95">
        <f t="shared" si="5"/>
        <v>0</v>
      </c>
      <c r="N207" s="95"/>
      <c r="O207" s="155">
        <f t="shared" si="6"/>
        <v>0</v>
      </c>
    </row>
    <row r="208" spans="1:15" s="54" customFormat="1" x14ac:dyDescent="0.25">
      <c r="A208" s="55">
        <v>42804</v>
      </c>
      <c r="B208" s="95"/>
      <c r="C208" s="95"/>
      <c r="D208" s="95"/>
      <c r="E208" s="95"/>
      <c r="F208" s="95"/>
      <c r="G208" s="95"/>
      <c r="H208" s="154"/>
      <c r="I208" s="95"/>
      <c r="J208" s="95">
        <v>0</v>
      </c>
      <c r="K208" s="95">
        <v>0</v>
      </c>
      <c r="L208" s="95"/>
      <c r="M208" s="95">
        <f t="shared" si="5"/>
        <v>0</v>
      </c>
      <c r="N208" s="95"/>
      <c r="O208" s="155">
        <f t="shared" ref="O208:O240" si="7">K208-J208</f>
        <v>0</v>
      </c>
    </row>
    <row r="209" spans="1:15" s="54" customFormat="1" x14ac:dyDescent="0.25">
      <c r="A209" s="55">
        <v>42797</v>
      </c>
      <c r="B209" s="95"/>
      <c r="C209" s="95"/>
      <c r="D209" s="95"/>
      <c r="E209" s="95"/>
      <c r="F209" s="95"/>
      <c r="G209" s="95"/>
      <c r="H209" s="154"/>
      <c r="I209" s="95"/>
      <c r="J209" s="95">
        <v>0</v>
      </c>
      <c r="K209" s="95">
        <v>0</v>
      </c>
      <c r="L209" s="95"/>
      <c r="M209" s="95">
        <f t="shared" si="5"/>
        <v>0</v>
      </c>
      <c r="N209" s="95"/>
      <c r="O209" s="155">
        <f t="shared" si="7"/>
        <v>0</v>
      </c>
    </row>
    <row r="210" spans="1:15" s="54" customFormat="1" x14ac:dyDescent="0.25">
      <c r="A210" s="55">
        <v>42790</v>
      </c>
      <c r="B210" s="95"/>
      <c r="C210" s="95"/>
      <c r="D210" s="95"/>
      <c r="E210" s="95"/>
      <c r="F210" s="95"/>
      <c r="G210" s="95"/>
      <c r="H210" s="154"/>
      <c r="I210" s="95"/>
      <c r="J210" s="95">
        <v>0</v>
      </c>
      <c r="K210" s="95">
        <v>0</v>
      </c>
      <c r="L210" s="95"/>
      <c r="M210" s="95">
        <f t="shared" si="5"/>
        <v>0</v>
      </c>
      <c r="N210" s="95"/>
      <c r="O210" s="155">
        <f t="shared" si="7"/>
        <v>0</v>
      </c>
    </row>
    <row r="211" spans="1:15" s="54" customFormat="1" x14ac:dyDescent="0.25">
      <c r="A211" s="55">
        <v>42783</v>
      </c>
      <c r="B211" s="95"/>
      <c r="C211" s="95"/>
      <c r="D211" s="95"/>
      <c r="E211" s="95"/>
      <c r="F211" s="95"/>
      <c r="G211" s="95"/>
      <c r="H211" s="154"/>
      <c r="I211" s="95"/>
      <c r="J211" s="95">
        <v>0</v>
      </c>
      <c r="K211" s="95">
        <v>0</v>
      </c>
      <c r="L211" s="95"/>
      <c r="M211" s="95">
        <f t="shared" si="5"/>
        <v>0</v>
      </c>
      <c r="N211" s="95"/>
      <c r="O211" s="155">
        <f t="shared" si="7"/>
        <v>0</v>
      </c>
    </row>
    <row r="212" spans="1:15" s="54" customFormat="1" x14ac:dyDescent="0.25">
      <c r="A212" s="55">
        <v>42776</v>
      </c>
      <c r="B212" s="95"/>
      <c r="C212" s="95"/>
      <c r="D212" s="95"/>
      <c r="E212" s="95"/>
      <c r="F212" s="95"/>
      <c r="G212" s="95"/>
      <c r="H212" s="154"/>
      <c r="I212" s="95"/>
      <c r="J212" s="95">
        <v>0</v>
      </c>
      <c r="K212" s="95">
        <v>0</v>
      </c>
      <c r="L212" s="95"/>
      <c r="M212" s="95">
        <f t="shared" si="5"/>
        <v>0</v>
      </c>
      <c r="N212" s="95"/>
      <c r="O212" s="155">
        <f t="shared" si="7"/>
        <v>0</v>
      </c>
    </row>
    <row r="213" spans="1:15" s="54" customFormat="1" x14ac:dyDescent="0.25">
      <c r="A213" s="55">
        <v>42769</v>
      </c>
      <c r="B213" s="95"/>
      <c r="C213" s="95"/>
      <c r="D213" s="95"/>
      <c r="E213" s="95"/>
      <c r="F213" s="95"/>
      <c r="G213" s="95"/>
      <c r="H213" s="154"/>
      <c r="I213" s="95"/>
      <c r="J213" s="95">
        <v>0</v>
      </c>
      <c r="K213" s="95">
        <v>0</v>
      </c>
      <c r="L213" s="95"/>
      <c r="M213" s="95">
        <f t="shared" si="5"/>
        <v>0</v>
      </c>
      <c r="N213" s="95"/>
      <c r="O213" s="155">
        <f t="shared" si="7"/>
        <v>0</v>
      </c>
    </row>
    <row r="214" spans="1:15" s="54" customFormat="1" x14ac:dyDescent="0.25">
      <c r="A214" s="55">
        <v>42762</v>
      </c>
      <c r="B214" s="95"/>
      <c r="C214" s="95"/>
      <c r="D214" s="95"/>
      <c r="E214" s="95"/>
      <c r="F214" s="95"/>
      <c r="G214" s="95"/>
      <c r="H214" s="154"/>
      <c r="I214" s="95"/>
      <c r="J214" s="95">
        <v>0</v>
      </c>
      <c r="K214" s="95">
        <v>0</v>
      </c>
      <c r="L214" s="95"/>
      <c r="M214" s="95">
        <f t="shared" si="5"/>
        <v>0</v>
      </c>
      <c r="N214" s="95"/>
      <c r="O214" s="155">
        <f t="shared" si="7"/>
        <v>0</v>
      </c>
    </row>
    <row r="215" spans="1:15" s="54" customFormat="1" x14ac:dyDescent="0.25">
      <c r="A215" s="55">
        <v>42755</v>
      </c>
      <c r="B215" s="95"/>
      <c r="C215" s="95"/>
      <c r="D215" s="95"/>
      <c r="E215" s="95"/>
      <c r="F215" s="95"/>
      <c r="G215" s="95"/>
      <c r="H215" s="154"/>
      <c r="I215" s="95"/>
      <c r="J215" s="95">
        <v>0</v>
      </c>
      <c r="K215" s="95">
        <v>0</v>
      </c>
      <c r="L215" s="95"/>
      <c r="M215" s="95">
        <f t="shared" si="5"/>
        <v>0</v>
      </c>
      <c r="N215" s="95"/>
      <c r="O215" s="155">
        <f t="shared" si="7"/>
        <v>0</v>
      </c>
    </row>
    <row r="216" spans="1:15" s="54" customFormat="1" x14ac:dyDescent="0.25">
      <c r="A216" s="55">
        <v>42748</v>
      </c>
      <c r="B216" s="95"/>
      <c r="C216" s="95"/>
      <c r="D216" s="95"/>
      <c r="E216" s="95"/>
      <c r="F216" s="95"/>
      <c r="G216" s="95"/>
      <c r="H216" s="154"/>
      <c r="I216" s="95"/>
      <c r="J216" s="95">
        <v>0</v>
      </c>
      <c r="K216" s="95">
        <v>0</v>
      </c>
      <c r="L216" s="95"/>
      <c r="M216" s="95">
        <f t="shared" si="5"/>
        <v>0</v>
      </c>
      <c r="N216" s="95"/>
      <c r="O216" s="155">
        <f t="shared" si="7"/>
        <v>0</v>
      </c>
    </row>
    <row r="217" spans="1:15" s="54" customFormat="1" x14ac:dyDescent="0.25">
      <c r="A217" s="55">
        <v>42741</v>
      </c>
      <c r="B217" s="95"/>
      <c r="C217" s="95"/>
      <c r="D217" s="95"/>
      <c r="E217" s="95"/>
      <c r="F217" s="95"/>
      <c r="G217" s="95"/>
      <c r="H217" s="154"/>
      <c r="I217" s="95"/>
      <c r="J217" s="95">
        <v>0</v>
      </c>
      <c r="K217" s="95">
        <v>0</v>
      </c>
      <c r="L217" s="95"/>
      <c r="M217" s="95">
        <f t="shared" si="5"/>
        <v>0</v>
      </c>
      <c r="N217" s="95"/>
      <c r="O217" s="155">
        <f t="shared" si="7"/>
        <v>0</v>
      </c>
    </row>
    <row r="218" spans="1:15" s="54" customFormat="1" x14ac:dyDescent="0.25">
      <c r="A218" s="55">
        <v>42734</v>
      </c>
      <c r="B218" s="95"/>
      <c r="C218" s="95"/>
      <c r="D218" s="95"/>
      <c r="E218" s="95"/>
      <c r="F218" s="95"/>
      <c r="G218" s="95"/>
      <c r="H218" s="154"/>
      <c r="I218" s="95"/>
      <c r="J218" s="95">
        <v>0</v>
      </c>
      <c r="K218" s="95">
        <v>0</v>
      </c>
      <c r="L218" s="95"/>
      <c r="M218" s="95">
        <f t="shared" ref="M218:M240" si="8">J218*-1</f>
        <v>0</v>
      </c>
      <c r="N218" s="95"/>
      <c r="O218" s="155">
        <f t="shared" si="7"/>
        <v>0</v>
      </c>
    </row>
    <row r="219" spans="1:15" s="54" customFormat="1" x14ac:dyDescent="0.25">
      <c r="A219" s="55">
        <v>42727</v>
      </c>
      <c r="B219" s="95"/>
      <c r="C219" s="95"/>
      <c r="D219" s="95"/>
      <c r="E219" s="95"/>
      <c r="F219" s="95"/>
      <c r="G219" s="95"/>
      <c r="H219" s="154"/>
      <c r="I219" s="95"/>
      <c r="J219" s="95">
        <v>0</v>
      </c>
      <c r="K219" s="95">
        <v>0</v>
      </c>
      <c r="L219" s="95"/>
      <c r="M219" s="95">
        <f t="shared" si="8"/>
        <v>0</v>
      </c>
      <c r="N219" s="95"/>
      <c r="O219" s="155">
        <f t="shared" si="7"/>
        <v>0</v>
      </c>
    </row>
    <row r="220" spans="1:15" s="54" customFormat="1" x14ac:dyDescent="0.25">
      <c r="A220" s="55">
        <v>42720</v>
      </c>
      <c r="B220" s="95"/>
      <c r="C220" s="95"/>
      <c r="D220" s="95"/>
      <c r="E220" s="95"/>
      <c r="F220" s="95"/>
      <c r="G220" s="95"/>
      <c r="H220" s="154"/>
      <c r="I220" s="95"/>
      <c r="J220" s="95">
        <v>0</v>
      </c>
      <c r="K220" s="95">
        <v>0</v>
      </c>
      <c r="L220" s="95"/>
      <c r="M220" s="95">
        <f t="shared" si="8"/>
        <v>0</v>
      </c>
      <c r="N220" s="95"/>
      <c r="O220" s="155">
        <f t="shared" si="7"/>
        <v>0</v>
      </c>
    </row>
    <row r="221" spans="1:15" s="54" customFormat="1" x14ac:dyDescent="0.25">
      <c r="A221" s="55">
        <v>42713</v>
      </c>
      <c r="B221" s="95"/>
      <c r="C221" s="95"/>
      <c r="D221" s="95"/>
      <c r="E221" s="95"/>
      <c r="F221" s="95"/>
      <c r="G221" s="95"/>
      <c r="H221" s="154"/>
      <c r="I221" s="95"/>
      <c r="J221" s="95">
        <v>0</v>
      </c>
      <c r="K221" s="95">
        <v>0</v>
      </c>
      <c r="L221" s="95"/>
      <c r="M221" s="95">
        <f t="shared" si="8"/>
        <v>0</v>
      </c>
      <c r="N221" s="95"/>
      <c r="O221" s="155">
        <f t="shared" si="7"/>
        <v>0</v>
      </c>
    </row>
    <row r="222" spans="1:15" s="54" customFormat="1" x14ac:dyDescent="0.25">
      <c r="A222" s="55">
        <v>42706</v>
      </c>
      <c r="B222" s="95"/>
      <c r="C222" s="95"/>
      <c r="D222" s="95"/>
      <c r="E222" s="95"/>
      <c r="F222" s="95"/>
      <c r="G222" s="95"/>
      <c r="H222" s="154"/>
      <c r="I222" s="95"/>
      <c r="J222" s="95">
        <v>0</v>
      </c>
      <c r="K222" s="95">
        <v>0</v>
      </c>
      <c r="L222" s="95"/>
      <c r="M222" s="95">
        <f t="shared" si="8"/>
        <v>0</v>
      </c>
      <c r="N222" s="95"/>
      <c r="O222" s="155">
        <f t="shared" si="7"/>
        <v>0</v>
      </c>
    </row>
    <row r="223" spans="1:15" s="54" customFormat="1" x14ac:dyDescent="0.25">
      <c r="A223" s="55">
        <v>42699</v>
      </c>
      <c r="B223" s="95"/>
      <c r="C223" s="95"/>
      <c r="D223" s="95"/>
      <c r="E223" s="95"/>
      <c r="F223" s="95"/>
      <c r="G223" s="95"/>
      <c r="H223" s="154"/>
      <c r="I223" s="95"/>
      <c r="J223" s="95">
        <v>0</v>
      </c>
      <c r="K223" s="95">
        <v>0</v>
      </c>
      <c r="L223" s="95"/>
      <c r="M223" s="95">
        <f t="shared" si="8"/>
        <v>0</v>
      </c>
      <c r="N223" s="95"/>
      <c r="O223" s="155">
        <f t="shared" si="7"/>
        <v>0</v>
      </c>
    </row>
    <row r="224" spans="1:15" s="54" customFormat="1" x14ac:dyDescent="0.25">
      <c r="A224" s="55">
        <v>42692</v>
      </c>
      <c r="B224" s="95"/>
      <c r="C224" s="95"/>
      <c r="D224" s="95"/>
      <c r="E224" s="95"/>
      <c r="F224" s="95"/>
      <c r="G224" s="95"/>
      <c r="H224" s="154"/>
      <c r="I224" s="95"/>
      <c r="J224" s="95">
        <v>0</v>
      </c>
      <c r="K224" s="95">
        <v>0</v>
      </c>
      <c r="L224" s="95"/>
      <c r="M224" s="95">
        <f t="shared" si="8"/>
        <v>0</v>
      </c>
      <c r="N224" s="95"/>
      <c r="O224" s="155">
        <f t="shared" si="7"/>
        <v>0</v>
      </c>
    </row>
    <row r="225" spans="1:15" s="54" customFormat="1" x14ac:dyDescent="0.25">
      <c r="A225" s="55">
        <v>42685</v>
      </c>
      <c r="B225" s="95"/>
      <c r="C225" s="95"/>
      <c r="D225" s="95"/>
      <c r="E225" s="95"/>
      <c r="F225" s="95"/>
      <c r="G225" s="95"/>
      <c r="H225" s="154"/>
      <c r="I225" s="95"/>
      <c r="J225" s="95">
        <v>0</v>
      </c>
      <c r="K225" s="95">
        <v>0</v>
      </c>
      <c r="L225" s="95"/>
      <c r="M225" s="95">
        <f t="shared" si="8"/>
        <v>0</v>
      </c>
      <c r="N225" s="95"/>
      <c r="O225" s="155">
        <f t="shared" si="7"/>
        <v>0</v>
      </c>
    </row>
    <row r="226" spans="1:15" s="54" customFormat="1" x14ac:dyDescent="0.25">
      <c r="A226" s="55">
        <v>42678</v>
      </c>
      <c r="B226" s="95"/>
      <c r="C226" s="95"/>
      <c r="D226" s="95"/>
      <c r="E226" s="95"/>
      <c r="F226" s="95"/>
      <c r="G226" s="95"/>
      <c r="H226" s="154"/>
      <c r="I226" s="95"/>
      <c r="J226" s="95">
        <v>0</v>
      </c>
      <c r="K226" s="95">
        <v>0</v>
      </c>
      <c r="L226" s="95"/>
      <c r="M226" s="95">
        <f t="shared" si="8"/>
        <v>0</v>
      </c>
      <c r="N226" s="95"/>
      <c r="O226" s="155">
        <f t="shared" si="7"/>
        <v>0</v>
      </c>
    </row>
    <row r="227" spans="1:15" s="54" customFormat="1" x14ac:dyDescent="0.25">
      <c r="A227" s="55">
        <v>42671</v>
      </c>
      <c r="B227" s="95"/>
      <c r="C227" s="95"/>
      <c r="D227" s="95"/>
      <c r="E227" s="95"/>
      <c r="F227" s="95"/>
      <c r="G227" s="95"/>
      <c r="H227" s="154"/>
      <c r="I227" s="95"/>
      <c r="J227" s="95">
        <v>0</v>
      </c>
      <c r="K227" s="95">
        <v>0</v>
      </c>
      <c r="L227" s="95"/>
      <c r="M227" s="95">
        <f t="shared" si="8"/>
        <v>0</v>
      </c>
      <c r="N227" s="95"/>
      <c r="O227" s="155">
        <f t="shared" si="7"/>
        <v>0</v>
      </c>
    </row>
    <row r="228" spans="1:15" s="54" customFormat="1" x14ac:dyDescent="0.25">
      <c r="A228" s="55">
        <v>42664</v>
      </c>
      <c r="B228" s="95"/>
      <c r="C228" s="95"/>
      <c r="D228" s="95"/>
      <c r="E228" s="95"/>
      <c r="F228" s="95"/>
      <c r="G228" s="95"/>
      <c r="H228" s="154"/>
      <c r="I228" s="95"/>
      <c r="J228" s="95">
        <v>0</v>
      </c>
      <c r="K228" s="95">
        <v>0</v>
      </c>
      <c r="L228" s="95"/>
      <c r="M228" s="95">
        <f t="shared" si="8"/>
        <v>0</v>
      </c>
      <c r="N228" s="95"/>
      <c r="O228" s="155">
        <f t="shared" si="7"/>
        <v>0</v>
      </c>
    </row>
    <row r="229" spans="1:15" s="54" customFormat="1" x14ac:dyDescent="0.25">
      <c r="A229" s="55">
        <v>42657</v>
      </c>
      <c r="B229" s="95"/>
      <c r="C229" s="95"/>
      <c r="D229" s="95"/>
      <c r="E229" s="95"/>
      <c r="F229" s="95"/>
      <c r="G229" s="95"/>
      <c r="H229" s="154"/>
      <c r="I229" s="95"/>
      <c r="J229" s="95">
        <v>0</v>
      </c>
      <c r="K229" s="95">
        <v>0</v>
      </c>
      <c r="L229" s="95"/>
      <c r="M229" s="95">
        <f t="shared" si="8"/>
        <v>0</v>
      </c>
      <c r="N229" s="95"/>
      <c r="O229" s="155">
        <f t="shared" si="7"/>
        <v>0</v>
      </c>
    </row>
    <row r="230" spans="1:15" s="54" customFormat="1" x14ac:dyDescent="0.25">
      <c r="A230" s="55">
        <v>42650</v>
      </c>
      <c r="B230" s="95"/>
      <c r="C230" s="95"/>
      <c r="D230" s="95"/>
      <c r="E230" s="95"/>
      <c r="F230" s="95"/>
      <c r="G230" s="95"/>
      <c r="H230" s="154"/>
      <c r="I230" s="95"/>
      <c r="J230" s="95">
        <v>0</v>
      </c>
      <c r="K230" s="95">
        <v>0</v>
      </c>
      <c r="L230" s="95"/>
      <c r="M230" s="95">
        <f t="shared" si="8"/>
        <v>0</v>
      </c>
      <c r="N230" s="95"/>
      <c r="O230" s="155">
        <f t="shared" si="7"/>
        <v>0</v>
      </c>
    </row>
    <row r="231" spans="1:15" s="54" customFormat="1" x14ac:dyDescent="0.25">
      <c r="A231" s="55">
        <v>42643</v>
      </c>
      <c r="B231" s="95"/>
      <c r="C231" s="95"/>
      <c r="D231" s="95"/>
      <c r="E231" s="95"/>
      <c r="F231" s="95"/>
      <c r="G231" s="95"/>
      <c r="H231" s="154"/>
      <c r="I231" s="95"/>
      <c r="J231" s="95">
        <v>0</v>
      </c>
      <c r="K231" s="95">
        <v>0</v>
      </c>
      <c r="L231" s="95"/>
      <c r="M231" s="95">
        <f t="shared" si="8"/>
        <v>0</v>
      </c>
      <c r="N231" s="95"/>
      <c r="O231" s="155">
        <f t="shared" si="7"/>
        <v>0</v>
      </c>
    </row>
    <row r="232" spans="1:15" s="79" customFormat="1" x14ac:dyDescent="0.25">
      <c r="A232" s="55">
        <v>42636</v>
      </c>
      <c r="B232" s="95"/>
      <c r="C232" s="95"/>
      <c r="D232" s="95"/>
      <c r="E232" s="95"/>
      <c r="F232" s="95"/>
      <c r="G232" s="95"/>
      <c r="H232" s="154"/>
      <c r="I232" s="95"/>
      <c r="J232" s="95">
        <v>0</v>
      </c>
      <c r="K232" s="95">
        <v>0</v>
      </c>
      <c r="L232" s="95"/>
      <c r="M232" s="95">
        <f t="shared" si="8"/>
        <v>0</v>
      </c>
      <c r="N232" s="95"/>
      <c r="O232" s="155">
        <f t="shared" si="7"/>
        <v>0</v>
      </c>
    </row>
    <row r="233" spans="1:15" x14ac:dyDescent="0.25">
      <c r="A233" s="55">
        <v>42629</v>
      </c>
      <c r="B233" s="95"/>
      <c r="C233" s="95"/>
      <c r="D233" s="95"/>
      <c r="E233" s="95"/>
      <c r="F233" s="95"/>
      <c r="G233" s="95"/>
      <c r="I233" s="95"/>
      <c r="J233" s="95">
        <v>0</v>
      </c>
      <c r="K233" s="95">
        <v>0</v>
      </c>
      <c r="L233" s="95"/>
      <c r="M233" s="95">
        <f t="shared" si="8"/>
        <v>0</v>
      </c>
      <c r="N233" s="95"/>
      <c r="O233" s="155">
        <f t="shared" si="7"/>
        <v>0</v>
      </c>
    </row>
    <row r="234" spans="1:15" x14ac:dyDescent="0.25">
      <c r="A234" s="55">
        <v>42622</v>
      </c>
      <c r="B234" s="95"/>
      <c r="C234" s="95"/>
      <c r="D234" s="95"/>
      <c r="E234" s="95"/>
      <c r="F234" s="95"/>
      <c r="G234" s="95"/>
      <c r="I234" s="95"/>
      <c r="J234" s="95">
        <v>0</v>
      </c>
      <c r="K234" s="95">
        <v>0</v>
      </c>
      <c r="L234" s="95"/>
      <c r="M234" s="95">
        <f t="shared" si="8"/>
        <v>0</v>
      </c>
      <c r="N234" s="95"/>
      <c r="O234" s="155">
        <f t="shared" si="7"/>
        <v>0</v>
      </c>
    </row>
    <row r="235" spans="1:15" x14ac:dyDescent="0.25">
      <c r="A235" s="55">
        <v>42615</v>
      </c>
      <c r="B235" s="95"/>
      <c r="C235" s="95"/>
      <c r="D235" s="95"/>
      <c r="E235" s="95"/>
      <c r="F235" s="95"/>
      <c r="G235" s="95"/>
      <c r="I235" s="95"/>
      <c r="J235" s="95">
        <v>0</v>
      </c>
      <c r="K235" s="95">
        <v>0</v>
      </c>
      <c r="L235" s="95"/>
      <c r="M235" s="95">
        <f t="shared" si="8"/>
        <v>0</v>
      </c>
      <c r="N235" s="95"/>
      <c r="O235" s="155">
        <f t="shared" si="7"/>
        <v>0</v>
      </c>
    </row>
    <row r="236" spans="1:15" x14ac:dyDescent="0.25">
      <c r="A236" s="55">
        <v>42608</v>
      </c>
      <c r="B236" s="95"/>
      <c r="C236" s="95"/>
      <c r="D236" s="95"/>
      <c r="E236" s="95"/>
      <c r="F236" s="95"/>
      <c r="G236" s="95"/>
      <c r="I236" s="95"/>
      <c r="J236" s="95">
        <v>0</v>
      </c>
      <c r="K236" s="95">
        <v>0</v>
      </c>
      <c r="L236" s="95"/>
      <c r="M236" s="95">
        <f t="shared" si="8"/>
        <v>0</v>
      </c>
      <c r="N236" s="95"/>
      <c r="O236" s="155">
        <f t="shared" si="7"/>
        <v>0</v>
      </c>
    </row>
    <row r="237" spans="1:15" x14ac:dyDescent="0.25">
      <c r="A237" s="55">
        <v>42601</v>
      </c>
      <c r="B237" s="95"/>
      <c r="C237" s="95"/>
      <c r="D237" s="95"/>
      <c r="E237" s="95"/>
      <c r="F237" s="95"/>
      <c r="G237" s="95"/>
      <c r="I237" s="95"/>
      <c r="J237" s="95">
        <v>0</v>
      </c>
      <c r="K237" s="95">
        <v>0</v>
      </c>
      <c r="L237" s="95"/>
      <c r="M237" s="95">
        <f t="shared" si="8"/>
        <v>0</v>
      </c>
      <c r="N237" s="95"/>
      <c r="O237" s="155">
        <f t="shared" si="7"/>
        <v>0</v>
      </c>
    </row>
    <row r="238" spans="1:15" x14ac:dyDescent="0.25">
      <c r="A238" s="55">
        <v>42594</v>
      </c>
      <c r="B238" s="95"/>
      <c r="C238" s="95"/>
      <c r="D238" s="95"/>
      <c r="E238" s="95"/>
      <c r="F238" s="95"/>
      <c r="G238" s="95"/>
      <c r="I238" s="95"/>
      <c r="J238" s="95">
        <v>0</v>
      </c>
      <c r="K238" s="95">
        <v>0</v>
      </c>
      <c r="L238" s="95"/>
      <c r="M238" s="95">
        <f t="shared" si="8"/>
        <v>0</v>
      </c>
      <c r="N238" s="95"/>
      <c r="O238" s="155">
        <f t="shared" si="7"/>
        <v>0</v>
      </c>
    </row>
    <row r="239" spans="1:15" x14ac:dyDescent="0.25">
      <c r="A239" s="55">
        <v>42587</v>
      </c>
      <c r="B239" s="95"/>
      <c r="C239" s="95"/>
      <c r="D239" s="95"/>
      <c r="E239" s="95"/>
      <c r="F239" s="95"/>
      <c r="G239" s="95"/>
      <c r="I239" s="95"/>
      <c r="J239" s="95">
        <v>0</v>
      </c>
      <c r="K239" s="95">
        <v>0</v>
      </c>
      <c r="L239" s="95"/>
      <c r="M239" s="95">
        <f t="shared" si="8"/>
        <v>0</v>
      </c>
      <c r="N239" s="95"/>
      <c r="O239" s="155">
        <f t="shared" si="7"/>
        <v>0</v>
      </c>
    </row>
    <row r="240" spans="1:15" x14ac:dyDescent="0.25">
      <c r="A240" s="55">
        <v>42580</v>
      </c>
      <c r="B240" s="95"/>
      <c r="C240" s="95"/>
      <c r="D240" s="95"/>
      <c r="E240" s="95"/>
      <c r="F240" s="95"/>
      <c r="G240" s="95"/>
      <c r="I240" s="95"/>
      <c r="J240" s="95">
        <v>0</v>
      </c>
      <c r="K240" s="95">
        <v>0</v>
      </c>
      <c r="L240" s="95"/>
      <c r="M240" s="95">
        <f t="shared" si="8"/>
        <v>0</v>
      </c>
      <c r="N240" s="95"/>
      <c r="O240" s="155">
        <f t="shared" si="7"/>
        <v>0</v>
      </c>
    </row>
    <row r="241" spans="1:14" x14ac:dyDescent="0.25">
      <c r="A241" s="55">
        <v>42573</v>
      </c>
      <c r="B241" s="81"/>
      <c r="C241" s="81"/>
      <c r="D241" s="81"/>
      <c r="E241" s="81"/>
      <c r="F241" s="81"/>
      <c r="G241" s="81"/>
      <c r="I241" s="81"/>
      <c r="J241" s="81">
        <v>0</v>
      </c>
      <c r="K241" s="81">
        <v>0</v>
      </c>
      <c r="L241" s="81"/>
      <c r="M241" s="81"/>
      <c r="N241" s="81"/>
    </row>
    <row r="242" spans="1:14" x14ac:dyDescent="0.25">
      <c r="A242" s="55">
        <v>42566</v>
      </c>
      <c r="B242" s="81"/>
      <c r="C242" s="81"/>
      <c r="D242" s="81"/>
      <c r="E242" s="81"/>
      <c r="F242" s="81"/>
      <c r="G242" s="81"/>
      <c r="I242" s="81"/>
      <c r="J242" s="81">
        <v>0</v>
      </c>
      <c r="K242" s="81">
        <v>0</v>
      </c>
      <c r="L242" s="81"/>
      <c r="M242" s="81"/>
      <c r="N242" s="81"/>
    </row>
    <row r="243" spans="1:14" x14ac:dyDescent="0.25">
      <c r="A243" s="55">
        <v>42559</v>
      </c>
      <c r="B243" s="81"/>
      <c r="C243" s="81"/>
      <c r="D243" s="81"/>
      <c r="E243" s="81"/>
      <c r="F243" s="81"/>
      <c r="G243" s="81"/>
      <c r="I243" s="81"/>
      <c r="J243" s="81">
        <v>0</v>
      </c>
      <c r="K243" s="81">
        <v>0</v>
      </c>
      <c r="L243" s="81"/>
      <c r="M243" s="81"/>
      <c r="N243" s="81"/>
    </row>
    <row r="244" spans="1:14" x14ac:dyDescent="0.25">
      <c r="A244" s="55">
        <v>42552</v>
      </c>
      <c r="B244" s="81"/>
      <c r="C244" s="81"/>
      <c r="D244" s="81"/>
      <c r="E244" s="81"/>
      <c r="F244" s="81"/>
      <c r="G244" s="81"/>
      <c r="I244" s="81"/>
      <c r="J244" s="81">
        <v>0</v>
      </c>
      <c r="K244" s="81">
        <v>0</v>
      </c>
      <c r="L244" s="81"/>
      <c r="M244" s="81"/>
      <c r="N244" s="81"/>
    </row>
    <row r="245" spans="1:14" x14ac:dyDescent="0.25">
      <c r="A245" s="55">
        <v>42545</v>
      </c>
      <c r="B245" s="81"/>
      <c r="C245" s="81"/>
      <c r="D245" s="81"/>
      <c r="E245" s="81"/>
      <c r="F245" s="81"/>
      <c r="G245" s="81"/>
      <c r="I245" s="81"/>
      <c r="J245" s="81">
        <v>0</v>
      </c>
      <c r="K245" s="81">
        <v>0</v>
      </c>
      <c r="L245" s="81"/>
      <c r="M245" s="81"/>
      <c r="N245" s="81"/>
    </row>
    <row r="246" spans="1:14" x14ac:dyDescent="0.25">
      <c r="A246" s="55">
        <v>42538</v>
      </c>
      <c r="B246" s="81"/>
      <c r="C246" s="81"/>
      <c r="D246" s="81"/>
      <c r="E246" s="81"/>
      <c r="F246" s="81"/>
      <c r="G246" s="81"/>
      <c r="I246" s="81"/>
      <c r="J246" s="81">
        <v>0</v>
      </c>
      <c r="K246" s="81">
        <v>0</v>
      </c>
      <c r="L246" s="81"/>
      <c r="M246" s="81"/>
      <c r="N246" s="81"/>
    </row>
    <row r="247" spans="1:14" x14ac:dyDescent="0.25">
      <c r="A247" s="55">
        <v>42531</v>
      </c>
      <c r="B247" s="81"/>
      <c r="C247" s="81"/>
      <c r="D247" s="81"/>
      <c r="E247" s="81"/>
      <c r="F247" s="81"/>
      <c r="G247" s="81"/>
      <c r="I247" s="81"/>
      <c r="J247" s="81">
        <v>0</v>
      </c>
      <c r="K247" s="81">
        <v>0</v>
      </c>
      <c r="L247" s="81"/>
      <c r="M247" s="81"/>
      <c r="N247" s="81"/>
    </row>
    <row r="248" spans="1:14" x14ac:dyDescent="0.25">
      <c r="A248" s="55">
        <v>42524</v>
      </c>
      <c r="B248" s="81"/>
      <c r="C248" s="81"/>
      <c r="D248" s="81"/>
      <c r="E248" s="81"/>
      <c r="F248" s="81"/>
      <c r="G248" s="81"/>
      <c r="I248" s="81"/>
      <c r="J248" s="81">
        <v>0</v>
      </c>
      <c r="K248" s="81">
        <v>0</v>
      </c>
      <c r="L248" s="81"/>
      <c r="M248" s="81"/>
      <c r="N248" s="81"/>
    </row>
    <row r="249" spans="1:14" x14ac:dyDescent="0.25">
      <c r="A249" s="55">
        <v>42517</v>
      </c>
      <c r="B249" s="81"/>
      <c r="C249" s="81"/>
      <c r="D249" s="81"/>
      <c r="E249" s="81"/>
      <c r="F249" s="81"/>
      <c r="G249" s="81"/>
      <c r="I249" s="81"/>
      <c r="J249" s="81">
        <v>0</v>
      </c>
      <c r="K249" s="81">
        <v>0</v>
      </c>
      <c r="L249" s="81"/>
      <c r="M249" s="81"/>
      <c r="N249" s="81"/>
    </row>
    <row r="250" spans="1:14" x14ac:dyDescent="0.25">
      <c r="A250" s="55">
        <v>42510</v>
      </c>
      <c r="B250" s="81"/>
      <c r="C250" s="81"/>
      <c r="D250" s="81"/>
      <c r="E250" s="81"/>
      <c r="F250" s="81"/>
      <c r="G250" s="81"/>
      <c r="I250" s="81"/>
      <c r="J250" s="81">
        <v>0</v>
      </c>
      <c r="K250" s="81">
        <v>0</v>
      </c>
      <c r="L250" s="81"/>
      <c r="M250" s="81"/>
      <c r="N250" s="81"/>
    </row>
    <row r="251" spans="1:14" x14ac:dyDescent="0.25">
      <c r="A251" s="55">
        <v>42503</v>
      </c>
      <c r="B251" s="81"/>
      <c r="C251" s="81"/>
      <c r="D251" s="81"/>
      <c r="E251" s="81"/>
      <c r="F251" s="81"/>
      <c r="G251" s="81"/>
      <c r="I251" s="81"/>
      <c r="J251" s="81">
        <v>0</v>
      </c>
      <c r="K251" s="81">
        <v>0</v>
      </c>
      <c r="L251" s="81"/>
      <c r="M251" s="81"/>
      <c r="N251" s="81"/>
    </row>
    <row r="252" spans="1:14" x14ac:dyDescent="0.25">
      <c r="A252" s="55">
        <v>42496</v>
      </c>
      <c r="B252" s="81"/>
      <c r="C252" s="81"/>
      <c r="D252" s="81"/>
      <c r="E252" s="81"/>
      <c r="F252" s="81"/>
      <c r="G252" s="81"/>
      <c r="I252" s="81"/>
      <c r="J252" s="81">
        <v>0</v>
      </c>
      <c r="K252" s="81">
        <v>0</v>
      </c>
      <c r="L252" s="81"/>
      <c r="M252" s="81"/>
      <c r="N252" s="81"/>
    </row>
    <row r="253" spans="1:14" x14ac:dyDescent="0.25">
      <c r="A253" s="55">
        <v>42489</v>
      </c>
      <c r="B253" s="81"/>
      <c r="C253" s="81"/>
      <c r="D253" s="81"/>
      <c r="E253" s="81"/>
      <c r="F253" s="81"/>
      <c r="G253" s="81"/>
      <c r="I253" s="81"/>
      <c r="J253" s="81">
        <v>0</v>
      </c>
      <c r="K253" s="81">
        <v>0</v>
      </c>
      <c r="L253" s="81"/>
      <c r="M253" s="81"/>
      <c r="N253" s="81"/>
    </row>
    <row r="254" spans="1:14" x14ac:dyDescent="0.25">
      <c r="A254" s="55">
        <v>42482</v>
      </c>
      <c r="B254" s="81"/>
      <c r="C254" s="81"/>
      <c r="D254" s="81"/>
      <c r="E254" s="81"/>
      <c r="F254" s="81"/>
      <c r="G254" s="81"/>
      <c r="I254" s="81"/>
      <c r="J254" s="81">
        <v>0</v>
      </c>
      <c r="K254" s="81">
        <v>0</v>
      </c>
      <c r="L254" s="81"/>
      <c r="M254" s="81"/>
      <c r="N254" s="81"/>
    </row>
    <row r="255" spans="1:14" x14ac:dyDescent="0.25">
      <c r="A255" s="55">
        <v>42475</v>
      </c>
      <c r="B255" s="81"/>
      <c r="C255" s="81"/>
      <c r="D255" s="81"/>
      <c r="E255" s="81"/>
      <c r="F255" s="81"/>
      <c r="G255" s="81"/>
      <c r="I255" s="81"/>
      <c r="J255" s="81">
        <v>0</v>
      </c>
      <c r="K255" s="81">
        <v>0</v>
      </c>
      <c r="L255" s="81"/>
      <c r="M255" s="81"/>
      <c r="N255" s="81"/>
    </row>
    <row r="256" spans="1:14" ht="15.75" thickBot="1" x14ac:dyDescent="0.3">
      <c r="A256" s="55">
        <v>42468</v>
      </c>
      <c r="B256" s="85"/>
      <c r="C256" s="85"/>
      <c r="D256" s="85"/>
      <c r="E256" s="85"/>
      <c r="F256" s="85"/>
      <c r="G256" s="85"/>
      <c r="H256" s="83"/>
      <c r="I256" s="85"/>
      <c r="J256" s="85">
        <v>0</v>
      </c>
      <c r="K256" s="85">
        <v>0</v>
      </c>
      <c r="L256" s="85"/>
      <c r="M256" s="85"/>
      <c r="N256" s="85"/>
    </row>
    <row r="257" spans="10:11" x14ac:dyDescent="0.25">
      <c r="J257" s="10">
        <v>0</v>
      </c>
      <c r="K257" s="10">
        <v>0</v>
      </c>
    </row>
    <row r="258" spans="10:11" x14ac:dyDescent="0.25">
      <c r="J258" s="10">
        <v>0</v>
      </c>
      <c r="K258" s="10">
        <v>0</v>
      </c>
    </row>
    <row r="259" spans="10:11" x14ac:dyDescent="0.25">
      <c r="J259" s="10">
        <v>0</v>
      </c>
    </row>
    <row r="260" spans="10:11" x14ac:dyDescent="0.25">
      <c r="J260" s="10">
        <v>0</v>
      </c>
    </row>
    <row r="261" spans="10:11" x14ac:dyDescent="0.25">
      <c r="J261" s="10">
        <v>0</v>
      </c>
    </row>
    <row r="262" spans="10:11" x14ac:dyDescent="0.25">
      <c r="J262" s="10">
        <v>0</v>
      </c>
    </row>
    <row r="263" spans="10:11" x14ac:dyDescent="0.25">
      <c r="J263" s="10">
        <v>0</v>
      </c>
    </row>
    <row r="264" spans="10:11" x14ac:dyDescent="0.25">
      <c r="J264" s="10">
        <v>0</v>
      </c>
    </row>
    <row r="265" spans="10:11" x14ac:dyDescent="0.25">
      <c r="J265" s="10">
        <v>0</v>
      </c>
    </row>
    <row r="266" spans="10:11" x14ac:dyDescent="0.25">
      <c r="J266" s="10">
        <v>0</v>
      </c>
    </row>
    <row r="267" spans="10:11" x14ac:dyDescent="0.25">
      <c r="J267" s="10">
        <v>0</v>
      </c>
    </row>
    <row r="268" spans="10:11" x14ac:dyDescent="0.25">
      <c r="J268" s="10">
        <v>0</v>
      </c>
    </row>
    <row r="269" spans="10:11" x14ac:dyDescent="0.25">
      <c r="J269" s="10">
        <v>0</v>
      </c>
    </row>
    <row r="270" spans="10:11" x14ac:dyDescent="0.25">
      <c r="J270" s="10">
        <v>0</v>
      </c>
    </row>
    <row r="271" spans="10:11" x14ac:dyDescent="0.25">
      <c r="J271" s="10">
        <v>0</v>
      </c>
    </row>
    <row r="272" spans="10:11" x14ac:dyDescent="0.25">
      <c r="J272" s="10">
        <v>0</v>
      </c>
    </row>
    <row r="273" spans="10:10" x14ac:dyDescent="0.25">
      <c r="J273" s="10">
        <v>0</v>
      </c>
    </row>
    <row r="274" spans="10:10" x14ac:dyDescent="0.25">
      <c r="J274" s="10">
        <v>0</v>
      </c>
    </row>
    <row r="275" spans="10:10" x14ac:dyDescent="0.25">
      <c r="J275" s="10">
        <v>0</v>
      </c>
    </row>
    <row r="276" spans="10:10" x14ac:dyDescent="0.25">
      <c r="J276" s="10">
        <v>0</v>
      </c>
    </row>
    <row r="277" spans="10:10" x14ac:dyDescent="0.25">
      <c r="J277" s="10">
        <v>0</v>
      </c>
    </row>
    <row r="278" spans="10:10" x14ac:dyDescent="0.25">
      <c r="J278" s="10">
        <v>0</v>
      </c>
    </row>
    <row r="279" spans="10:10" x14ac:dyDescent="0.25">
      <c r="J279" s="10">
        <v>0</v>
      </c>
    </row>
    <row r="280" spans="10:10" x14ac:dyDescent="0.25">
      <c r="J280" s="10">
        <v>0</v>
      </c>
    </row>
    <row r="281" spans="10:10" x14ac:dyDescent="0.25">
      <c r="J281" s="10">
        <v>0</v>
      </c>
    </row>
    <row r="282" spans="10:10" x14ac:dyDescent="0.25">
      <c r="J282" s="10">
        <v>0</v>
      </c>
    </row>
    <row r="283" spans="10:10" x14ac:dyDescent="0.25">
      <c r="J283" s="10">
        <v>0</v>
      </c>
    </row>
    <row r="284" spans="10:10" x14ac:dyDescent="0.25">
      <c r="J284" s="10">
        <v>0</v>
      </c>
    </row>
    <row r="325" spans="8:8" x14ac:dyDescent="0.25">
      <c r="H325" s="10"/>
    </row>
    <row r="326" spans="8:8" x14ac:dyDescent="0.25">
      <c r="H326" s="10"/>
    </row>
    <row r="327" spans="8:8" x14ac:dyDescent="0.25">
      <c r="H327" s="10"/>
    </row>
    <row r="328" spans="8:8" x14ac:dyDescent="0.25">
      <c r="H328" s="10"/>
    </row>
    <row r="329" spans="8:8" x14ac:dyDescent="0.25">
      <c r="H329" s="10"/>
    </row>
    <row r="330" spans="8:8" x14ac:dyDescent="0.25">
      <c r="H330" s="10"/>
    </row>
    <row r="331" spans="8:8" x14ac:dyDescent="0.25">
      <c r="H331" s="10"/>
    </row>
    <row r="332" spans="8:8" x14ac:dyDescent="0.25">
      <c r="H332" s="10"/>
    </row>
    <row r="333" spans="8:8" x14ac:dyDescent="0.25">
      <c r="H333" s="10"/>
    </row>
    <row r="334" spans="8:8" x14ac:dyDescent="0.25">
      <c r="H334" s="10"/>
    </row>
    <row r="335" spans="8:8" x14ac:dyDescent="0.25">
      <c r="H335" s="10"/>
    </row>
    <row r="336" spans="8:8" x14ac:dyDescent="0.25">
      <c r="H336" s="10"/>
    </row>
    <row r="337" spans="8:8" x14ac:dyDescent="0.25">
      <c r="H337" s="10"/>
    </row>
    <row r="338" spans="8:8" x14ac:dyDescent="0.25">
      <c r="H338" s="10"/>
    </row>
    <row r="339" spans="8:8" x14ac:dyDescent="0.25">
      <c r="H339" s="10"/>
    </row>
    <row r="340" spans="8:8" x14ac:dyDescent="0.25">
      <c r="H340" s="10"/>
    </row>
    <row r="341" spans="8:8" x14ac:dyDescent="0.25">
      <c r="H341" s="10"/>
    </row>
    <row r="342" spans="8:8" x14ac:dyDescent="0.25">
      <c r="H342" s="10"/>
    </row>
    <row r="343" spans="8:8" x14ac:dyDescent="0.25">
      <c r="H343" s="10"/>
    </row>
    <row r="344" spans="8:8" x14ac:dyDescent="0.25">
      <c r="H344" s="10"/>
    </row>
    <row r="345" spans="8:8" x14ac:dyDescent="0.25">
      <c r="H345" s="10"/>
    </row>
    <row r="346" spans="8:8" x14ac:dyDescent="0.25">
      <c r="H346" s="10"/>
    </row>
    <row r="347" spans="8:8" x14ac:dyDescent="0.25">
      <c r="H347" s="10"/>
    </row>
    <row r="348" spans="8:8" x14ac:dyDescent="0.25">
      <c r="H348" s="10"/>
    </row>
    <row r="349" spans="8:8" x14ac:dyDescent="0.25">
      <c r="H349" s="10"/>
    </row>
    <row r="350" spans="8:8" x14ac:dyDescent="0.25">
      <c r="H350" s="10"/>
    </row>
    <row r="351" spans="8:8" x14ac:dyDescent="0.25">
      <c r="H351" s="10"/>
    </row>
    <row r="352" spans="8:8" x14ac:dyDescent="0.25">
      <c r="H352" s="10"/>
    </row>
    <row r="353" spans="8:8" x14ac:dyDescent="0.25">
      <c r="H353" s="10"/>
    </row>
    <row r="354" spans="8:8" x14ac:dyDescent="0.25">
      <c r="H354" s="10"/>
    </row>
    <row r="355" spans="8:8" x14ac:dyDescent="0.25">
      <c r="H355" s="10"/>
    </row>
    <row r="356" spans="8:8" x14ac:dyDescent="0.25">
      <c r="H356" s="10"/>
    </row>
    <row r="357" spans="8:8" x14ac:dyDescent="0.25">
      <c r="H357" s="10"/>
    </row>
    <row r="358" spans="8:8" x14ac:dyDescent="0.25">
      <c r="H358" s="10"/>
    </row>
    <row r="359" spans="8:8" x14ac:dyDescent="0.25">
      <c r="H359" s="10"/>
    </row>
    <row r="360" spans="8:8" x14ac:dyDescent="0.25">
      <c r="H360" s="10"/>
    </row>
    <row r="361" spans="8:8" x14ac:dyDescent="0.25">
      <c r="H361" s="10"/>
    </row>
    <row r="362" spans="8:8" x14ac:dyDescent="0.25">
      <c r="H362" s="10"/>
    </row>
    <row r="363" spans="8:8" x14ac:dyDescent="0.25">
      <c r="H363" s="10"/>
    </row>
    <row r="364" spans="8:8" x14ac:dyDescent="0.25">
      <c r="H364" s="10"/>
    </row>
    <row r="365" spans="8:8" x14ac:dyDescent="0.25">
      <c r="H365" s="10"/>
    </row>
    <row r="366" spans="8:8" x14ac:dyDescent="0.25">
      <c r="H366" s="10"/>
    </row>
    <row r="367" spans="8:8" x14ac:dyDescent="0.25">
      <c r="H367" s="10"/>
    </row>
    <row r="368" spans="8:8" x14ac:dyDescent="0.25">
      <c r="H368" s="10"/>
    </row>
    <row r="369" spans="8:8" x14ac:dyDescent="0.25">
      <c r="H369" s="10"/>
    </row>
    <row r="370" spans="8:8" x14ac:dyDescent="0.25">
      <c r="H370" s="10"/>
    </row>
    <row r="371" spans="8:8" x14ac:dyDescent="0.25">
      <c r="H371" s="10"/>
    </row>
    <row r="372" spans="8:8" x14ac:dyDescent="0.25">
      <c r="H372" s="10"/>
    </row>
    <row r="373" spans="8:8" x14ac:dyDescent="0.25">
      <c r="H373" s="10"/>
    </row>
    <row r="374" spans="8:8" x14ac:dyDescent="0.25">
      <c r="H374" s="10"/>
    </row>
    <row r="375" spans="8:8" x14ac:dyDescent="0.25">
      <c r="H375" s="10"/>
    </row>
    <row r="376" spans="8:8" x14ac:dyDescent="0.25">
      <c r="H376" s="10"/>
    </row>
    <row r="377" spans="8:8" x14ac:dyDescent="0.25">
      <c r="H377" s="10"/>
    </row>
    <row r="378" spans="8:8" x14ac:dyDescent="0.25">
      <c r="H378" s="10"/>
    </row>
    <row r="379" spans="8:8" x14ac:dyDescent="0.25">
      <c r="H379" s="10"/>
    </row>
    <row r="380" spans="8:8" x14ac:dyDescent="0.25">
      <c r="H380" s="10"/>
    </row>
    <row r="381" spans="8:8" x14ac:dyDescent="0.25">
      <c r="H381" s="10"/>
    </row>
    <row r="382" spans="8:8" x14ac:dyDescent="0.25">
      <c r="H382" s="10"/>
    </row>
    <row r="383" spans="8:8" x14ac:dyDescent="0.25">
      <c r="H383" s="10"/>
    </row>
    <row r="384" spans="8:8" x14ac:dyDescent="0.25">
      <c r="H384" s="10"/>
    </row>
    <row r="385" spans="8:8" x14ac:dyDescent="0.25">
      <c r="H385" s="10"/>
    </row>
    <row r="386" spans="8:8" x14ac:dyDescent="0.25">
      <c r="H386" s="10"/>
    </row>
    <row r="387" spans="8:8" x14ac:dyDescent="0.25">
      <c r="H387" s="10"/>
    </row>
    <row r="388" spans="8:8" x14ac:dyDescent="0.25">
      <c r="H388" s="10"/>
    </row>
    <row r="389" spans="8:8" x14ac:dyDescent="0.25">
      <c r="H389" s="10"/>
    </row>
    <row r="390" spans="8:8" x14ac:dyDescent="0.25">
      <c r="H390" s="10"/>
    </row>
    <row r="391" spans="8:8" x14ac:dyDescent="0.25">
      <c r="H391" s="10"/>
    </row>
    <row r="392" spans="8:8" x14ac:dyDescent="0.25">
      <c r="H392" s="10"/>
    </row>
    <row r="393" spans="8:8" x14ac:dyDescent="0.25">
      <c r="H393" s="10"/>
    </row>
    <row r="394" spans="8:8" x14ac:dyDescent="0.25">
      <c r="H394" s="10"/>
    </row>
    <row r="395" spans="8:8" x14ac:dyDescent="0.25">
      <c r="H395" s="10"/>
    </row>
    <row r="396" spans="8:8" x14ac:dyDescent="0.25">
      <c r="H396" s="10"/>
    </row>
    <row r="397" spans="8:8" x14ac:dyDescent="0.25">
      <c r="H397" s="10"/>
    </row>
    <row r="398" spans="8:8" x14ac:dyDescent="0.25">
      <c r="H398" s="10"/>
    </row>
    <row r="399" spans="8:8" x14ac:dyDescent="0.25">
      <c r="H399" s="10"/>
    </row>
    <row r="400" spans="8:8" x14ac:dyDescent="0.25">
      <c r="H400" s="10"/>
    </row>
    <row r="401" spans="8:8" x14ac:dyDescent="0.25">
      <c r="H401" s="10"/>
    </row>
    <row r="402" spans="8:8" x14ac:dyDescent="0.25">
      <c r="H402" s="10"/>
    </row>
    <row r="403" spans="8:8" x14ac:dyDescent="0.25">
      <c r="H403" s="10"/>
    </row>
    <row r="404" spans="8:8" x14ac:dyDescent="0.25">
      <c r="H404" s="10"/>
    </row>
    <row r="405" spans="8:8" x14ac:dyDescent="0.25">
      <c r="H405" s="10"/>
    </row>
    <row r="406" spans="8:8" x14ac:dyDescent="0.25">
      <c r="H406" s="10"/>
    </row>
    <row r="407" spans="8:8" x14ac:dyDescent="0.25">
      <c r="H407" s="10"/>
    </row>
    <row r="408" spans="8:8" x14ac:dyDescent="0.25">
      <c r="H408" s="10"/>
    </row>
    <row r="409" spans="8:8" x14ac:dyDescent="0.25">
      <c r="H409" s="10"/>
    </row>
    <row r="410" spans="8:8" x14ac:dyDescent="0.25">
      <c r="H410" s="10"/>
    </row>
    <row r="411" spans="8:8" x14ac:dyDescent="0.25">
      <c r="H411" s="10"/>
    </row>
    <row r="412" spans="8:8" x14ac:dyDescent="0.25">
      <c r="H412" s="10"/>
    </row>
    <row r="413" spans="8:8" x14ac:dyDescent="0.25">
      <c r="H413" s="10"/>
    </row>
    <row r="414" spans="8:8" x14ac:dyDescent="0.25">
      <c r="H414" s="10"/>
    </row>
    <row r="415" spans="8:8" x14ac:dyDescent="0.25">
      <c r="H415" s="10"/>
    </row>
    <row r="416" spans="8:8" x14ac:dyDescent="0.25">
      <c r="H416" s="10"/>
    </row>
    <row r="417" spans="8:8" x14ac:dyDescent="0.25">
      <c r="H417" s="10"/>
    </row>
    <row r="418" spans="8:8" x14ac:dyDescent="0.25">
      <c r="H418" s="10"/>
    </row>
    <row r="419" spans="8:8" x14ac:dyDescent="0.25">
      <c r="H419" s="10"/>
    </row>
    <row r="420" spans="8:8" x14ac:dyDescent="0.25">
      <c r="H420" s="10"/>
    </row>
    <row r="421" spans="8:8" x14ac:dyDescent="0.25">
      <c r="H42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Enq_NotAttached_AutoFill</vt:lpstr>
      <vt:lpstr>Total_Apps_AutoFill</vt:lpstr>
      <vt:lpstr>Total_Apps_CCG_AutoFill</vt:lpstr>
      <vt:lpstr>YTD_Numbers_AutoFill</vt:lpstr>
      <vt:lpstr>Total_Apps_Formula_AutoFill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Rashad</dc:creator>
  <cp:lastModifiedBy>Rashad</cp:lastModifiedBy>
  <dcterms:created xsi:type="dcterms:W3CDTF">2020-12-09T13:38:13Z</dcterms:created>
  <dcterms:modified xsi:type="dcterms:W3CDTF">2021-01-13T09:40:24Z</dcterms:modified>
</cp:coreProperties>
</file>