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rbanajurong-my.sharepoint.com/personal/younis_bhat_smec_com/Documents/Business/02 - Projects/Chennai Desal/Fin Plan/"/>
    </mc:Choice>
  </mc:AlternateContent>
  <xr:revisionPtr revIDLastSave="0" documentId="8_{8AA9DF37-8B64-4E84-87F9-13EE5C85FF5C}" xr6:coauthVersionLast="45" xr6:coauthVersionMax="45" xr10:uidLastSave="{00000000-0000-0000-0000-000000000000}"/>
  <bookViews>
    <workbookView xWindow="-120" yWindow="-120" windowWidth="20730" windowHeight="11160" xr2:uid="{047A071E-B426-4395-A5EA-4008FA90C7AF}"/>
  </bookViews>
  <sheets>
    <sheet name="SMEC Reimbussables 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53" i="1" l="1"/>
  <c r="Q56" i="1" s="1"/>
  <c r="Q57" i="1" s="1"/>
  <c r="Q61" i="1" s="1"/>
  <c r="P53" i="1"/>
  <c r="O53" i="1"/>
  <c r="N53" i="1"/>
  <c r="O50" i="1"/>
  <c r="J50" i="1"/>
  <c r="J48" i="1"/>
  <c r="J47" i="1"/>
  <c r="H43" i="1"/>
  <c r="N43" i="1" s="1"/>
  <c r="CJ32" i="1"/>
  <c r="H32" i="1"/>
  <c r="CJ31" i="1"/>
  <c r="H31" i="1"/>
  <c r="CJ30" i="1"/>
  <c r="H30" i="1"/>
  <c r="CJ29" i="1"/>
  <c r="H29" i="1"/>
  <c r="CJ27" i="1"/>
  <c r="J27" i="1"/>
  <c r="CJ26" i="1"/>
  <c r="J26" i="1"/>
  <c r="J25" i="1"/>
  <c r="J24" i="1"/>
  <c r="CH22" i="1"/>
  <c r="CD22" i="1"/>
  <c r="BZ22" i="1"/>
  <c r="BV22" i="1"/>
  <c r="BR22" i="1"/>
  <c r="BN22" i="1"/>
  <c r="BJ22" i="1"/>
  <c r="BF22" i="1"/>
  <c r="BB22" i="1"/>
  <c r="AX22" i="1"/>
  <c r="AT22" i="1"/>
  <c r="AP22" i="1"/>
  <c r="AL22" i="1"/>
  <c r="AH22" i="1"/>
  <c r="AD22" i="1"/>
  <c r="Z22" i="1"/>
  <c r="V22" i="1"/>
  <c r="R22" i="1"/>
  <c r="N22" i="1"/>
  <c r="N54" i="1" s="1"/>
  <c r="N56" i="1" s="1"/>
  <c r="N57" i="1" s="1"/>
  <c r="N61" i="1" s="1"/>
  <c r="CI21" i="1"/>
  <c r="CI22" i="1" s="1"/>
  <c r="CH21" i="1"/>
  <c r="CG21" i="1"/>
  <c r="CG22" i="1" s="1"/>
  <c r="CF21" i="1"/>
  <c r="CF22" i="1" s="1"/>
  <c r="CE21" i="1"/>
  <c r="CE22" i="1" s="1"/>
  <c r="CD21" i="1"/>
  <c r="CC21" i="1"/>
  <c r="CC22" i="1" s="1"/>
  <c r="CB21" i="1"/>
  <c r="CB22" i="1" s="1"/>
  <c r="CA21" i="1"/>
  <c r="CA22" i="1" s="1"/>
  <c r="BZ21" i="1"/>
  <c r="BY21" i="1"/>
  <c r="BY22" i="1" s="1"/>
  <c r="BX21" i="1"/>
  <c r="BX22" i="1" s="1"/>
  <c r="BW21" i="1"/>
  <c r="BW22" i="1" s="1"/>
  <c r="BV21" i="1"/>
  <c r="BU21" i="1"/>
  <c r="BU22" i="1" s="1"/>
  <c r="BT21" i="1"/>
  <c r="BT22" i="1" s="1"/>
  <c r="BS21" i="1"/>
  <c r="BS22" i="1" s="1"/>
  <c r="BR21" i="1"/>
  <c r="BQ21" i="1"/>
  <c r="BQ22" i="1" s="1"/>
  <c r="BP21" i="1"/>
  <c r="BP22" i="1" s="1"/>
  <c r="BO21" i="1"/>
  <c r="BO22" i="1" s="1"/>
  <c r="BN21" i="1"/>
  <c r="BM21" i="1"/>
  <c r="BM22" i="1" s="1"/>
  <c r="BL21" i="1"/>
  <c r="BL22" i="1" s="1"/>
  <c r="BK21" i="1"/>
  <c r="BK22" i="1" s="1"/>
  <c r="BJ21" i="1"/>
  <c r="BI21" i="1"/>
  <c r="BI22" i="1" s="1"/>
  <c r="BH21" i="1"/>
  <c r="BH22" i="1" s="1"/>
  <c r="BG21" i="1"/>
  <c r="BG22" i="1" s="1"/>
  <c r="BF21" i="1"/>
  <c r="BE21" i="1"/>
  <c r="BE22" i="1" s="1"/>
  <c r="BD21" i="1"/>
  <c r="BD22" i="1" s="1"/>
  <c r="BC21" i="1"/>
  <c r="BC22" i="1" s="1"/>
  <c r="BB21" i="1"/>
  <c r="BA21" i="1"/>
  <c r="BA22" i="1" s="1"/>
  <c r="AZ21" i="1"/>
  <c r="AZ22" i="1" s="1"/>
  <c r="AY21" i="1"/>
  <c r="AY22" i="1" s="1"/>
  <c r="AX21" i="1"/>
  <c r="AW21" i="1"/>
  <c r="AW22" i="1" s="1"/>
  <c r="AV21" i="1"/>
  <c r="AV22" i="1" s="1"/>
  <c r="AU21" i="1"/>
  <c r="AU22" i="1" s="1"/>
  <c r="AT21" i="1"/>
  <c r="AS21" i="1"/>
  <c r="AS22" i="1" s="1"/>
  <c r="AR21" i="1"/>
  <c r="AR22" i="1" s="1"/>
  <c r="AQ21" i="1"/>
  <c r="AQ22" i="1" s="1"/>
  <c r="AP21" i="1"/>
  <c r="AO21" i="1"/>
  <c r="AO22" i="1" s="1"/>
  <c r="AN21" i="1"/>
  <c r="AN22" i="1" s="1"/>
  <c r="AM21" i="1"/>
  <c r="AM22" i="1" s="1"/>
  <c r="AL21" i="1"/>
  <c r="AK21" i="1"/>
  <c r="AK22" i="1" s="1"/>
  <c r="AJ21" i="1"/>
  <c r="AJ22" i="1" s="1"/>
  <c r="AI21" i="1"/>
  <c r="AI22" i="1" s="1"/>
  <c r="AH21" i="1"/>
  <c r="AG21" i="1"/>
  <c r="AG22" i="1" s="1"/>
  <c r="AF21" i="1"/>
  <c r="AF22" i="1" s="1"/>
  <c r="AE21" i="1"/>
  <c r="AE22" i="1" s="1"/>
  <c r="AD21" i="1"/>
  <c r="AC21" i="1"/>
  <c r="AC22" i="1" s="1"/>
  <c r="AB21" i="1"/>
  <c r="AB22" i="1" s="1"/>
  <c r="AA21" i="1"/>
  <c r="AA22" i="1" s="1"/>
  <c r="Z21" i="1"/>
  <c r="Y21" i="1"/>
  <c r="Y22" i="1" s="1"/>
  <c r="X21" i="1"/>
  <c r="X22" i="1" s="1"/>
  <c r="W21" i="1"/>
  <c r="W22" i="1" s="1"/>
  <c r="V21" i="1"/>
  <c r="U21" i="1"/>
  <c r="U22" i="1" s="1"/>
  <c r="T21" i="1"/>
  <c r="T22" i="1" s="1"/>
  <c r="S21" i="1"/>
  <c r="S22" i="1" s="1"/>
  <c r="R21" i="1"/>
  <c r="Q21" i="1"/>
  <c r="Q22" i="1" s="1"/>
  <c r="Q54" i="1" s="1"/>
  <c r="P21" i="1"/>
  <c r="P22" i="1" s="1"/>
  <c r="P54" i="1" s="1"/>
  <c r="O21" i="1"/>
  <c r="O22" i="1" s="1"/>
  <c r="O54" i="1" s="1"/>
  <c r="N21" i="1"/>
  <c r="M21" i="1"/>
  <c r="M22" i="1" s="1"/>
  <c r="M54" i="1" s="1"/>
  <c r="L21" i="1"/>
  <c r="L22" i="1" s="1"/>
  <c r="L54" i="1" s="1"/>
  <c r="K21" i="1"/>
  <c r="K22" i="1" s="1"/>
  <c r="J16" i="1"/>
  <c r="M12" i="1"/>
  <c r="M53" i="1" s="1"/>
  <c r="M56" i="1" s="1"/>
  <c r="M57" i="1" s="1"/>
  <c r="M61" i="1" s="1"/>
  <c r="L12" i="1"/>
  <c r="L53" i="1" s="1"/>
  <c r="L56" i="1" s="1"/>
  <c r="L57" i="1" s="1"/>
  <c r="L61" i="1" s="1"/>
  <c r="M11" i="1"/>
  <c r="L11" i="1"/>
  <c r="K11" i="1"/>
  <c r="K12" i="1" s="1"/>
  <c r="K53" i="1" s="1"/>
  <c r="J3" i="1"/>
  <c r="K54" i="1" l="1"/>
  <c r="CJ22" i="1"/>
  <c r="K56" i="1"/>
  <c r="K57" i="1" s="1"/>
  <c r="K61" i="1" s="1"/>
  <c r="O56" i="1"/>
  <c r="O57" i="1" s="1"/>
  <c r="O61" i="1" s="1"/>
  <c r="P56" i="1"/>
  <c r="P57" i="1" s="1"/>
  <c r="P61" i="1" s="1"/>
  <c r="CJ21" i="1"/>
</calcChain>
</file>

<file path=xl/sharedStrings.xml><?xml version="1.0" encoding="utf-8"?>
<sst xmlns="http://schemas.openxmlformats.org/spreadsheetml/2006/main" count="156" uniqueCount="98">
  <si>
    <t>SMEC International Pty Ltd (SMEC)</t>
  </si>
  <si>
    <t>S. No.</t>
  </si>
  <si>
    <t> Item</t>
  </si>
  <si>
    <t> Unit</t>
  </si>
  <si>
    <t>Currency</t>
  </si>
  <si>
    <t>Quantity</t>
  </si>
  <si>
    <t>Rate</t>
  </si>
  <si>
    <t>Amount- USD</t>
  </si>
  <si>
    <t>Amount- INR</t>
  </si>
  <si>
    <t xml:space="preserve">Total as per Contract </t>
  </si>
  <si>
    <t xml:space="preserve">SMEC Share </t>
  </si>
  <si>
    <t>International Air Travel</t>
  </si>
  <si>
    <t>Return Trip</t>
  </si>
  <si>
    <t>USD</t>
  </si>
  <si>
    <t>1,20,000</t>
  </si>
  <si>
    <t>-</t>
  </si>
  <si>
    <t>a</t>
  </si>
  <si>
    <t>Dr Pararajasegram Dharmabalan</t>
  </si>
  <si>
    <t>b</t>
  </si>
  <si>
    <t>Shane Farquharson</t>
  </si>
  <si>
    <t>c</t>
  </si>
  <si>
    <t>Michael Morillion</t>
  </si>
  <si>
    <t>d</t>
  </si>
  <si>
    <t>Sergio de Bastos Vilar Magalhaes Paulo</t>
  </si>
  <si>
    <t>e</t>
  </si>
  <si>
    <t>John Goullee</t>
  </si>
  <si>
    <t>f</t>
  </si>
  <si>
    <t>Roderick Mackenzie</t>
  </si>
  <si>
    <t>g</t>
  </si>
  <si>
    <t>Manikandan Ganesh Shoranur</t>
  </si>
  <si>
    <t xml:space="preserve">Total </t>
  </si>
  <si>
    <t>SMEC INDIA PTY LTD</t>
  </si>
  <si>
    <t>REIMBURSABLES</t>
  </si>
  <si>
    <r>
      <t xml:space="preserve">S. </t>
    </r>
    <r>
      <rPr>
        <sz val="11"/>
        <color rgb="FF000000"/>
        <rFont val="Calibri"/>
        <family val="2"/>
        <scheme val="minor"/>
      </rPr>
      <t>No</t>
    </r>
    <r>
      <rPr>
        <b/>
        <sz val="11"/>
        <color rgb="FF000000"/>
        <rFont val="Calibri"/>
        <family val="2"/>
        <scheme val="minor"/>
      </rPr>
      <t>.</t>
    </r>
  </si>
  <si>
    <t>Transport</t>
  </si>
  <si>
    <t>Vehicle Month</t>
  </si>
  <si>
    <t>INR</t>
  </si>
  <si>
    <t>93,00,000</t>
  </si>
  <si>
    <t xml:space="preserve">Vehicle 1 </t>
  </si>
  <si>
    <t>Vehicle 2</t>
  </si>
  <si>
    <t>Vehicle 3</t>
  </si>
  <si>
    <t>Vehicle 4</t>
  </si>
  <si>
    <t>Local Air Travel (Professional)</t>
  </si>
  <si>
    <t>10,00,000</t>
  </si>
  <si>
    <t>Local Air Travel (Sub Professional)</t>
  </si>
  <si>
    <t>Office Rent (Reimbursable) - Fixed</t>
  </si>
  <si>
    <t>Month</t>
  </si>
  <si>
    <t>1,00,000</t>
  </si>
  <si>
    <t>77,00,000</t>
  </si>
  <si>
    <t>Office Supplies, Utilities &amp; Communication (Reimbursable) - Fixed</t>
  </si>
  <si>
    <t>27,72,000</t>
  </si>
  <si>
    <t>Office Furniture &amp; Equipment (Reimbursable)</t>
  </si>
  <si>
    <t>LS</t>
  </si>
  <si>
    <t>80,00,000</t>
  </si>
  <si>
    <t xml:space="preserve">Office Supplies </t>
  </si>
  <si>
    <t xml:space="preserve">Drafting Supplies </t>
  </si>
  <si>
    <t xml:space="preserve">Computer Running Costs </t>
  </si>
  <si>
    <t xml:space="preserve">Domestic Communications </t>
  </si>
  <si>
    <t xml:space="preserve">Workstation Tables and Chairs </t>
  </si>
  <si>
    <t xml:space="preserve">Conference Hall Tables &amp; Chairs </t>
  </si>
  <si>
    <t xml:space="preserve">Office Interiors </t>
  </si>
  <si>
    <t>h</t>
  </si>
  <si>
    <t xml:space="preserve">Multipurpose Copy Machine </t>
  </si>
  <si>
    <t>i</t>
  </si>
  <si>
    <t xml:space="preserve">A0,A1,A2, Plotter </t>
  </si>
  <si>
    <t>j</t>
  </si>
  <si>
    <t xml:space="preserve">Laser Printers </t>
  </si>
  <si>
    <t>k</t>
  </si>
  <si>
    <t xml:space="preserve">Desktop/Laptops </t>
  </si>
  <si>
    <t>l</t>
  </si>
  <si>
    <t xml:space="preserve">Refrigirator, Coffee Vending Machine, Oven etc </t>
  </si>
  <si>
    <t>m</t>
  </si>
  <si>
    <t xml:space="preserve">Office Attendance Biometric Systems </t>
  </si>
  <si>
    <t>n</t>
  </si>
  <si>
    <t xml:space="preserve">Office Server </t>
  </si>
  <si>
    <t>o</t>
  </si>
  <si>
    <t xml:space="preserve">Projector </t>
  </si>
  <si>
    <t>p</t>
  </si>
  <si>
    <t>Video Conferene with Display TVs</t>
  </si>
  <si>
    <t>q</t>
  </si>
  <si>
    <t xml:space="preserve">Softwares </t>
  </si>
  <si>
    <t>Reports &amp; Document Printing (Fixed)-Monthly Progress Reports</t>
  </si>
  <si>
    <t>No</t>
  </si>
  <si>
    <t>9,24,000</t>
  </si>
  <si>
    <t>Reports &amp; Document Printing (Fixed)- Design Reports</t>
  </si>
  <si>
    <t>5,00,000</t>
  </si>
  <si>
    <t xml:space="preserve">Surveys &amp; Investigations </t>
  </si>
  <si>
    <t>50,00,000</t>
  </si>
  <si>
    <t>Per-Diem Allowances</t>
  </si>
  <si>
    <t>Days</t>
  </si>
  <si>
    <t>43,00,000</t>
  </si>
  <si>
    <t>3,94,96,000</t>
  </si>
  <si>
    <t>US$</t>
  </si>
  <si>
    <t xml:space="preserve">Total International </t>
  </si>
  <si>
    <t xml:space="preserve">Total Local </t>
  </si>
  <si>
    <t xml:space="preserve">INR </t>
  </si>
  <si>
    <t xml:space="preserve">TOTAL </t>
  </si>
  <si>
    <t>AUD$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</si>
</sst>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Times New Roman"/>
      <family val="1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</fills>
  <borders count="6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3" fillId="0" borderId="0" xfId="0" applyFont="1" applyAlignment="1">
      <alignment horizontal="left" vertical="center" indent="11"/>
    </xf>
    <xf numFmtId="0" fontId="0" fillId="0" borderId="1" xfId="0" applyBorder="1" applyAlignment="1">
      <alignment horizontal="center"/>
    </xf>
    <xf numFmtId="0" fontId="0" fillId="0" borderId="1" xfId="0" applyBorder="1"/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  <xf numFmtId="16" fontId="5" fillId="0" borderId="1" xfId="0" applyNumberFormat="1" applyFont="1" applyBorder="1" applyAlignment="1">
      <alignment vertical="center"/>
    </xf>
    <xf numFmtId="16" fontId="0" fillId="0" borderId="1" xfId="0" applyNumberFormat="1" applyBorder="1" applyAlignment="1">
      <alignment textRotation="90"/>
    </xf>
    <xf numFmtId="0" fontId="6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vertical="center"/>
    </xf>
    <xf numFmtId="0" fontId="6" fillId="3" borderId="2" xfId="0" applyFont="1" applyFill="1" applyBorder="1" applyAlignment="1">
      <alignment horizontal="center" vertical="center" wrapText="1"/>
    </xf>
    <xf numFmtId="3" fontId="6" fillId="3" borderId="2" xfId="0" applyNumberFormat="1" applyFont="1" applyFill="1" applyBorder="1" applyAlignment="1">
      <alignment horizontal="right" vertical="center" wrapText="1"/>
    </xf>
    <xf numFmtId="0" fontId="6" fillId="3" borderId="2" xfId="0" applyFont="1" applyFill="1" applyBorder="1" applyAlignment="1">
      <alignment horizontal="right" vertical="center"/>
    </xf>
    <xf numFmtId="0" fontId="0" fillId="3" borderId="2" xfId="0" applyFill="1" applyBorder="1"/>
    <xf numFmtId="9" fontId="7" fillId="2" borderId="3" xfId="2" applyFont="1" applyFill="1" applyBorder="1"/>
    <xf numFmtId="0" fontId="0" fillId="3" borderId="1" xfId="0" applyFill="1" applyBorder="1"/>
    <xf numFmtId="0" fontId="6" fillId="0" borderId="2" xfId="0" applyFont="1" applyBorder="1" applyAlignment="1">
      <alignment horizontal="right" vertical="center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horizontal="center" vertical="center" wrapText="1"/>
    </xf>
    <xf numFmtId="3" fontId="6" fillId="0" borderId="2" xfId="0" applyNumberFormat="1" applyFont="1" applyBorder="1" applyAlignment="1">
      <alignment horizontal="right" vertical="center" wrapText="1"/>
    </xf>
    <xf numFmtId="0" fontId="6" fillId="0" borderId="2" xfId="0" applyFont="1" applyBorder="1" applyAlignment="1">
      <alignment horizontal="center" vertical="center"/>
    </xf>
    <xf numFmtId="0" fontId="0" fillId="0" borderId="2" xfId="0" applyBorder="1"/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horizontal="right" vertical="center"/>
    </xf>
    <xf numFmtId="0" fontId="8" fillId="0" borderId="4" xfId="0" applyFont="1" applyBorder="1" applyAlignment="1">
      <alignment vertical="center"/>
    </xf>
    <xf numFmtId="0" fontId="0" fillId="0" borderId="4" xfId="0" applyBorder="1"/>
    <xf numFmtId="0" fontId="0" fillId="2" borderId="5" xfId="0" applyFill="1" applyBorder="1"/>
    <xf numFmtId="0" fontId="4" fillId="3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right" vertical="center"/>
    </xf>
    <xf numFmtId="0" fontId="8" fillId="3" borderId="1" xfId="0" applyFont="1" applyFill="1" applyBorder="1" applyAlignment="1">
      <alignment vertical="center"/>
    </xf>
    <xf numFmtId="0" fontId="0" fillId="2" borderId="1" xfId="0" applyFill="1" applyBorder="1"/>
    <xf numFmtId="0" fontId="9" fillId="4" borderId="0" xfId="0" applyFont="1" applyFill="1" applyAlignment="1">
      <alignment horizontal="left" vertical="center" indent="11"/>
    </xf>
    <xf numFmtId="0" fontId="0" fillId="4" borderId="0" xfId="0" applyFill="1"/>
    <xf numFmtId="0" fontId="0" fillId="4" borderId="1" xfId="0" applyFill="1" applyBorder="1"/>
    <xf numFmtId="0" fontId="9" fillId="0" borderId="0" xfId="0" applyFont="1" applyAlignment="1">
      <alignment horizontal="left" vertical="center"/>
    </xf>
    <xf numFmtId="0" fontId="0" fillId="2" borderId="0" xfId="0" applyFill="1"/>
    <xf numFmtId="0" fontId="10" fillId="0" borderId="0" xfId="0" applyFont="1" applyAlignment="1">
      <alignment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vertical="center" wrapText="1"/>
    </xf>
    <xf numFmtId="0" fontId="0" fillId="2" borderId="3" xfId="0" applyFill="1" applyBorder="1"/>
    <xf numFmtId="9" fontId="2" fillId="2" borderId="3" xfId="2" applyFont="1" applyFill="1" applyBorder="1"/>
    <xf numFmtId="0" fontId="6" fillId="4" borderId="2" xfId="0" applyFont="1" applyFill="1" applyBorder="1" applyAlignment="1">
      <alignment horizontal="right" vertical="center"/>
    </xf>
    <xf numFmtId="0" fontId="6" fillId="4" borderId="2" xfId="0" applyFont="1" applyFill="1" applyBorder="1" applyAlignment="1">
      <alignment vertical="center"/>
    </xf>
    <xf numFmtId="0" fontId="6" fillId="4" borderId="2" xfId="0" applyFont="1" applyFill="1" applyBorder="1" applyAlignment="1">
      <alignment horizontal="center" vertical="center" wrapText="1"/>
    </xf>
    <xf numFmtId="3" fontId="6" fillId="4" borderId="2" xfId="0" applyNumberFormat="1" applyFont="1" applyFill="1" applyBorder="1" applyAlignment="1">
      <alignment horizontal="right" vertical="center" wrapText="1"/>
    </xf>
    <xf numFmtId="0" fontId="6" fillId="4" borderId="2" xfId="0" applyFont="1" applyFill="1" applyBorder="1" applyAlignment="1">
      <alignment horizontal="center" vertical="center"/>
    </xf>
    <xf numFmtId="0" fontId="0" fillId="4" borderId="2" xfId="0" applyFill="1" applyBorder="1"/>
    <xf numFmtId="0" fontId="6" fillId="0" borderId="2" xfId="0" applyFont="1" applyBorder="1" applyAlignment="1">
      <alignment horizontal="right" vertical="center" wrapText="1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3" fontId="2" fillId="0" borderId="2" xfId="0" applyNumberFormat="1" applyFont="1" applyBorder="1" applyAlignment="1">
      <alignment horizontal="right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right" vertical="center"/>
    </xf>
    <xf numFmtId="9" fontId="0" fillId="2" borderId="3" xfId="2" applyFont="1" applyFill="1" applyBorder="1"/>
    <xf numFmtId="0" fontId="0" fillId="0" borderId="1" xfId="0" applyBorder="1" applyAlignment="1">
      <alignment horizontal="right"/>
    </xf>
    <xf numFmtId="164" fontId="6" fillId="0" borderId="2" xfId="1" applyNumberFormat="1" applyFont="1" applyBorder="1" applyAlignment="1">
      <alignment horizontal="right" vertical="center"/>
    </xf>
    <xf numFmtId="3" fontId="0" fillId="0" borderId="1" xfId="0" applyNumberFormat="1" applyBorder="1"/>
    <xf numFmtId="3" fontId="0" fillId="4" borderId="1" xfId="0" applyNumberFormat="1" applyFill="1" applyBorder="1"/>
    <xf numFmtId="164" fontId="0" fillId="0" borderId="1" xfId="1" applyNumberFormat="1" applyFont="1" applyBorder="1" applyAlignment="1">
      <alignment horizontal="right"/>
    </xf>
    <xf numFmtId="164" fontId="0" fillId="0" borderId="1" xfId="1" applyNumberFormat="1" applyFont="1" applyBorder="1"/>
    <xf numFmtId="0" fontId="11" fillId="5" borderId="0" xfId="0" applyFont="1" applyFill="1" applyAlignment="1">
      <alignment horizontal="right" vertical="center"/>
    </xf>
    <xf numFmtId="0" fontId="12" fillId="5" borderId="0" xfId="0" applyFont="1" applyFill="1" applyAlignment="1">
      <alignment vertical="center"/>
    </xf>
    <xf numFmtId="0" fontId="6" fillId="4" borderId="0" xfId="0" applyFont="1" applyFill="1" applyAlignment="1">
      <alignment horizontal="center" vertical="center" wrapText="1"/>
    </xf>
    <xf numFmtId="0" fontId="11" fillId="4" borderId="0" xfId="0" applyFont="1" applyFill="1" applyAlignment="1">
      <alignment horizontal="right" vertical="center"/>
    </xf>
    <xf numFmtId="0" fontId="10" fillId="3" borderId="0" xfId="0" applyFont="1" applyFill="1" applyAlignment="1">
      <alignment horizontal="right" vertical="center"/>
    </xf>
    <xf numFmtId="0" fontId="13" fillId="3" borderId="0" xfId="0" applyFont="1" applyFill="1" applyAlignment="1">
      <alignment vertical="center"/>
    </xf>
    <xf numFmtId="0" fontId="0" fillId="3" borderId="0" xfId="0" applyFill="1"/>
    <xf numFmtId="164" fontId="14" fillId="3" borderId="0" xfId="0" applyNumberFormat="1" applyFont="1" applyFill="1"/>
    <xf numFmtId="164" fontId="15" fillId="3" borderId="0" xfId="0" applyNumberFormat="1" applyFont="1" applyFill="1"/>
    <xf numFmtId="164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16"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00B050"/>
      </font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00B050"/>
      </font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00B050"/>
      </font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younis_bhat_smec_com/Documents/Business/02%20-%20Projects/Chennai%20Desal/JV%20Budget%20Breakdow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V "/>
      <sheetName val="SMEC Remuneration "/>
      <sheetName val="SMEC Reimbussables "/>
      <sheetName val="Detailed Analyis W.r.t Schedule"/>
      <sheetName val="SMEC International"/>
      <sheetName val="SMEC India "/>
      <sheetName val="Sheet3"/>
      <sheetName val="Sheet4"/>
    </sheetNames>
    <sheetDataSet>
      <sheetData sheetId="0"/>
      <sheetData sheetId="1">
        <row r="42">
          <cell r="K42">
            <v>87469.262565578814</v>
          </cell>
          <cell r="L42">
            <v>156446.25605439246</v>
          </cell>
          <cell r="M42">
            <v>99366.831947865358</v>
          </cell>
          <cell r="N42">
            <v>157715.2118125</v>
          </cell>
          <cell r="O42">
            <v>216267.56646654353</v>
          </cell>
          <cell r="P42">
            <v>241549.23912151068</v>
          </cell>
          <cell r="Q42">
            <v>264207.90964696225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ED39D-2E46-40B5-8C38-33E618E9B052}">
  <dimension ref="A1:CJ61"/>
  <sheetViews>
    <sheetView showGridLines="0" tabSelected="1" zoomScale="70" zoomScaleNormal="70" workbookViewId="0">
      <pane ySplit="2" topLeftCell="A3" activePane="bottomLeft" state="frozen"/>
      <selection pane="bottomLeft" activeCell="H16" sqref="H16"/>
    </sheetView>
  </sheetViews>
  <sheetFormatPr defaultRowHeight="15" x14ac:dyDescent="0.25"/>
  <cols>
    <col min="2" max="2" width="61" bestFit="1" customWidth="1"/>
    <col min="3" max="3" width="14.140625" bestFit="1" customWidth="1"/>
    <col min="8" max="8" width="13.28515625" customWidth="1"/>
    <col min="9" max="9" width="10.42578125" customWidth="1"/>
    <col min="10" max="10" width="8.140625" customWidth="1"/>
    <col min="11" max="11" width="9.7109375" customWidth="1"/>
    <col min="12" max="12" width="10" bestFit="1" customWidth="1"/>
    <col min="13" max="13" width="10.28515625" customWidth="1"/>
    <col min="14" max="14" width="13.5703125" customWidth="1"/>
    <col min="15" max="15" width="11.5703125" bestFit="1" customWidth="1"/>
    <col min="16" max="16" width="11.5703125" customWidth="1"/>
    <col min="17" max="17" width="11.28515625" customWidth="1"/>
    <col min="18" max="87" width="3.85546875" customWidth="1"/>
  </cols>
  <sheetData>
    <row r="1" spans="1:88" x14ac:dyDescent="0.25">
      <c r="A1" s="1" t="s">
        <v>0</v>
      </c>
      <c r="K1" s="2">
        <v>1</v>
      </c>
      <c r="L1" s="2">
        <v>2</v>
      </c>
      <c r="M1" s="3">
        <v>3</v>
      </c>
      <c r="N1" s="3">
        <v>4</v>
      </c>
      <c r="O1" s="3">
        <v>5</v>
      </c>
      <c r="P1" s="3">
        <v>6</v>
      </c>
      <c r="Q1" s="3">
        <v>7</v>
      </c>
      <c r="R1" s="3">
        <v>8</v>
      </c>
      <c r="S1" s="3">
        <v>9</v>
      </c>
      <c r="T1" s="3">
        <v>10</v>
      </c>
      <c r="U1" s="3">
        <v>11</v>
      </c>
      <c r="V1" s="3">
        <v>12</v>
      </c>
      <c r="W1" s="3">
        <v>13</v>
      </c>
      <c r="X1" s="3">
        <v>14</v>
      </c>
      <c r="Y1" s="3">
        <v>15</v>
      </c>
      <c r="Z1" s="3">
        <v>16</v>
      </c>
      <c r="AA1" s="3">
        <v>17</v>
      </c>
      <c r="AB1" s="3">
        <v>18</v>
      </c>
      <c r="AC1" s="3">
        <v>19</v>
      </c>
      <c r="AD1" s="3">
        <v>20</v>
      </c>
      <c r="AE1" s="3">
        <v>21</v>
      </c>
      <c r="AF1" s="3">
        <v>22</v>
      </c>
      <c r="AG1" s="3">
        <v>23</v>
      </c>
      <c r="AH1" s="3">
        <v>24</v>
      </c>
      <c r="AI1" s="3">
        <v>25</v>
      </c>
      <c r="AJ1" s="3">
        <v>26</v>
      </c>
      <c r="AK1" s="3">
        <v>27</v>
      </c>
      <c r="AL1" s="3">
        <v>28</v>
      </c>
      <c r="AM1" s="3">
        <v>29</v>
      </c>
      <c r="AN1" s="3">
        <v>30</v>
      </c>
      <c r="AO1" s="3">
        <v>31</v>
      </c>
      <c r="AP1" s="3">
        <v>32</v>
      </c>
      <c r="AQ1" s="3">
        <v>33</v>
      </c>
      <c r="AR1" s="3">
        <v>34</v>
      </c>
      <c r="AS1" s="3">
        <v>35</v>
      </c>
      <c r="AT1" s="3">
        <v>36</v>
      </c>
      <c r="AU1" s="3">
        <v>37</v>
      </c>
      <c r="AV1" s="3">
        <v>38</v>
      </c>
      <c r="AW1" s="3">
        <v>39</v>
      </c>
      <c r="AX1" s="3">
        <v>40</v>
      </c>
      <c r="AY1" s="3">
        <v>41</v>
      </c>
      <c r="AZ1" s="3">
        <v>42</v>
      </c>
      <c r="BA1" s="3">
        <v>43</v>
      </c>
      <c r="BB1" s="3">
        <v>44</v>
      </c>
      <c r="BC1" s="3">
        <v>45</v>
      </c>
      <c r="BD1" s="3">
        <v>46</v>
      </c>
      <c r="BE1" s="3">
        <v>47</v>
      </c>
      <c r="BF1" s="3">
        <v>48</v>
      </c>
      <c r="BG1" s="3">
        <v>49</v>
      </c>
      <c r="BH1" s="3">
        <v>50</v>
      </c>
      <c r="BI1" s="3">
        <v>51</v>
      </c>
      <c r="BJ1" s="3">
        <v>52</v>
      </c>
      <c r="BK1" s="3">
        <v>53</v>
      </c>
      <c r="BL1" s="3">
        <v>54</v>
      </c>
      <c r="BM1" s="3">
        <v>55</v>
      </c>
      <c r="BN1" s="3">
        <v>56</v>
      </c>
      <c r="BO1" s="3">
        <v>57</v>
      </c>
      <c r="BP1" s="3">
        <v>58</v>
      </c>
      <c r="BQ1" s="3">
        <v>59</v>
      </c>
      <c r="BR1" s="3">
        <v>60</v>
      </c>
      <c r="BS1" s="3">
        <v>61</v>
      </c>
      <c r="BT1" s="3">
        <v>62</v>
      </c>
      <c r="BU1" s="3">
        <v>63</v>
      </c>
      <c r="BV1" s="3">
        <v>64</v>
      </c>
      <c r="BW1" s="3">
        <v>65</v>
      </c>
      <c r="BX1" s="3">
        <v>66</v>
      </c>
      <c r="BY1" s="3">
        <v>67</v>
      </c>
      <c r="BZ1" s="3">
        <v>68</v>
      </c>
      <c r="CA1" s="3">
        <v>69</v>
      </c>
      <c r="CB1" s="3">
        <v>70</v>
      </c>
      <c r="CC1" s="3">
        <v>71</v>
      </c>
      <c r="CD1" s="3">
        <v>72</v>
      </c>
      <c r="CE1" s="3">
        <v>73</v>
      </c>
      <c r="CF1" s="3">
        <v>74</v>
      </c>
      <c r="CG1" s="3">
        <v>75</v>
      </c>
      <c r="CH1" s="3">
        <v>76</v>
      </c>
      <c r="CI1" s="3">
        <v>77</v>
      </c>
      <c r="CJ1" s="3"/>
    </row>
    <row r="2" spans="1:88" ht="52.5" customHeight="1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6" t="s">
        <v>10</v>
      </c>
      <c r="K2" s="7">
        <v>43861</v>
      </c>
      <c r="L2" s="7">
        <v>43890</v>
      </c>
      <c r="M2" s="7">
        <v>43921</v>
      </c>
      <c r="N2" s="7">
        <v>43951</v>
      </c>
      <c r="O2" s="7">
        <v>43982</v>
      </c>
      <c r="P2" s="7">
        <v>44012</v>
      </c>
      <c r="Q2" s="7">
        <v>44043</v>
      </c>
      <c r="R2" s="8">
        <v>44074</v>
      </c>
      <c r="S2" s="8">
        <v>44104</v>
      </c>
      <c r="T2" s="8">
        <v>44135</v>
      </c>
      <c r="U2" s="8">
        <v>44165</v>
      </c>
      <c r="V2" s="8">
        <v>44196</v>
      </c>
      <c r="W2" s="8">
        <v>44227</v>
      </c>
      <c r="X2" s="8">
        <v>44255</v>
      </c>
      <c r="Y2" s="8">
        <v>44286</v>
      </c>
      <c r="Z2" s="8">
        <v>44316</v>
      </c>
      <c r="AA2" s="8">
        <v>44347</v>
      </c>
      <c r="AB2" s="8">
        <v>44377</v>
      </c>
      <c r="AC2" s="8">
        <v>44408</v>
      </c>
      <c r="AD2" s="8">
        <v>44439</v>
      </c>
      <c r="AE2" s="8">
        <v>44469</v>
      </c>
      <c r="AF2" s="8">
        <v>44500</v>
      </c>
      <c r="AG2" s="8">
        <v>44530</v>
      </c>
      <c r="AH2" s="8">
        <v>44561</v>
      </c>
      <c r="AI2" s="8">
        <v>44592</v>
      </c>
      <c r="AJ2" s="8">
        <v>44620</v>
      </c>
      <c r="AK2" s="8">
        <v>44651</v>
      </c>
      <c r="AL2" s="8">
        <v>44681</v>
      </c>
      <c r="AM2" s="8">
        <v>44712</v>
      </c>
      <c r="AN2" s="8">
        <v>44742</v>
      </c>
      <c r="AO2" s="8">
        <v>44773</v>
      </c>
      <c r="AP2" s="8">
        <v>44804</v>
      </c>
      <c r="AQ2" s="8">
        <v>44834</v>
      </c>
      <c r="AR2" s="8">
        <v>44865</v>
      </c>
      <c r="AS2" s="8">
        <v>44895</v>
      </c>
      <c r="AT2" s="8">
        <v>44926</v>
      </c>
      <c r="AU2" s="8">
        <v>44957</v>
      </c>
      <c r="AV2" s="8">
        <v>44985</v>
      </c>
      <c r="AW2" s="8">
        <v>45016</v>
      </c>
      <c r="AX2" s="8">
        <v>45046</v>
      </c>
      <c r="AY2" s="8">
        <v>45077</v>
      </c>
      <c r="AZ2" s="8">
        <v>45107</v>
      </c>
      <c r="BA2" s="8">
        <v>45138</v>
      </c>
      <c r="BB2" s="8">
        <v>45169</v>
      </c>
      <c r="BC2" s="8">
        <v>45199</v>
      </c>
      <c r="BD2" s="8">
        <v>45230</v>
      </c>
      <c r="BE2" s="8">
        <v>45260</v>
      </c>
      <c r="BF2" s="8">
        <v>45291</v>
      </c>
      <c r="BG2" s="8">
        <v>45322</v>
      </c>
      <c r="BH2" s="8">
        <v>45351</v>
      </c>
      <c r="BI2" s="8">
        <v>45382</v>
      </c>
      <c r="BJ2" s="8">
        <v>45412</v>
      </c>
      <c r="BK2" s="8">
        <v>45443</v>
      </c>
      <c r="BL2" s="8">
        <v>45473</v>
      </c>
      <c r="BM2" s="8">
        <v>45504</v>
      </c>
      <c r="BN2" s="8">
        <v>45535</v>
      </c>
      <c r="BO2" s="8">
        <v>45565</v>
      </c>
      <c r="BP2" s="8">
        <v>45596</v>
      </c>
      <c r="BQ2" s="8">
        <v>45626</v>
      </c>
      <c r="BR2" s="8">
        <v>45657</v>
      </c>
      <c r="BS2" s="8">
        <v>45688</v>
      </c>
      <c r="BT2" s="8">
        <v>45716</v>
      </c>
      <c r="BU2" s="8">
        <v>45747</v>
      </c>
      <c r="BV2" s="8">
        <v>45777</v>
      </c>
      <c r="BW2" s="8">
        <v>45808</v>
      </c>
      <c r="BX2" s="8">
        <v>45838</v>
      </c>
      <c r="BY2" s="8">
        <v>45869</v>
      </c>
      <c r="BZ2" s="8">
        <v>45900</v>
      </c>
      <c r="CA2" s="8">
        <v>45930</v>
      </c>
      <c r="CB2" s="8">
        <v>45961</v>
      </c>
      <c r="CC2" s="8">
        <v>45991</v>
      </c>
      <c r="CD2" s="8">
        <v>46022</v>
      </c>
      <c r="CE2" s="8">
        <v>46053</v>
      </c>
      <c r="CF2" s="8">
        <v>46081</v>
      </c>
      <c r="CG2" s="8">
        <v>46112</v>
      </c>
      <c r="CH2" s="8">
        <v>46142</v>
      </c>
      <c r="CI2" s="8">
        <v>46173</v>
      </c>
      <c r="CJ2" s="3"/>
    </row>
    <row r="3" spans="1:88" x14ac:dyDescent="0.25">
      <c r="A3" s="9">
        <v>1</v>
      </c>
      <c r="B3" s="10" t="s">
        <v>11</v>
      </c>
      <c r="C3" s="10" t="s">
        <v>12</v>
      </c>
      <c r="D3" s="11" t="s">
        <v>13</v>
      </c>
      <c r="E3" s="11">
        <v>40</v>
      </c>
      <c r="F3" s="12">
        <v>3000</v>
      </c>
      <c r="G3" s="13" t="s">
        <v>14</v>
      </c>
      <c r="H3" s="9" t="s">
        <v>15</v>
      </c>
      <c r="I3" s="14">
        <v>50</v>
      </c>
      <c r="J3" s="15">
        <f>E3/I3</f>
        <v>0.8</v>
      </c>
      <c r="K3" s="16"/>
      <c r="L3" s="16"/>
      <c r="M3" s="16"/>
      <c r="N3" s="16"/>
      <c r="O3" s="16"/>
      <c r="P3" s="16"/>
      <c r="Q3" s="16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</row>
    <row r="4" spans="1:88" x14ac:dyDescent="0.25">
      <c r="A4" s="17" t="s">
        <v>16</v>
      </c>
      <c r="B4" s="18" t="s">
        <v>17</v>
      </c>
      <c r="C4" s="18"/>
      <c r="D4" s="19"/>
      <c r="E4" s="19"/>
      <c r="F4" s="20"/>
      <c r="G4" s="17"/>
      <c r="H4" s="21"/>
      <c r="I4" s="22"/>
      <c r="J4" s="15"/>
      <c r="K4" s="3"/>
      <c r="L4" s="3">
        <v>1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</row>
    <row r="5" spans="1:88" x14ac:dyDescent="0.25">
      <c r="A5" s="17" t="s">
        <v>18</v>
      </c>
      <c r="B5" s="18" t="s">
        <v>19</v>
      </c>
      <c r="C5" s="18"/>
      <c r="D5" s="19"/>
      <c r="E5" s="19"/>
      <c r="F5" s="20"/>
      <c r="G5" s="17"/>
      <c r="H5" s="21"/>
      <c r="I5" s="22"/>
      <c r="J5" s="15"/>
      <c r="K5" s="3">
        <v>1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</row>
    <row r="6" spans="1:88" x14ac:dyDescent="0.25">
      <c r="A6" s="17" t="s">
        <v>20</v>
      </c>
      <c r="B6" s="18" t="s">
        <v>21</v>
      </c>
      <c r="C6" s="18"/>
      <c r="D6" s="19"/>
      <c r="E6" s="19"/>
      <c r="F6" s="20"/>
      <c r="G6" s="17"/>
      <c r="H6" s="21"/>
      <c r="I6" s="22"/>
      <c r="J6" s="15"/>
      <c r="K6" s="3">
        <v>1</v>
      </c>
      <c r="L6" s="3">
        <v>1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</row>
    <row r="7" spans="1:88" x14ac:dyDescent="0.25">
      <c r="A7" s="17" t="s">
        <v>22</v>
      </c>
      <c r="B7" s="18" t="s">
        <v>23</v>
      </c>
      <c r="C7" s="18"/>
      <c r="D7" s="19"/>
      <c r="E7" s="19"/>
      <c r="F7" s="20"/>
      <c r="G7" s="17"/>
      <c r="H7" s="21"/>
      <c r="I7" s="22"/>
      <c r="J7" s="15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</row>
    <row r="8" spans="1:88" x14ac:dyDescent="0.25">
      <c r="A8" s="17" t="s">
        <v>24</v>
      </c>
      <c r="B8" s="18" t="s">
        <v>25</v>
      </c>
      <c r="C8" s="18"/>
      <c r="D8" s="19"/>
      <c r="E8" s="19"/>
      <c r="F8" s="20"/>
      <c r="G8" s="17"/>
      <c r="H8" s="21"/>
      <c r="I8" s="22"/>
      <c r="J8" s="15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</row>
    <row r="9" spans="1:88" x14ac:dyDescent="0.25">
      <c r="A9" s="17" t="s">
        <v>26</v>
      </c>
      <c r="B9" s="18" t="s">
        <v>27</v>
      </c>
      <c r="C9" s="18"/>
      <c r="D9" s="19"/>
      <c r="E9" s="19"/>
      <c r="F9" s="20"/>
      <c r="G9" s="17"/>
      <c r="H9" s="21"/>
      <c r="I9" s="22"/>
      <c r="J9" s="15"/>
      <c r="K9" s="3">
        <v>1</v>
      </c>
      <c r="L9" s="3"/>
      <c r="M9" s="3">
        <v>1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</row>
    <row r="10" spans="1:88" x14ac:dyDescent="0.25">
      <c r="A10" s="17" t="s">
        <v>28</v>
      </c>
      <c r="B10" s="18" t="s">
        <v>29</v>
      </c>
      <c r="C10" s="23"/>
      <c r="D10" s="4"/>
      <c r="E10" s="19"/>
      <c r="F10" s="19"/>
      <c r="G10" s="24"/>
      <c r="H10" s="25"/>
      <c r="I10" s="26"/>
      <c r="J10" s="27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</row>
    <row r="11" spans="1:88" x14ac:dyDescent="0.25">
      <c r="A11" s="10"/>
      <c r="B11" s="10"/>
      <c r="C11" s="28" t="s">
        <v>30</v>
      </c>
      <c r="D11" s="29"/>
      <c r="E11" s="11"/>
      <c r="F11" s="11"/>
      <c r="G11" s="30" t="s">
        <v>14</v>
      </c>
      <c r="H11" s="31"/>
      <c r="I11" s="16"/>
      <c r="J11" s="32"/>
      <c r="K11" s="16">
        <f>SUM(K3:K10)</f>
        <v>3</v>
      </c>
      <c r="L11" s="16">
        <f t="shared" ref="L11:M11" si="0">SUM(L3:L10)</f>
        <v>2</v>
      </c>
      <c r="M11" s="16">
        <f t="shared" si="0"/>
        <v>1</v>
      </c>
      <c r="N11" s="16"/>
      <c r="O11" s="16"/>
      <c r="P11" s="16"/>
      <c r="Q11" s="16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</row>
    <row r="12" spans="1:88" x14ac:dyDescent="0.25">
      <c r="A12" s="33"/>
      <c r="B12" s="34"/>
      <c r="C12" s="34"/>
      <c r="D12" s="34"/>
      <c r="E12" s="34"/>
      <c r="F12" s="34"/>
      <c r="G12" s="34"/>
      <c r="H12" s="34"/>
      <c r="I12" s="34"/>
      <c r="J12" s="34"/>
      <c r="K12" s="35">
        <f>K11*$F$3</f>
        <v>9000</v>
      </c>
      <c r="L12" s="35">
        <f>L11*$F$3</f>
        <v>6000</v>
      </c>
      <c r="M12" s="35">
        <f>M11*$F$3</f>
        <v>3000</v>
      </c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  <c r="CF12" s="35"/>
      <c r="CG12" s="35"/>
      <c r="CH12" s="35"/>
      <c r="CI12" s="35"/>
      <c r="CJ12" s="3"/>
    </row>
    <row r="13" spans="1:88" x14ac:dyDescent="0.25">
      <c r="A13" s="36" t="s">
        <v>31</v>
      </c>
      <c r="J13" s="37"/>
    </row>
    <row r="14" spans="1:88" x14ac:dyDescent="0.25">
      <c r="A14" s="38" t="s">
        <v>32</v>
      </c>
      <c r="J14" s="37"/>
    </row>
    <row r="15" spans="1:88" ht="30" x14ac:dyDescent="0.25">
      <c r="A15" s="39" t="s">
        <v>33</v>
      </c>
      <c r="B15" s="28" t="s">
        <v>2</v>
      </c>
      <c r="C15" s="28" t="s">
        <v>3</v>
      </c>
      <c r="D15" s="40" t="s">
        <v>4</v>
      </c>
      <c r="E15" s="40" t="s">
        <v>5</v>
      </c>
      <c r="F15" s="40" t="s">
        <v>6</v>
      </c>
      <c r="G15" s="40" t="s">
        <v>7</v>
      </c>
      <c r="H15" s="40" t="s">
        <v>8</v>
      </c>
      <c r="I15" s="14"/>
      <c r="J15" s="41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</row>
    <row r="16" spans="1:88" x14ac:dyDescent="0.25">
      <c r="A16" s="21">
        <v>1</v>
      </c>
      <c r="B16" s="18" t="s">
        <v>34</v>
      </c>
      <c r="C16" s="18" t="s">
        <v>35</v>
      </c>
      <c r="D16" s="19" t="s">
        <v>36</v>
      </c>
      <c r="E16" s="19">
        <v>186</v>
      </c>
      <c r="F16" s="20">
        <v>50000</v>
      </c>
      <c r="G16" s="21" t="s">
        <v>15</v>
      </c>
      <c r="H16" s="17" t="s">
        <v>37</v>
      </c>
      <c r="I16" s="22">
        <v>454</v>
      </c>
      <c r="J16" s="42">
        <f>E16/I16</f>
        <v>0.40969162995594716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</row>
    <row r="17" spans="1:88" x14ac:dyDescent="0.25">
      <c r="A17" s="17" t="s">
        <v>16</v>
      </c>
      <c r="B17" s="18" t="s">
        <v>38</v>
      </c>
      <c r="C17" s="18"/>
      <c r="D17" s="19"/>
      <c r="E17" s="19"/>
      <c r="F17" s="20"/>
      <c r="G17" s="21"/>
      <c r="H17" s="17"/>
      <c r="I17" s="22"/>
      <c r="J17" s="42"/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1</v>
      </c>
      <c r="Z17" s="3">
        <v>1</v>
      </c>
      <c r="AA17" s="3">
        <v>1</v>
      </c>
      <c r="AB17" s="3">
        <v>1</v>
      </c>
      <c r="AC17" s="3">
        <v>1</v>
      </c>
      <c r="AD17" s="3">
        <v>1</v>
      </c>
      <c r="AE17" s="3">
        <v>1</v>
      </c>
      <c r="AF17" s="3">
        <v>1</v>
      </c>
      <c r="AG17" s="3">
        <v>1</v>
      </c>
      <c r="AH17" s="3">
        <v>1</v>
      </c>
      <c r="AI17" s="3">
        <v>1</v>
      </c>
      <c r="AJ17" s="3">
        <v>1</v>
      </c>
      <c r="AK17" s="3">
        <v>1</v>
      </c>
      <c r="AL17" s="3">
        <v>1</v>
      </c>
      <c r="AM17" s="3">
        <v>1</v>
      </c>
      <c r="AN17" s="3">
        <v>1</v>
      </c>
      <c r="AO17" s="3">
        <v>1</v>
      </c>
      <c r="AP17" s="3">
        <v>1</v>
      </c>
      <c r="AQ17" s="3">
        <v>1</v>
      </c>
      <c r="AR17" s="3">
        <v>1</v>
      </c>
      <c r="AS17" s="3">
        <v>1</v>
      </c>
      <c r="AT17" s="3">
        <v>1</v>
      </c>
      <c r="AU17" s="3">
        <v>1</v>
      </c>
      <c r="AV17" s="3">
        <v>1</v>
      </c>
      <c r="AW17" s="3">
        <v>1</v>
      </c>
      <c r="AX17" s="3">
        <v>1</v>
      </c>
      <c r="AY17" s="3">
        <v>1</v>
      </c>
      <c r="AZ17" s="3">
        <v>1</v>
      </c>
      <c r="BA17" s="3">
        <v>1</v>
      </c>
      <c r="BB17" s="3">
        <v>1</v>
      </c>
      <c r="BC17" s="3">
        <v>1</v>
      </c>
      <c r="BD17" s="3">
        <v>1</v>
      </c>
      <c r="BE17" s="3">
        <v>1</v>
      </c>
      <c r="BF17" s="3">
        <v>1</v>
      </c>
      <c r="BG17" s="3">
        <v>1</v>
      </c>
      <c r="BH17" s="3">
        <v>1</v>
      </c>
      <c r="BI17" s="3">
        <v>1</v>
      </c>
      <c r="BJ17" s="3">
        <v>1</v>
      </c>
      <c r="BK17" s="3">
        <v>1</v>
      </c>
      <c r="BL17" s="3">
        <v>1</v>
      </c>
      <c r="BM17" s="3">
        <v>1</v>
      </c>
      <c r="BN17" s="3">
        <v>1</v>
      </c>
      <c r="BO17" s="3">
        <v>1</v>
      </c>
      <c r="BP17" s="3">
        <v>1</v>
      </c>
      <c r="BQ17" s="3">
        <v>1</v>
      </c>
      <c r="BR17" s="3">
        <v>1</v>
      </c>
      <c r="BS17" s="3">
        <v>1</v>
      </c>
      <c r="BT17" s="3">
        <v>1</v>
      </c>
      <c r="BU17" s="3">
        <v>1</v>
      </c>
      <c r="BV17" s="3">
        <v>1</v>
      </c>
      <c r="BW17" s="3">
        <v>1</v>
      </c>
      <c r="BX17" s="3">
        <v>1</v>
      </c>
      <c r="BY17" s="3">
        <v>1</v>
      </c>
      <c r="BZ17" s="3">
        <v>1</v>
      </c>
      <c r="CA17" s="3">
        <v>1</v>
      </c>
      <c r="CB17" s="3">
        <v>1</v>
      </c>
      <c r="CC17" s="3">
        <v>1</v>
      </c>
      <c r="CD17" s="3">
        <v>1</v>
      </c>
      <c r="CE17" s="3">
        <v>1</v>
      </c>
      <c r="CF17" s="3">
        <v>1</v>
      </c>
      <c r="CG17" s="3">
        <v>1</v>
      </c>
      <c r="CH17" s="3">
        <v>1</v>
      </c>
      <c r="CI17" s="3">
        <v>1</v>
      </c>
      <c r="CJ17" s="3"/>
    </row>
    <row r="18" spans="1:88" x14ac:dyDescent="0.25">
      <c r="A18" s="17" t="s">
        <v>18</v>
      </c>
      <c r="B18" s="18" t="s">
        <v>39</v>
      </c>
      <c r="C18" s="18"/>
      <c r="D18" s="19"/>
      <c r="E18" s="19"/>
      <c r="F18" s="20"/>
      <c r="G18" s="21"/>
      <c r="H18" s="17"/>
      <c r="I18" s="22"/>
      <c r="J18" s="42"/>
      <c r="K18" s="3"/>
      <c r="L18" s="3"/>
      <c r="M18" s="3"/>
      <c r="N18" s="3"/>
      <c r="O18" s="3"/>
      <c r="P18" s="3"/>
      <c r="Q18" s="3"/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>
        <v>1</v>
      </c>
      <c r="Z18" s="3">
        <v>1</v>
      </c>
      <c r="AA18" s="3">
        <v>1</v>
      </c>
      <c r="AB18" s="3">
        <v>1</v>
      </c>
      <c r="AC18" s="3">
        <v>1</v>
      </c>
      <c r="AD18" s="3">
        <v>1</v>
      </c>
      <c r="AE18" s="3">
        <v>1</v>
      </c>
      <c r="AF18" s="3">
        <v>1</v>
      </c>
      <c r="AG18" s="3">
        <v>1</v>
      </c>
      <c r="AH18" s="3">
        <v>1</v>
      </c>
      <c r="AI18" s="3">
        <v>1</v>
      </c>
      <c r="AJ18" s="3">
        <v>1</v>
      </c>
      <c r="AK18" s="3">
        <v>1</v>
      </c>
      <c r="AL18" s="3">
        <v>1</v>
      </c>
      <c r="AM18" s="3">
        <v>1</v>
      </c>
      <c r="AN18" s="3">
        <v>1</v>
      </c>
      <c r="AO18" s="3">
        <v>1</v>
      </c>
      <c r="AP18" s="3">
        <v>1</v>
      </c>
      <c r="AQ18" s="3">
        <v>1</v>
      </c>
      <c r="AR18" s="3">
        <v>1</v>
      </c>
      <c r="AS18" s="3">
        <v>1</v>
      </c>
      <c r="AT18" s="3">
        <v>1</v>
      </c>
      <c r="AU18" s="3">
        <v>1</v>
      </c>
      <c r="AV18" s="3">
        <v>1</v>
      </c>
      <c r="AW18" s="3">
        <v>1</v>
      </c>
      <c r="AX18" s="3">
        <v>1</v>
      </c>
      <c r="AY18" s="3">
        <v>1</v>
      </c>
      <c r="AZ18" s="3">
        <v>1</v>
      </c>
      <c r="BA18" s="3">
        <v>1</v>
      </c>
      <c r="BB18" s="3">
        <v>1</v>
      </c>
      <c r="BC18" s="3">
        <v>1</v>
      </c>
      <c r="BD18" s="3">
        <v>1</v>
      </c>
      <c r="BE18" s="3">
        <v>1</v>
      </c>
      <c r="BF18" s="3">
        <v>1</v>
      </c>
      <c r="BG18" s="3">
        <v>1</v>
      </c>
      <c r="BH18" s="3">
        <v>1</v>
      </c>
      <c r="BI18" s="3">
        <v>1</v>
      </c>
      <c r="BJ18" s="3">
        <v>1</v>
      </c>
      <c r="BK18" s="3">
        <v>1</v>
      </c>
      <c r="BL18" s="3">
        <v>1</v>
      </c>
      <c r="BM18" s="3">
        <v>1</v>
      </c>
      <c r="BN18" s="3">
        <v>1</v>
      </c>
      <c r="BO18" s="3">
        <v>1</v>
      </c>
      <c r="BP18" s="3">
        <v>1</v>
      </c>
      <c r="BQ18" s="3">
        <v>1</v>
      </c>
      <c r="BR18" s="3">
        <v>1</v>
      </c>
      <c r="BS18" s="3">
        <v>1</v>
      </c>
      <c r="BT18" s="3">
        <v>1</v>
      </c>
      <c r="BU18" s="3">
        <v>1</v>
      </c>
      <c r="BV18" s="3">
        <v>1</v>
      </c>
      <c r="BW18" s="3">
        <v>1</v>
      </c>
      <c r="BX18" s="3">
        <v>1</v>
      </c>
      <c r="BY18" s="3">
        <v>1</v>
      </c>
      <c r="BZ18" s="3">
        <v>1</v>
      </c>
      <c r="CA18" s="3">
        <v>1</v>
      </c>
      <c r="CB18" s="3">
        <v>1</v>
      </c>
      <c r="CC18" s="3">
        <v>1</v>
      </c>
      <c r="CD18" s="3">
        <v>1</v>
      </c>
      <c r="CE18" s="3">
        <v>1</v>
      </c>
      <c r="CF18" s="3">
        <v>1</v>
      </c>
      <c r="CG18" s="3">
        <v>1</v>
      </c>
      <c r="CH18" s="3">
        <v>1</v>
      </c>
      <c r="CI18" s="3">
        <v>1</v>
      </c>
      <c r="CJ18" s="3"/>
    </row>
    <row r="19" spans="1:88" x14ac:dyDescent="0.25">
      <c r="A19" s="17" t="s">
        <v>20</v>
      </c>
      <c r="B19" s="18" t="s">
        <v>40</v>
      </c>
      <c r="C19" s="18"/>
      <c r="D19" s="19"/>
      <c r="E19" s="19"/>
      <c r="F19" s="20"/>
      <c r="G19" s="21"/>
      <c r="H19" s="17"/>
      <c r="I19" s="22"/>
      <c r="J19" s="42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</row>
    <row r="20" spans="1:88" x14ac:dyDescent="0.25">
      <c r="A20" s="17" t="s">
        <v>22</v>
      </c>
      <c r="B20" s="18" t="s">
        <v>41</v>
      </c>
      <c r="C20" s="18"/>
      <c r="D20" s="19"/>
      <c r="E20" s="19"/>
      <c r="F20" s="20"/>
      <c r="G20" s="21"/>
      <c r="H20" s="17"/>
      <c r="I20" s="22"/>
      <c r="J20" s="42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</row>
    <row r="21" spans="1:88" x14ac:dyDescent="0.25">
      <c r="A21" s="43"/>
      <c r="B21" s="44" t="s">
        <v>30</v>
      </c>
      <c r="C21" s="44"/>
      <c r="D21" s="45"/>
      <c r="E21" s="45"/>
      <c r="F21" s="46"/>
      <c r="G21" s="47"/>
      <c r="H21" s="43"/>
      <c r="I21" s="48"/>
      <c r="J21" s="42"/>
      <c r="K21" s="35">
        <f>SUM(K17:K20)</f>
        <v>1</v>
      </c>
      <c r="L21" s="35">
        <f t="shared" ref="L21:BW21" si="1">SUM(L17:L20)</f>
        <v>1</v>
      </c>
      <c r="M21" s="35">
        <f t="shared" si="1"/>
        <v>1</v>
      </c>
      <c r="N21" s="35">
        <f t="shared" si="1"/>
        <v>1</v>
      </c>
      <c r="O21" s="35">
        <f t="shared" si="1"/>
        <v>1</v>
      </c>
      <c r="P21" s="35">
        <f t="shared" si="1"/>
        <v>1</v>
      </c>
      <c r="Q21" s="35">
        <f t="shared" si="1"/>
        <v>1</v>
      </c>
      <c r="R21" s="35">
        <f t="shared" si="1"/>
        <v>2</v>
      </c>
      <c r="S21" s="35">
        <f t="shared" si="1"/>
        <v>2</v>
      </c>
      <c r="T21" s="35">
        <f t="shared" si="1"/>
        <v>2</v>
      </c>
      <c r="U21" s="35">
        <f t="shared" si="1"/>
        <v>2</v>
      </c>
      <c r="V21" s="35">
        <f t="shared" si="1"/>
        <v>2</v>
      </c>
      <c r="W21" s="35">
        <f t="shared" si="1"/>
        <v>2</v>
      </c>
      <c r="X21" s="35">
        <f t="shared" si="1"/>
        <v>2</v>
      </c>
      <c r="Y21" s="35">
        <f t="shared" si="1"/>
        <v>2</v>
      </c>
      <c r="Z21" s="35">
        <f t="shared" si="1"/>
        <v>2</v>
      </c>
      <c r="AA21" s="35">
        <f t="shared" si="1"/>
        <v>2</v>
      </c>
      <c r="AB21" s="35">
        <f t="shared" si="1"/>
        <v>2</v>
      </c>
      <c r="AC21" s="35">
        <f t="shared" si="1"/>
        <v>2</v>
      </c>
      <c r="AD21" s="35">
        <f t="shared" si="1"/>
        <v>2</v>
      </c>
      <c r="AE21" s="35">
        <f t="shared" si="1"/>
        <v>2</v>
      </c>
      <c r="AF21" s="35">
        <f t="shared" si="1"/>
        <v>2</v>
      </c>
      <c r="AG21" s="35">
        <f t="shared" si="1"/>
        <v>2</v>
      </c>
      <c r="AH21" s="35">
        <f t="shared" si="1"/>
        <v>2</v>
      </c>
      <c r="AI21" s="35">
        <f t="shared" si="1"/>
        <v>2</v>
      </c>
      <c r="AJ21" s="35">
        <f t="shared" si="1"/>
        <v>2</v>
      </c>
      <c r="AK21" s="35">
        <f t="shared" si="1"/>
        <v>2</v>
      </c>
      <c r="AL21" s="35">
        <f t="shared" si="1"/>
        <v>2</v>
      </c>
      <c r="AM21" s="35">
        <f t="shared" si="1"/>
        <v>2</v>
      </c>
      <c r="AN21" s="35">
        <f t="shared" si="1"/>
        <v>2</v>
      </c>
      <c r="AO21" s="35">
        <f t="shared" si="1"/>
        <v>2</v>
      </c>
      <c r="AP21" s="35">
        <f t="shared" si="1"/>
        <v>2</v>
      </c>
      <c r="AQ21" s="35">
        <f t="shared" si="1"/>
        <v>2</v>
      </c>
      <c r="AR21" s="35">
        <f t="shared" si="1"/>
        <v>2</v>
      </c>
      <c r="AS21" s="35">
        <f t="shared" si="1"/>
        <v>2</v>
      </c>
      <c r="AT21" s="35">
        <f t="shared" si="1"/>
        <v>2</v>
      </c>
      <c r="AU21" s="35">
        <f t="shared" si="1"/>
        <v>2</v>
      </c>
      <c r="AV21" s="35">
        <f t="shared" si="1"/>
        <v>2</v>
      </c>
      <c r="AW21" s="35">
        <f t="shared" si="1"/>
        <v>2</v>
      </c>
      <c r="AX21" s="35">
        <f t="shared" si="1"/>
        <v>2</v>
      </c>
      <c r="AY21" s="35">
        <f t="shared" si="1"/>
        <v>2</v>
      </c>
      <c r="AZ21" s="35">
        <f t="shared" si="1"/>
        <v>2</v>
      </c>
      <c r="BA21" s="35">
        <f t="shared" si="1"/>
        <v>2</v>
      </c>
      <c r="BB21" s="35">
        <f t="shared" si="1"/>
        <v>2</v>
      </c>
      <c r="BC21" s="35">
        <f t="shared" si="1"/>
        <v>2</v>
      </c>
      <c r="BD21" s="35">
        <f t="shared" si="1"/>
        <v>2</v>
      </c>
      <c r="BE21" s="35">
        <f t="shared" si="1"/>
        <v>2</v>
      </c>
      <c r="BF21" s="35">
        <f t="shared" si="1"/>
        <v>2</v>
      </c>
      <c r="BG21" s="35">
        <f t="shared" si="1"/>
        <v>2</v>
      </c>
      <c r="BH21" s="35">
        <f t="shared" si="1"/>
        <v>2</v>
      </c>
      <c r="BI21" s="35">
        <f t="shared" si="1"/>
        <v>2</v>
      </c>
      <c r="BJ21" s="35">
        <f t="shared" si="1"/>
        <v>2</v>
      </c>
      <c r="BK21" s="35">
        <f t="shared" si="1"/>
        <v>2</v>
      </c>
      <c r="BL21" s="35">
        <f t="shared" si="1"/>
        <v>2</v>
      </c>
      <c r="BM21" s="35">
        <f t="shared" si="1"/>
        <v>2</v>
      </c>
      <c r="BN21" s="35">
        <f t="shared" si="1"/>
        <v>2</v>
      </c>
      <c r="BO21" s="35">
        <f t="shared" si="1"/>
        <v>2</v>
      </c>
      <c r="BP21" s="35">
        <f t="shared" si="1"/>
        <v>2</v>
      </c>
      <c r="BQ21" s="35">
        <f t="shared" si="1"/>
        <v>2</v>
      </c>
      <c r="BR21" s="35">
        <f t="shared" si="1"/>
        <v>2</v>
      </c>
      <c r="BS21" s="35">
        <f t="shared" si="1"/>
        <v>2</v>
      </c>
      <c r="BT21" s="35">
        <f t="shared" si="1"/>
        <v>2</v>
      </c>
      <c r="BU21" s="35">
        <f t="shared" si="1"/>
        <v>2</v>
      </c>
      <c r="BV21" s="35">
        <f t="shared" si="1"/>
        <v>2</v>
      </c>
      <c r="BW21" s="35">
        <f t="shared" si="1"/>
        <v>2</v>
      </c>
      <c r="BX21" s="35">
        <f t="shared" ref="BX21:CI21" si="2">SUM(BX17:BX20)</f>
        <v>2</v>
      </c>
      <c r="BY21" s="35">
        <f t="shared" si="2"/>
        <v>2</v>
      </c>
      <c r="BZ21" s="35">
        <f t="shared" si="2"/>
        <v>2</v>
      </c>
      <c r="CA21" s="35">
        <f t="shared" si="2"/>
        <v>2</v>
      </c>
      <c r="CB21" s="35">
        <f t="shared" si="2"/>
        <v>2</v>
      </c>
      <c r="CC21" s="35">
        <f t="shared" si="2"/>
        <v>2</v>
      </c>
      <c r="CD21" s="35">
        <f t="shared" si="2"/>
        <v>2</v>
      </c>
      <c r="CE21" s="35">
        <f t="shared" si="2"/>
        <v>2</v>
      </c>
      <c r="CF21" s="35">
        <f t="shared" si="2"/>
        <v>2</v>
      </c>
      <c r="CG21" s="35">
        <f t="shared" si="2"/>
        <v>2</v>
      </c>
      <c r="CH21" s="35">
        <f t="shared" si="2"/>
        <v>2</v>
      </c>
      <c r="CI21" s="35">
        <f t="shared" si="2"/>
        <v>2</v>
      </c>
      <c r="CJ21" s="35">
        <f>SUM(K21:CI21)</f>
        <v>147</v>
      </c>
    </row>
    <row r="22" spans="1:88" x14ac:dyDescent="0.25">
      <c r="A22" s="43"/>
      <c r="B22" s="44"/>
      <c r="C22" s="44"/>
      <c r="D22" s="45"/>
      <c r="E22" s="45"/>
      <c r="F22" s="46"/>
      <c r="G22" s="47"/>
      <c r="H22" s="43"/>
      <c r="I22" s="48"/>
      <c r="J22" s="42"/>
      <c r="K22" s="35">
        <f t="shared" ref="K22:BV22" si="3">K21*$F$16</f>
        <v>50000</v>
      </c>
      <c r="L22" s="35">
        <f t="shared" si="3"/>
        <v>50000</v>
      </c>
      <c r="M22" s="35">
        <f t="shared" si="3"/>
        <v>50000</v>
      </c>
      <c r="N22" s="35">
        <f t="shared" si="3"/>
        <v>50000</v>
      </c>
      <c r="O22" s="35">
        <f t="shared" si="3"/>
        <v>50000</v>
      </c>
      <c r="P22" s="35">
        <f t="shared" si="3"/>
        <v>50000</v>
      </c>
      <c r="Q22" s="35">
        <f t="shared" si="3"/>
        <v>50000</v>
      </c>
      <c r="R22" s="35">
        <f t="shared" si="3"/>
        <v>100000</v>
      </c>
      <c r="S22" s="35">
        <f t="shared" si="3"/>
        <v>100000</v>
      </c>
      <c r="T22" s="35">
        <f t="shared" si="3"/>
        <v>100000</v>
      </c>
      <c r="U22" s="35">
        <f t="shared" si="3"/>
        <v>100000</v>
      </c>
      <c r="V22" s="35">
        <f t="shared" si="3"/>
        <v>100000</v>
      </c>
      <c r="W22" s="35">
        <f t="shared" si="3"/>
        <v>100000</v>
      </c>
      <c r="X22" s="35">
        <f t="shared" si="3"/>
        <v>100000</v>
      </c>
      <c r="Y22" s="35">
        <f t="shared" si="3"/>
        <v>100000</v>
      </c>
      <c r="Z22" s="35">
        <f t="shared" si="3"/>
        <v>100000</v>
      </c>
      <c r="AA22" s="35">
        <f t="shared" si="3"/>
        <v>100000</v>
      </c>
      <c r="AB22" s="35">
        <f t="shared" si="3"/>
        <v>100000</v>
      </c>
      <c r="AC22" s="35">
        <f t="shared" si="3"/>
        <v>100000</v>
      </c>
      <c r="AD22" s="35">
        <f t="shared" si="3"/>
        <v>100000</v>
      </c>
      <c r="AE22" s="35">
        <f t="shared" si="3"/>
        <v>100000</v>
      </c>
      <c r="AF22" s="35">
        <f t="shared" si="3"/>
        <v>100000</v>
      </c>
      <c r="AG22" s="35">
        <f t="shared" si="3"/>
        <v>100000</v>
      </c>
      <c r="AH22" s="35">
        <f t="shared" si="3"/>
        <v>100000</v>
      </c>
      <c r="AI22" s="35">
        <f t="shared" si="3"/>
        <v>100000</v>
      </c>
      <c r="AJ22" s="35">
        <f t="shared" si="3"/>
        <v>100000</v>
      </c>
      <c r="AK22" s="35">
        <f t="shared" si="3"/>
        <v>100000</v>
      </c>
      <c r="AL22" s="35">
        <f t="shared" si="3"/>
        <v>100000</v>
      </c>
      <c r="AM22" s="35">
        <f t="shared" si="3"/>
        <v>100000</v>
      </c>
      <c r="AN22" s="35">
        <f t="shared" si="3"/>
        <v>100000</v>
      </c>
      <c r="AO22" s="35">
        <f t="shared" si="3"/>
        <v>100000</v>
      </c>
      <c r="AP22" s="35">
        <f t="shared" si="3"/>
        <v>100000</v>
      </c>
      <c r="AQ22" s="35">
        <f t="shared" si="3"/>
        <v>100000</v>
      </c>
      <c r="AR22" s="35">
        <f t="shared" si="3"/>
        <v>100000</v>
      </c>
      <c r="AS22" s="35">
        <f t="shared" si="3"/>
        <v>100000</v>
      </c>
      <c r="AT22" s="35">
        <f t="shared" si="3"/>
        <v>100000</v>
      </c>
      <c r="AU22" s="35">
        <f t="shared" si="3"/>
        <v>100000</v>
      </c>
      <c r="AV22" s="35">
        <f t="shared" si="3"/>
        <v>100000</v>
      </c>
      <c r="AW22" s="35">
        <f t="shared" si="3"/>
        <v>100000</v>
      </c>
      <c r="AX22" s="35">
        <f t="shared" si="3"/>
        <v>100000</v>
      </c>
      <c r="AY22" s="35">
        <f t="shared" si="3"/>
        <v>100000</v>
      </c>
      <c r="AZ22" s="35">
        <f t="shared" si="3"/>
        <v>100000</v>
      </c>
      <c r="BA22" s="35">
        <f t="shared" si="3"/>
        <v>100000</v>
      </c>
      <c r="BB22" s="35">
        <f t="shared" si="3"/>
        <v>100000</v>
      </c>
      <c r="BC22" s="35">
        <f t="shared" si="3"/>
        <v>100000</v>
      </c>
      <c r="BD22" s="35">
        <f t="shared" si="3"/>
        <v>100000</v>
      </c>
      <c r="BE22" s="35">
        <f t="shared" si="3"/>
        <v>100000</v>
      </c>
      <c r="BF22" s="35">
        <f t="shared" si="3"/>
        <v>100000</v>
      </c>
      <c r="BG22" s="35">
        <f t="shared" si="3"/>
        <v>100000</v>
      </c>
      <c r="BH22" s="35">
        <f t="shared" si="3"/>
        <v>100000</v>
      </c>
      <c r="BI22" s="35">
        <f t="shared" si="3"/>
        <v>100000</v>
      </c>
      <c r="BJ22" s="35">
        <f t="shared" si="3"/>
        <v>100000</v>
      </c>
      <c r="BK22" s="35">
        <f t="shared" si="3"/>
        <v>100000</v>
      </c>
      <c r="BL22" s="35">
        <f t="shared" si="3"/>
        <v>100000</v>
      </c>
      <c r="BM22" s="35">
        <f t="shared" si="3"/>
        <v>100000</v>
      </c>
      <c r="BN22" s="35">
        <f t="shared" si="3"/>
        <v>100000</v>
      </c>
      <c r="BO22" s="35">
        <f t="shared" si="3"/>
        <v>100000</v>
      </c>
      <c r="BP22" s="35">
        <f t="shared" si="3"/>
        <v>100000</v>
      </c>
      <c r="BQ22" s="35">
        <f t="shared" si="3"/>
        <v>100000</v>
      </c>
      <c r="BR22" s="35">
        <f t="shared" si="3"/>
        <v>100000</v>
      </c>
      <c r="BS22" s="35">
        <f t="shared" si="3"/>
        <v>100000</v>
      </c>
      <c r="BT22" s="35">
        <f t="shared" si="3"/>
        <v>100000</v>
      </c>
      <c r="BU22" s="35">
        <f t="shared" si="3"/>
        <v>100000</v>
      </c>
      <c r="BV22" s="35">
        <f t="shared" si="3"/>
        <v>100000</v>
      </c>
      <c r="BW22" s="35">
        <f t="shared" ref="BW22:CI22" si="4">BW21*$F$16</f>
        <v>100000</v>
      </c>
      <c r="BX22" s="35">
        <f t="shared" si="4"/>
        <v>100000</v>
      </c>
      <c r="BY22" s="35">
        <f t="shared" si="4"/>
        <v>100000</v>
      </c>
      <c r="BZ22" s="35">
        <f t="shared" si="4"/>
        <v>100000</v>
      </c>
      <c r="CA22" s="35">
        <f t="shared" si="4"/>
        <v>100000</v>
      </c>
      <c r="CB22" s="35">
        <f t="shared" si="4"/>
        <v>100000</v>
      </c>
      <c r="CC22" s="35">
        <f t="shared" si="4"/>
        <v>100000</v>
      </c>
      <c r="CD22" s="35">
        <f t="shared" si="4"/>
        <v>100000</v>
      </c>
      <c r="CE22" s="35">
        <f t="shared" si="4"/>
        <v>100000</v>
      </c>
      <c r="CF22" s="35">
        <f t="shared" si="4"/>
        <v>100000</v>
      </c>
      <c r="CG22" s="35">
        <f t="shared" si="4"/>
        <v>100000</v>
      </c>
      <c r="CH22" s="35">
        <f t="shared" si="4"/>
        <v>100000</v>
      </c>
      <c r="CI22" s="35">
        <f t="shared" si="4"/>
        <v>100000</v>
      </c>
      <c r="CJ22" s="35">
        <f>SUM(K22:CI22)</f>
        <v>7350000</v>
      </c>
    </row>
    <row r="23" spans="1:88" x14ac:dyDescent="0.25">
      <c r="A23" s="21">
        <v>2</v>
      </c>
      <c r="B23" s="18" t="s">
        <v>11</v>
      </c>
      <c r="C23" s="18" t="s">
        <v>12</v>
      </c>
      <c r="D23" s="19" t="s">
        <v>13</v>
      </c>
      <c r="E23" s="19" t="s">
        <v>15</v>
      </c>
      <c r="F23" s="49" t="s">
        <v>15</v>
      </c>
      <c r="G23" s="21" t="s">
        <v>15</v>
      </c>
      <c r="H23" s="21" t="s">
        <v>15</v>
      </c>
      <c r="I23" s="22"/>
      <c r="J23" s="41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</row>
    <row r="24" spans="1:88" x14ac:dyDescent="0.25">
      <c r="A24" s="21">
        <v>3</v>
      </c>
      <c r="B24" s="18" t="s">
        <v>42</v>
      </c>
      <c r="C24" s="18" t="s">
        <v>12</v>
      </c>
      <c r="D24" s="19" t="s">
        <v>36</v>
      </c>
      <c r="E24" s="19">
        <v>50</v>
      </c>
      <c r="F24" s="20">
        <v>20000</v>
      </c>
      <c r="G24" s="21" t="s">
        <v>15</v>
      </c>
      <c r="H24" s="17" t="s">
        <v>43</v>
      </c>
      <c r="I24" s="22">
        <v>60</v>
      </c>
      <c r="J24" s="15">
        <f>E24/I24</f>
        <v>0.83333333333333337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</row>
    <row r="25" spans="1:88" x14ac:dyDescent="0.25">
      <c r="A25" s="21"/>
      <c r="B25" s="50" t="s">
        <v>44</v>
      </c>
      <c r="C25" s="50" t="s">
        <v>12</v>
      </c>
      <c r="D25" s="51" t="s">
        <v>36</v>
      </c>
      <c r="E25" s="51">
        <v>0</v>
      </c>
      <c r="F25" s="52">
        <v>10000</v>
      </c>
      <c r="G25" s="53"/>
      <c r="H25" s="54"/>
      <c r="I25" s="22">
        <v>100</v>
      </c>
      <c r="J25" s="42">
        <f>E25/I25</f>
        <v>0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</row>
    <row r="26" spans="1:88" x14ac:dyDescent="0.25">
      <c r="A26" s="21">
        <v>4</v>
      </c>
      <c r="B26" s="18" t="s">
        <v>45</v>
      </c>
      <c r="C26" s="18" t="s">
        <v>46</v>
      </c>
      <c r="D26" s="19" t="s">
        <v>36</v>
      </c>
      <c r="E26" s="19">
        <v>77</v>
      </c>
      <c r="F26" s="49" t="s">
        <v>47</v>
      </c>
      <c r="G26" s="21" t="s">
        <v>15</v>
      </c>
      <c r="H26" s="17" t="s">
        <v>48</v>
      </c>
      <c r="I26" s="22">
        <v>77</v>
      </c>
      <c r="J26" s="55">
        <f t="shared" ref="J26:J48" si="5">E26/I26</f>
        <v>1</v>
      </c>
      <c r="K26" s="56">
        <v>100000</v>
      </c>
      <c r="L26" s="56">
        <v>100000</v>
      </c>
      <c r="M26" s="56">
        <v>100000</v>
      </c>
      <c r="N26" s="56">
        <v>100000</v>
      </c>
      <c r="O26" s="56">
        <v>100000</v>
      </c>
      <c r="P26" s="56">
        <v>100000</v>
      </c>
      <c r="Q26" s="56">
        <v>100000</v>
      </c>
      <c r="R26" s="56">
        <v>100000</v>
      </c>
      <c r="S26" s="56">
        <v>100000</v>
      </c>
      <c r="T26" s="56">
        <v>100000</v>
      </c>
      <c r="U26" s="56">
        <v>100000</v>
      </c>
      <c r="V26" s="56">
        <v>100000</v>
      </c>
      <c r="W26" s="56">
        <v>100000</v>
      </c>
      <c r="X26" s="56">
        <v>100000</v>
      </c>
      <c r="Y26" s="56">
        <v>100000</v>
      </c>
      <c r="Z26" s="56">
        <v>100000</v>
      </c>
      <c r="AA26" s="56">
        <v>100000</v>
      </c>
      <c r="AB26" s="56">
        <v>100000</v>
      </c>
      <c r="AC26" s="56">
        <v>100000</v>
      </c>
      <c r="AD26" s="56">
        <v>100000</v>
      </c>
      <c r="AE26" s="56">
        <v>100000</v>
      </c>
      <c r="AF26" s="56">
        <v>100000</v>
      </c>
      <c r="AG26" s="56">
        <v>100000</v>
      </c>
      <c r="AH26" s="56">
        <v>100000</v>
      </c>
      <c r="AI26" s="56">
        <v>100000</v>
      </c>
      <c r="AJ26" s="56">
        <v>100000</v>
      </c>
      <c r="AK26" s="56">
        <v>100000</v>
      </c>
      <c r="AL26" s="56">
        <v>100000</v>
      </c>
      <c r="AM26" s="56">
        <v>100000</v>
      </c>
      <c r="AN26" s="56">
        <v>100000</v>
      </c>
      <c r="AO26" s="56">
        <v>100000</v>
      </c>
      <c r="AP26" s="56">
        <v>100000</v>
      </c>
      <c r="AQ26" s="56">
        <v>100000</v>
      </c>
      <c r="AR26" s="56">
        <v>100000</v>
      </c>
      <c r="AS26" s="56">
        <v>100000</v>
      </c>
      <c r="AT26" s="56">
        <v>100000</v>
      </c>
      <c r="AU26" s="56">
        <v>100000</v>
      </c>
      <c r="AV26" s="56">
        <v>100000</v>
      </c>
      <c r="AW26" s="56">
        <v>100000</v>
      </c>
      <c r="AX26" s="56">
        <v>100000</v>
      </c>
      <c r="AY26" s="56">
        <v>100000</v>
      </c>
      <c r="AZ26" s="56">
        <v>100000</v>
      </c>
      <c r="BA26" s="56">
        <v>100000</v>
      </c>
      <c r="BB26" s="56">
        <v>100000</v>
      </c>
      <c r="BC26" s="56">
        <v>100000</v>
      </c>
      <c r="BD26" s="56">
        <v>100000</v>
      </c>
      <c r="BE26" s="56">
        <v>100000</v>
      </c>
      <c r="BF26" s="56">
        <v>100000</v>
      </c>
      <c r="BG26" s="56">
        <v>100000</v>
      </c>
      <c r="BH26" s="56">
        <v>100000</v>
      </c>
      <c r="BI26" s="56">
        <v>100000</v>
      </c>
      <c r="BJ26" s="56">
        <v>100000</v>
      </c>
      <c r="BK26" s="56">
        <v>100000</v>
      </c>
      <c r="BL26" s="56">
        <v>100000</v>
      </c>
      <c r="BM26" s="56">
        <v>100000</v>
      </c>
      <c r="BN26" s="56">
        <v>100000</v>
      </c>
      <c r="BO26" s="56">
        <v>100000</v>
      </c>
      <c r="BP26" s="56">
        <v>100000</v>
      </c>
      <c r="BQ26" s="56">
        <v>100000</v>
      </c>
      <c r="BR26" s="56">
        <v>100000</v>
      </c>
      <c r="BS26" s="56">
        <v>100000</v>
      </c>
      <c r="BT26" s="56">
        <v>100000</v>
      </c>
      <c r="BU26" s="56">
        <v>100000</v>
      </c>
      <c r="BV26" s="56">
        <v>100000</v>
      </c>
      <c r="BW26" s="56">
        <v>100000</v>
      </c>
      <c r="BX26" s="56">
        <v>100000</v>
      </c>
      <c r="BY26" s="56">
        <v>100000</v>
      </c>
      <c r="BZ26" s="56">
        <v>100000</v>
      </c>
      <c r="CA26" s="56">
        <v>100000</v>
      </c>
      <c r="CB26" s="56">
        <v>100000</v>
      </c>
      <c r="CC26" s="56">
        <v>100000</v>
      </c>
      <c r="CD26" s="56">
        <v>100000</v>
      </c>
      <c r="CE26" s="56">
        <v>100000</v>
      </c>
      <c r="CF26" s="56">
        <v>100000</v>
      </c>
      <c r="CG26" s="56">
        <v>100000</v>
      </c>
      <c r="CH26" s="56">
        <v>100000</v>
      </c>
      <c r="CI26" s="56">
        <v>100000</v>
      </c>
      <c r="CJ26" s="35">
        <f>SUM(K26:CI26)</f>
        <v>7700000</v>
      </c>
    </row>
    <row r="27" spans="1:88" x14ac:dyDescent="0.25">
      <c r="A27" s="21">
        <v>5</v>
      </c>
      <c r="B27" s="18" t="s">
        <v>49</v>
      </c>
      <c r="C27" s="18" t="s">
        <v>46</v>
      </c>
      <c r="D27" s="19" t="s">
        <v>36</v>
      </c>
      <c r="E27" s="19">
        <v>77</v>
      </c>
      <c r="F27" s="20">
        <v>36000</v>
      </c>
      <c r="G27" s="21" t="s">
        <v>15</v>
      </c>
      <c r="H27" s="17" t="s">
        <v>50</v>
      </c>
      <c r="I27" s="22">
        <v>77</v>
      </c>
      <c r="J27" s="55">
        <f t="shared" si="5"/>
        <v>1</v>
      </c>
      <c r="K27" s="3">
        <v>36000</v>
      </c>
      <c r="L27" s="3">
        <v>36000</v>
      </c>
      <c r="M27" s="3">
        <v>36000</v>
      </c>
      <c r="N27" s="3">
        <v>36000</v>
      </c>
      <c r="O27" s="3">
        <v>36000</v>
      </c>
      <c r="P27" s="3">
        <v>36000</v>
      </c>
      <c r="Q27" s="3">
        <v>36000</v>
      </c>
      <c r="R27" s="3">
        <v>36000</v>
      </c>
      <c r="S27" s="3">
        <v>36000</v>
      </c>
      <c r="T27" s="3">
        <v>36000</v>
      </c>
      <c r="U27" s="3">
        <v>36000</v>
      </c>
      <c r="V27" s="3">
        <v>36000</v>
      </c>
      <c r="W27" s="3">
        <v>36000</v>
      </c>
      <c r="X27" s="3">
        <v>36000</v>
      </c>
      <c r="Y27" s="3">
        <v>36000</v>
      </c>
      <c r="Z27" s="3">
        <v>36000</v>
      </c>
      <c r="AA27" s="3">
        <v>36000</v>
      </c>
      <c r="AB27" s="3">
        <v>36000</v>
      </c>
      <c r="AC27" s="3">
        <v>36000</v>
      </c>
      <c r="AD27" s="3">
        <v>36000</v>
      </c>
      <c r="AE27" s="3">
        <v>36000</v>
      </c>
      <c r="AF27" s="3">
        <v>36000</v>
      </c>
      <c r="AG27" s="3">
        <v>36000</v>
      </c>
      <c r="AH27" s="3">
        <v>36000</v>
      </c>
      <c r="AI27" s="3">
        <v>36000</v>
      </c>
      <c r="AJ27" s="3">
        <v>36000</v>
      </c>
      <c r="AK27" s="3">
        <v>36000</v>
      </c>
      <c r="AL27" s="3">
        <v>36000</v>
      </c>
      <c r="AM27" s="3">
        <v>36000</v>
      </c>
      <c r="AN27" s="3">
        <v>36000</v>
      </c>
      <c r="AO27" s="3">
        <v>36000</v>
      </c>
      <c r="AP27" s="3">
        <v>36000</v>
      </c>
      <c r="AQ27" s="3">
        <v>36000</v>
      </c>
      <c r="AR27" s="3">
        <v>36000</v>
      </c>
      <c r="AS27" s="3">
        <v>36000</v>
      </c>
      <c r="AT27" s="3">
        <v>36000</v>
      </c>
      <c r="AU27" s="3">
        <v>36000</v>
      </c>
      <c r="AV27" s="3">
        <v>36000</v>
      </c>
      <c r="AW27" s="3">
        <v>36000</v>
      </c>
      <c r="AX27" s="3">
        <v>36000</v>
      </c>
      <c r="AY27" s="3">
        <v>36000</v>
      </c>
      <c r="AZ27" s="3">
        <v>36000</v>
      </c>
      <c r="BA27" s="3">
        <v>36000</v>
      </c>
      <c r="BB27" s="3">
        <v>36000</v>
      </c>
      <c r="BC27" s="3">
        <v>36000</v>
      </c>
      <c r="BD27" s="3">
        <v>36000</v>
      </c>
      <c r="BE27" s="3">
        <v>36000</v>
      </c>
      <c r="BF27" s="3">
        <v>36000</v>
      </c>
      <c r="BG27" s="3">
        <v>36000</v>
      </c>
      <c r="BH27" s="3">
        <v>36000</v>
      </c>
      <c r="BI27" s="3">
        <v>36000</v>
      </c>
      <c r="BJ27" s="3">
        <v>36000</v>
      </c>
      <c r="BK27" s="3">
        <v>36000</v>
      </c>
      <c r="BL27" s="3">
        <v>36000</v>
      </c>
      <c r="BM27" s="3">
        <v>36000</v>
      </c>
      <c r="BN27" s="3">
        <v>36000</v>
      </c>
      <c r="BO27" s="3">
        <v>36000</v>
      </c>
      <c r="BP27" s="3">
        <v>36000</v>
      </c>
      <c r="BQ27" s="3">
        <v>36000</v>
      </c>
      <c r="BR27" s="3">
        <v>36000</v>
      </c>
      <c r="BS27" s="3">
        <v>36000</v>
      </c>
      <c r="BT27" s="3">
        <v>36000</v>
      </c>
      <c r="BU27" s="3">
        <v>36000</v>
      </c>
      <c r="BV27" s="3">
        <v>36000</v>
      </c>
      <c r="BW27" s="3">
        <v>36000</v>
      </c>
      <c r="BX27" s="3">
        <v>36000</v>
      </c>
      <c r="BY27" s="3">
        <v>36000</v>
      </c>
      <c r="BZ27" s="3">
        <v>36000</v>
      </c>
      <c r="CA27" s="3">
        <v>36000</v>
      </c>
      <c r="CB27" s="3">
        <v>36000</v>
      </c>
      <c r="CC27" s="3">
        <v>36000</v>
      </c>
      <c r="CD27" s="3">
        <v>36000</v>
      </c>
      <c r="CE27" s="3">
        <v>36000</v>
      </c>
      <c r="CF27" s="3">
        <v>36000</v>
      </c>
      <c r="CG27" s="3">
        <v>36000</v>
      </c>
      <c r="CH27" s="3">
        <v>36000</v>
      </c>
      <c r="CI27" s="3">
        <v>36000</v>
      </c>
      <c r="CJ27" s="35">
        <f>SUM(K27:CI27)</f>
        <v>2772000</v>
      </c>
    </row>
    <row r="28" spans="1:88" x14ac:dyDescent="0.25">
      <c r="A28" s="21">
        <v>6</v>
      </c>
      <c r="B28" s="18" t="s">
        <v>51</v>
      </c>
      <c r="C28" s="18" t="s">
        <v>52</v>
      </c>
      <c r="D28" s="19" t="s">
        <v>36</v>
      </c>
      <c r="E28" s="19" t="s">
        <v>15</v>
      </c>
      <c r="F28" s="49" t="s">
        <v>15</v>
      </c>
      <c r="G28" s="21" t="s">
        <v>15</v>
      </c>
      <c r="H28" s="17" t="s">
        <v>53</v>
      </c>
      <c r="I28" s="22">
        <v>1</v>
      </c>
      <c r="J28" s="55">
        <v>1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</row>
    <row r="29" spans="1:88" x14ac:dyDescent="0.25">
      <c r="A29" s="17" t="s">
        <v>16</v>
      </c>
      <c r="B29" s="18" t="s">
        <v>54</v>
      </c>
      <c r="C29" s="18"/>
      <c r="D29" s="19"/>
      <c r="E29" s="19">
        <v>77</v>
      </c>
      <c r="F29" s="49">
        <v>10000</v>
      </c>
      <c r="G29" s="21"/>
      <c r="H29" s="57">
        <f>F29*E29</f>
        <v>770000</v>
      </c>
      <c r="I29" s="22"/>
      <c r="J29" s="55"/>
      <c r="K29" s="58">
        <v>10000</v>
      </c>
      <c r="L29" s="58">
        <v>10000</v>
      </c>
      <c r="M29" s="58">
        <v>10000</v>
      </c>
      <c r="N29" s="58">
        <v>10000</v>
      </c>
      <c r="O29" s="58">
        <v>10000</v>
      </c>
      <c r="P29" s="58">
        <v>10000</v>
      </c>
      <c r="Q29" s="58">
        <v>10000</v>
      </c>
      <c r="R29" s="58">
        <v>10000</v>
      </c>
      <c r="S29" s="58">
        <v>10000</v>
      </c>
      <c r="T29" s="58">
        <v>10000</v>
      </c>
      <c r="U29" s="58">
        <v>10000</v>
      </c>
      <c r="V29" s="58">
        <v>10000</v>
      </c>
      <c r="W29" s="58">
        <v>10000</v>
      </c>
      <c r="X29" s="58">
        <v>10000</v>
      </c>
      <c r="Y29" s="58">
        <v>10000</v>
      </c>
      <c r="Z29" s="58">
        <v>10000</v>
      </c>
      <c r="AA29" s="58">
        <v>10000</v>
      </c>
      <c r="AB29" s="58">
        <v>10000</v>
      </c>
      <c r="AC29" s="58">
        <v>10000</v>
      </c>
      <c r="AD29" s="58">
        <v>10000</v>
      </c>
      <c r="AE29" s="58">
        <v>10000</v>
      </c>
      <c r="AF29" s="58">
        <v>10000</v>
      </c>
      <c r="AG29" s="58">
        <v>10000</v>
      </c>
      <c r="AH29" s="58">
        <v>10000</v>
      </c>
      <c r="AI29" s="58">
        <v>10000</v>
      </c>
      <c r="AJ29" s="58">
        <v>10000</v>
      </c>
      <c r="AK29" s="58">
        <v>10000</v>
      </c>
      <c r="AL29" s="58">
        <v>10000</v>
      </c>
      <c r="AM29" s="58">
        <v>10000</v>
      </c>
      <c r="AN29" s="58">
        <v>10000</v>
      </c>
      <c r="AO29" s="58">
        <v>10000</v>
      </c>
      <c r="AP29" s="58">
        <v>10000</v>
      </c>
      <c r="AQ29" s="58">
        <v>10000</v>
      </c>
      <c r="AR29" s="58">
        <v>10000</v>
      </c>
      <c r="AS29" s="58">
        <v>10000</v>
      </c>
      <c r="AT29" s="58">
        <v>10000</v>
      </c>
      <c r="AU29" s="58">
        <v>10000</v>
      </c>
      <c r="AV29" s="58">
        <v>10000</v>
      </c>
      <c r="AW29" s="58">
        <v>10000</v>
      </c>
      <c r="AX29" s="58">
        <v>10000</v>
      </c>
      <c r="AY29" s="58">
        <v>10000</v>
      </c>
      <c r="AZ29" s="58">
        <v>10000</v>
      </c>
      <c r="BA29" s="58">
        <v>10000</v>
      </c>
      <c r="BB29" s="58">
        <v>10000</v>
      </c>
      <c r="BC29" s="58">
        <v>10000</v>
      </c>
      <c r="BD29" s="58">
        <v>10000</v>
      </c>
      <c r="BE29" s="58">
        <v>10000</v>
      </c>
      <c r="BF29" s="58">
        <v>10000</v>
      </c>
      <c r="BG29" s="58">
        <v>10000</v>
      </c>
      <c r="BH29" s="58">
        <v>10000</v>
      </c>
      <c r="BI29" s="58">
        <v>10000</v>
      </c>
      <c r="BJ29" s="58">
        <v>10000</v>
      </c>
      <c r="BK29" s="58">
        <v>10000</v>
      </c>
      <c r="BL29" s="58">
        <v>10000</v>
      </c>
      <c r="BM29" s="58">
        <v>10000</v>
      </c>
      <c r="BN29" s="58">
        <v>10000</v>
      </c>
      <c r="BO29" s="58">
        <v>10000</v>
      </c>
      <c r="BP29" s="58">
        <v>10000</v>
      </c>
      <c r="BQ29" s="58">
        <v>10000</v>
      </c>
      <c r="BR29" s="58">
        <v>10000</v>
      </c>
      <c r="BS29" s="58">
        <v>10000</v>
      </c>
      <c r="BT29" s="58">
        <v>10000</v>
      </c>
      <c r="BU29" s="58">
        <v>10000</v>
      </c>
      <c r="BV29" s="58">
        <v>10000</v>
      </c>
      <c r="BW29" s="58">
        <v>10000</v>
      </c>
      <c r="BX29" s="58">
        <v>10000</v>
      </c>
      <c r="BY29" s="58">
        <v>10000</v>
      </c>
      <c r="BZ29" s="58">
        <v>10000</v>
      </c>
      <c r="CA29" s="58">
        <v>10000</v>
      </c>
      <c r="CB29" s="58">
        <v>10000</v>
      </c>
      <c r="CC29" s="58">
        <v>10000</v>
      </c>
      <c r="CD29" s="58">
        <v>10000</v>
      </c>
      <c r="CE29" s="58">
        <v>10000</v>
      </c>
      <c r="CF29" s="58">
        <v>10000</v>
      </c>
      <c r="CG29" s="58">
        <v>10000</v>
      </c>
      <c r="CH29" s="58">
        <v>10000</v>
      </c>
      <c r="CI29" s="58">
        <v>10000</v>
      </c>
      <c r="CJ29" s="35">
        <f>SUM(K29:CI29)</f>
        <v>770000</v>
      </c>
    </row>
    <row r="30" spans="1:88" x14ac:dyDescent="0.25">
      <c r="A30" s="17" t="s">
        <v>18</v>
      </c>
      <c r="B30" s="18" t="s">
        <v>55</v>
      </c>
      <c r="C30" s="18"/>
      <c r="D30" s="19"/>
      <c r="E30" s="19">
        <v>77</v>
      </c>
      <c r="F30" s="49">
        <v>6000</v>
      </c>
      <c r="G30" s="21"/>
      <c r="H30" s="57">
        <f>F30*E30</f>
        <v>462000</v>
      </c>
      <c r="I30" s="22"/>
      <c r="J30" s="55"/>
      <c r="K30" s="58">
        <v>6000</v>
      </c>
      <c r="L30" s="58">
        <v>6000</v>
      </c>
      <c r="M30" s="58">
        <v>6000</v>
      </c>
      <c r="N30" s="58">
        <v>6000</v>
      </c>
      <c r="O30" s="58">
        <v>6000</v>
      </c>
      <c r="P30" s="58">
        <v>6000</v>
      </c>
      <c r="Q30" s="58">
        <v>6000</v>
      </c>
      <c r="R30" s="58">
        <v>6000</v>
      </c>
      <c r="S30" s="58">
        <v>6000</v>
      </c>
      <c r="T30" s="58">
        <v>6000</v>
      </c>
      <c r="U30" s="58">
        <v>6000</v>
      </c>
      <c r="V30" s="58">
        <v>6000</v>
      </c>
      <c r="W30" s="58">
        <v>6000</v>
      </c>
      <c r="X30" s="58">
        <v>6000</v>
      </c>
      <c r="Y30" s="58">
        <v>6000</v>
      </c>
      <c r="Z30" s="58">
        <v>6000</v>
      </c>
      <c r="AA30" s="58">
        <v>6000</v>
      </c>
      <c r="AB30" s="58">
        <v>6000</v>
      </c>
      <c r="AC30" s="58">
        <v>6000</v>
      </c>
      <c r="AD30" s="58">
        <v>6000</v>
      </c>
      <c r="AE30" s="58">
        <v>6000</v>
      </c>
      <c r="AF30" s="58">
        <v>6000</v>
      </c>
      <c r="AG30" s="58">
        <v>6000</v>
      </c>
      <c r="AH30" s="58">
        <v>6000</v>
      </c>
      <c r="AI30" s="58">
        <v>6000</v>
      </c>
      <c r="AJ30" s="58">
        <v>6000</v>
      </c>
      <c r="AK30" s="58">
        <v>6000</v>
      </c>
      <c r="AL30" s="58">
        <v>6000</v>
      </c>
      <c r="AM30" s="58">
        <v>6000</v>
      </c>
      <c r="AN30" s="58">
        <v>6000</v>
      </c>
      <c r="AO30" s="58">
        <v>6000</v>
      </c>
      <c r="AP30" s="58">
        <v>6000</v>
      </c>
      <c r="AQ30" s="58">
        <v>6000</v>
      </c>
      <c r="AR30" s="58">
        <v>6000</v>
      </c>
      <c r="AS30" s="58">
        <v>6000</v>
      </c>
      <c r="AT30" s="58">
        <v>6000</v>
      </c>
      <c r="AU30" s="58">
        <v>6000</v>
      </c>
      <c r="AV30" s="58">
        <v>6000</v>
      </c>
      <c r="AW30" s="58">
        <v>6000</v>
      </c>
      <c r="AX30" s="58">
        <v>6000</v>
      </c>
      <c r="AY30" s="58">
        <v>6000</v>
      </c>
      <c r="AZ30" s="58">
        <v>6000</v>
      </c>
      <c r="BA30" s="58">
        <v>6000</v>
      </c>
      <c r="BB30" s="58">
        <v>6000</v>
      </c>
      <c r="BC30" s="58">
        <v>6000</v>
      </c>
      <c r="BD30" s="58">
        <v>6000</v>
      </c>
      <c r="BE30" s="58">
        <v>6000</v>
      </c>
      <c r="BF30" s="58">
        <v>6000</v>
      </c>
      <c r="BG30" s="58">
        <v>6000</v>
      </c>
      <c r="BH30" s="58">
        <v>6000</v>
      </c>
      <c r="BI30" s="58">
        <v>6000</v>
      </c>
      <c r="BJ30" s="58">
        <v>6000</v>
      </c>
      <c r="BK30" s="58">
        <v>6000</v>
      </c>
      <c r="BL30" s="58">
        <v>6000</v>
      </c>
      <c r="BM30" s="58">
        <v>6000</v>
      </c>
      <c r="BN30" s="58">
        <v>6000</v>
      </c>
      <c r="BO30" s="58">
        <v>6000</v>
      </c>
      <c r="BP30" s="58">
        <v>6000</v>
      </c>
      <c r="BQ30" s="58">
        <v>6000</v>
      </c>
      <c r="BR30" s="58">
        <v>6000</v>
      </c>
      <c r="BS30" s="58">
        <v>6000</v>
      </c>
      <c r="BT30" s="58">
        <v>6000</v>
      </c>
      <c r="BU30" s="58">
        <v>6000</v>
      </c>
      <c r="BV30" s="58">
        <v>6000</v>
      </c>
      <c r="BW30" s="58">
        <v>6000</v>
      </c>
      <c r="BX30" s="58">
        <v>6000</v>
      </c>
      <c r="BY30" s="58">
        <v>6000</v>
      </c>
      <c r="BZ30" s="58">
        <v>6000</v>
      </c>
      <c r="CA30" s="58">
        <v>6000</v>
      </c>
      <c r="CB30" s="58">
        <v>6000</v>
      </c>
      <c r="CC30" s="58">
        <v>6000</v>
      </c>
      <c r="CD30" s="58">
        <v>6000</v>
      </c>
      <c r="CE30" s="58">
        <v>6000</v>
      </c>
      <c r="CF30" s="58">
        <v>6000</v>
      </c>
      <c r="CG30" s="58">
        <v>6000</v>
      </c>
      <c r="CH30" s="58">
        <v>6000</v>
      </c>
      <c r="CI30" s="58">
        <v>6000</v>
      </c>
      <c r="CJ30" s="59">
        <f>SUM(K30:CI30)</f>
        <v>462000</v>
      </c>
    </row>
    <row r="31" spans="1:88" x14ac:dyDescent="0.25">
      <c r="A31" s="17" t="s">
        <v>20</v>
      </c>
      <c r="B31" s="18" t="s">
        <v>56</v>
      </c>
      <c r="C31" s="18"/>
      <c r="D31" s="19"/>
      <c r="E31" s="19">
        <v>77</v>
      </c>
      <c r="F31" s="49">
        <v>5000</v>
      </c>
      <c r="G31" s="21"/>
      <c r="H31" s="57">
        <f>F31*E31</f>
        <v>385000</v>
      </c>
      <c r="I31" s="22"/>
      <c r="J31" s="55"/>
      <c r="K31" s="58">
        <v>5000</v>
      </c>
      <c r="L31" s="58">
        <v>5000</v>
      </c>
      <c r="M31" s="58">
        <v>5000</v>
      </c>
      <c r="N31" s="58">
        <v>5000</v>
      </c>
      <c r="O31" s="58">
        <v>5000</v>
      </c>
      <c r="P31" s="58">
        <v>5000</v>
      </c>
      <c r="Q31" s="58">
        <v>5000</v>
      </c>
      <c r="R31" s="58">
        <v>5000</v>
      </c>
      <c r="S31" s="58">
        <v>5000</v>
      </c>
      <c r="T31" s="58">
        <v>5000</v>
      </c>
      <c r="U31" s="58">
        <v>5000</v>
      </c>
      <c r="V31" s="58">
        <v>5000</v>
      </c>
      <c r="W31" s="58">
        <v>5000</v>
      </c>
      <c r="X31" s="58">
        <v>5000</v>
      </c>
      <c r="Y31" s="58">
        <v>5000</v>
      </c>
      <c r="Z31" s="58">
        <v>5000</v>
      </c>
      <c r="AA31" s="58">
        <v>5000</v>
      </c>
      <c r="AB31" s="58">
        <v>5000</v>
      </c>
      <c r="AC31" s="58">
        <v>5000</v>
      </c>
      <c r="AD31" s="58">
        <v>5000</v>
      </c>
      <c r="AE31" s="58">
        <v>5000</v>
      </c>
      <c r="AF31" s="58">
        <v>5000</v>
      </c>
      <c r="AG31" s="58">
        <v>5000</v>
      </c>
      <c r="AH31" s="58">
        <v>5000</v>
      </c>
      <c r="AI31" s="58">
        <v>5000</v>
      </c>
      <c r="AJ31" s="58">
        <v>5000</v>
      </c>
      <c r="AK31" s="58">
        <v>5000</v>
      </c>
      <c r="AL31" s="58">
        <v>5000</v>
      </c>
      <c r="AM31" s="58">
        <v>5000</v>
      </c>
      <c r="AN31" s="58">
        <v>5000</v>
      </c>
      <c r="AO31" s="58">
        <v>5000</v>
      </c>
      <c r="AP31" s="58">
        <v>5000</v>
      </c>
      <c r="AQ31" s="58">
        <v>5000</v>
      </c>
      <c r="AR31" s="58">
        <v>5000</v>
      </c>
      <c r="AS31" s="58">
        <v>5000</v>
      </c>
      <c r="AT31" s="58">
        <v>5000</v>
      </c>
      <c r="AU31" s="58">
        <v>5000</v>
      </c>
      <c r="AV31" s="58">
        <v>5000</v>
      </c>
      <c r="AW31" s="58">
        <v>5000</v>
      </c>
      <c r="AX31" s="58">
        <v>5000</v>
      </c>
      <c r="AY31" s="58">
        <v>5000</v>
      </c>
      <c r="AZ31" s="58">
        <v>5000</v>
      </c>
      <c r="BA31" s="58">
        <v>5000</v>
      </c>
      <c r="BB31" s="58">
        <v>5000</v>
      </c>
      <c r="BC31" s="58">
        <v>5000</v>
      </c>
      <c r="BD31" s="58">
        <v>5000</v>
      </c>
      <c r="BE31" s="58">
        <v>5000</v>
      </c>
      <c r="BF31" s="58">
        <v>5000</v>
      </c>
      <c r="BG31" s="58">
        <v>5000</v>
      </c>
      <c r="BH31" s="58">
        <v>5000</v>
      </c>
      <c r="BI31" s="58">
        <v>5000</v>
      </c>
      <c r="BJ31" s="58">
        <v>5000</v>
      </c>
      <c r="BK31" s="58">
        <v>5000</v>
      </c>
      <c r="BL31" s="58">
        <v>5000</v>
      </c>
      <c r="BM31" s="58">
        <v>5000</v>
      </c>
      <c r="BN31" s="58">
        <v>5000</v>
      </c>
      <c r="BO31" s="58">
        <v>5000</v>
      </c>
      <c r="BP31" s="58">
        <v>5000</v>
      </c>
      <c r="BQ31" s="58">
        <v>5000</v>
      </c>
      <c r="BR31" s="58">
        <v>5000</v>
      </c>
      <c r="BS31" s="58">
        <v>5000</v>
      </c>
      <c r="BT31" s="58">
        <v>5000</v>
      </c>
      <c r="BU31" s="58">
        <v>5000</v>
      </c>
      <c r="BV31" s="58">
        <v>5000</v>
      </c>
      <c r="BW31" s="58">
        <v>5000</v>
      </c>
      <c r="BX31" s="58">
        <v>5000</v>
      </c>
      <c r="BY31" s="58">
        <v>5000</v>
      </c>
      <c r="BZ31" s="58">
        <v>5000</v>
      </c>
      <c r="CA31" s="58">
        <v>5000</v>
      </c>
      <c r="CB31" s="58">
        <v>5000</v>
      </c>
      <c r="CC31" s="58">
        <v>5000</v>
      </c>
      <c r="CD31" s="58">
        <v>5000</v>
      </c>
      <c r="CE31" s="58">
        <v>5000</v>
      </c>
      <c r="CF31" s="58">
        <v>5000</v>
      </c>
      <c r="CG31" s="58">
        <v>5000</v>
      </c>
      <c r="CH31" s="58">
        <v>5000</v>
      </c>
      <c r="CI31" s="58">
        <v>5000</v>
      </c>
      <c r="CJ31" s="59">
        <f>SUM(K31:CI31)</f>
        <v>385000</v>
      </c>
    </row>
    <row r="32" spans="1:88" x14ac:dyDescent="0.25">
      <c r="A32" s="17" t="s">
        <v>22</v>
      </c>
      <c r="B32" s="18" t="s">
        <v>57</v>
      </c>
      <c r="C32" s="18"/>
      <c r="D32" s="19"/>
      <c r="E32" s="19">
        <v>77</v>
      </c>
      <c r="F32" s="49">
        <v>15000</v>
      </c>
      <c r="G32" s="21"/>
      <c r="H32" s="57">
        <f>F32*E32</f>
        <v>1155000</v>
      </c>
      <c r="I32" s="22"/>
      <c r="J32" s="55"/>
      <c r="K32" s="58">
        <v>15000</v>
      </c>
      <c r="L32" s="58">
        <v>15000</v>
      </c>
      <c r="M32" s="58">
        <v>15000</v>
      </c>
      <c r="N32" s="58">
        <v>15000</v>
      </c>
      <c r="O32" s="58">
        <v>15000</v>
      </c>
      <c r="P32" s="58">
        <v>15000</v>
      </c>
      <c r="Q32" s="58">
        <v>15000</v>
      </c>
      <c r="R32" s="58">
        <v>15000</v>
      </c>
      <c r="S32" s="58">
        <v>15000</v>
      </c>
      <c r="T32" s="58">
        <v>15000</v>
      </c>
      <c r="U32" s="58">
        <v>15000</v>
      </c>
      <c r="V32" s="58">
        <v>15000</v>
      </c>
      <c r="W32" s="58">
        <v>15000</v>
      </c>
      <c r="X32" s="58">
        <v>15000</v>
      </c>
      <c r="Y32" s="58">
        <v>15000</v>
      </c>
      <c r="Z32" s="58">
        <v>15000</v>
      </c>
      <c r="AA32" s="58">
        <v>15000</v>
      </c>
      <c r="AB32" s="58">
        <v>15000</v>
      </c>
      <c r="AC32" s="58">
        <v>15000</v>
      </c>
      <c r="AD32" s="58">
        <v>15000</v>
      </c>
      <c r="AE32" s="58">
        <v>15000</v>
      </c>
      <c r="AF32" s="58">
        <v>15000</v>
      </c>
      <c r="AG32" s="58">
        <v>15000</v>
      </c>
      <c r="AH32" s="58">
        <v>15000</v>
      </c>
      <c r="AI32" s="58">
        <v>15000</v>
      </c>
      <c r="AJ32" s="58">
        <v>15000</v>
      </c>
      <c r="AK32" s="58">
        <v>15000</v>
      </c>
      <c r="AL32" s="58">
        <v>15000</v>
      </c>
      <c r="AM32" s="58">
        <v>15000</v>
      </c>
      <c r="AN32" s="58">
        <v>15000</v>
      </c>
      <c r="AO32" s="58">
        <v>15000</v>
      </c>
      <c r="AP32" s="58">
        <v>15000</v>
      </c>
      <c r="AQ32" s="58">
        <v>15000</v>
      </c>
      <c r="AR32" s="58">
        <v>15000</v>
      </c>
      <c r="AS32" s="58">
        <v>15000</v>
      </c>
      <c r="AT32" s="58">
        <v>15000</v>
      </c>
      <c r="AU32" s="58">
        <v>15000</v>
      </c>
      <c r="AV32" s="58">
        <v>15000</v>
      </c>
      <c r="AW32" s="58">
        <v>15000</v>
      </c>
      <c r="AX32" s="58">
        <v>15000</v>
      </c>
      <c r="AY32" s="58">
        <v>15000</v>
      </c>
      <c r="AZ32" s="58">
        <v>15000</v>
      </c>
      <c r="BA32" s="58">
        <v>15000</v>
      </c>
      <c r="BB32" s="58">
        <v>15000</v>
      </c>
      <c r="BC32" s="58">
        <v>15000</v>
      </c>
      <c r="BD32" s="58">
        <v>15000</v>
      </c>
      <c r="BE32" s="58">
        <v>15000</v>
      </c>
      <c r="BF32" s="58">
        <v>15000</v>
      </c>
      <c r="BG32" s="58">
        <v>15000</v>
      </c>
      <c r="BH32" s="58">
        <v>15000</v>
      </c>
      <c r="BI32" s="58">
        <v>15000</v>
      </c>
      <c r="BJ32" s="58">
        <v>15000</v>
      </c>
      <c r="BK32" s="58">
        <v>15000</v>
      </c>
      <c r="BL32" s="58">
        <v>15000</v>
      </c>
      <c r="BM32" s="58">
        <v>15000</v>
      </c>
      <c r="BN32" s="58">
        <v>15000</v>
      </c>
      <c r="BO32" s="58">
        <v>15000</v>
      </c>
      <c r="BP32" s="58">
        <v>15000</v>
      </c>
      <c r="BQ32" s="58">
        <v>15000</v>
      </c>
      <c r="BR32" s="58">
        <v>15000</v>
      </c>
      <c r="BS32" s="58">
        <v>15000</v>
      </c>
      <c r="BT32" s="58">
        <v>15000</v>
      </c>
      <c r="BU32" s="58">
        <v>15000</v>
      </c>
      <c r="BV32" s="58">
        <v>15000</v>
      </c>
      <c r="BW32" s="58">
        <v>15000</v>
      </c>
      <c r="BX32" s="58">
        <v>15000</v>
      </c>
      <c r="BY32" s="58">
        <v>15000</v>
      </c>
      <c r="BZ32" s="58">
        <v>15000</v>
      </c>
      <c r="CA32" s="58">
        <v>15000</v>
      </c>
      <c r="CB32" s="58">
        <v>15000</v>
      </c>
      <c r="CC32" s="58">
        <v>15000</v>
      </c>
      <c r="CD32" s="58">
        <v>15000</v>
      </c>
      <c r="CE32" s="58">
        <v>15000</v>
      </c>
      <c r="CF32" s="58">
        <v>15000</v>
      </c>
      <c r="CG32" s="58">
        <v>15000</v>
      </c>
      <c r="CH32" s="58">
        <v>15000</v>
      </c>
      <c r="CI32" s="58">
        <v>15000</v>
      </c>
      <c r="CJ32" s="59">
        <f>SUM(K32:CI32)</f>
        <v>1155000</v>
      </c>
    </row>
    <row r="33" spans="1:88" x14ac:dyDescent="0.25">
      <c r="A33" s="17" t="s">
        <v>24</v>
      </c>
      <c r="B33" s="18" t="s">
        <v>58</v>
      </c>
      <c r="C33" s="18"/>
      <c r="D33" s="19"/>
      <c r="E33" s="19"/>
      <c r="F33" s="49"/>
      <c r="G33" s="21"/>
      <c r="H33" s="57">
        <v>500000</v>
      </c>
      <c r="I33" s="22"/>
      <c r="J33" s="55"/>
      <c r="K33" s="3"/>
      <c r="L33" s="3"/>
      <c r="M33" s="3"/>
      <c r="N33" s="60">
        <v>500000</v>
      </c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</row>
    <row r="34" spans="1:88" x14ac:dyDescent="0.25">
      <c r="A34" s="17" t="s">
        <v>26</v>
      </c>
      <c r="B34" s="18" t="s">
        <v>59</v>
      </c>
      <c r="C34" s="18"/>
      <c r="D34" s="19"/>
      <c r="E34" s="19"/>
      <c r="F34" s="49"/>
      <c r="G34" s="21"/>
      <c r="H34" s="57">
        <v>250000</v>
      </c>
      <c r="I34" s="22"/>
      <c r="J34" s="55"/>
      <c r="K34" s="3"/>
      <c r="L34" s="3"/>
      <c r="M34" s="3"/>
      <c r="N34" s="60">
        <v>250000</v>
      </c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</row>
    <row r="35" spans="1:88" x14ac:dyDescent="0.25">
      <c r="A35" s="17" t="s">
        <v>28</v>
      </c>
      <c r="B35" s="18" t="s">
        <v>60</v>
      </c>
      <c r="C35" s="18"/>
      <c r="D35" s="19"/>
      <c r="E35" s="19"/>
      <c r="F35" s="49"/>
      <c r="G35" s="21"/>
      <c r="H35" s="57">
        <v>1000000</v>
      </c>
      <c r="I35" s="22"/>
      <c r="J35" s="55"/>
      <c r="K35" s="3"/>
      <c r="L35" s="3"/>
      <c r="M35" s="3"/>
      <c r="N35" s="60">
        <v>1000000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</row>
    <row r="36" spans="1:88" x14ac:dyDescent="0.25">
      <c r="A36" s="17" t="s">
        <v>61</v>
      </c>
      <c r="B36" s="18" t="s">
        <v>62</v>
      </c>
      <c r="C36" s="18"/>
      <c r="D36" s="19"/>
      <c r="E36" s="19"/>
      <c r="F36" s="49"/>
      <c r="G36" s="21"/>
      <c r="H36" s="57">
        <v>200000</v>
      </c>
      <c r="I36" s="22"/>
      <c r="J36" s="55"/>
      <c r="K36" s="3"/>
      <c r="L36" s="3"/>
      <c r="M36" s="3"/>
      <c r="N36" s="60">
        <v>200000</v>
      </c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</row>
    <row r="37" spans="1:88" x14ac:dyDescent="0.25">
      <c r="A37" s="17" t="s">
        <v>63</v>
      </c>
      <c r="B37" s="18" t="s">
        <v>64</v>
      </c>
      <c r="C37" s="18"/>
      <c r="D37" s="19"/>
      <c r="E37" s="19"/>
      <c r="F37" s="49"/>
      <c r="G37" s="21"/>
      <c r="H37" s="57">
        <v>500000</v>
      </c>
      <c r="I37" s="22"/>
      <c r="J37" s="55"/>
      <c r="K37" s="3"/>
      <c r="L37" s="3"/>
      <c r="M37" s="3"/>
      <c r="N37" s="60">
        <v>500000</v>
      </c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</row>
    <row r="38" spans="1:88" x14ac:dyDescent="0.25">
      <c r="A38" s="17" t="s">
        <v>65</v>
      </c>
      <c r="B38" s="18" t="s">
        <v>66</v>
      </c>
      <c r="C38" s="18"/>
      <c r="D38" s="19"/>
      <c r="E38" s="19"/>
      <c r="F38" s="49"/>
      <c r="G38" s="21"/>
      <c r="H38" s="57">
        <v>100000</v>
      </c>
      <c r="I38" s="22"/>
      <c r="J38" s="55"/>
      <c r="K38" s="3"/>
      <c r="L38" s="3"/>
      <c r="M38" s="3"/>
      <c r="N38" s="60">
        <v>100000</v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</row>
    <row r="39" spans="1:88" x14ac:dyDescent="0.25">
      <c r="A39" s="17" t="s">
        <v>67</v>
      </c>
      <c r="B39" s="18" t="s">
        <v>68</v>
      </c>
      <c r="C39" s="18"/>
      <c r="D39" s="19"/>
      <c r="E39" s="19"/>
      <c r="F39" s="49"/>
      <c r="G39" s="21"/>
      <c r="H39" s="57">
        <v>900000</v>
      </c>
      <c r="I39" s="22"/>
      <c r="J39" s="55"/>
      <c r="K39" s="3"/>
      <c r="L39" s="3"/>
      <c r="M39" s="3"/>
      <c r="N39" s="60">
        <v>300000</v>
      </c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</row>
    <row r="40" spans="1:88" x14ac:dyDescent="0.25">
      <c r="A40" s="17" t="s">
        <v>69</v>
      </c>
      <c r="B40" s="18" t="s">
        <v>70</v>
      </c>
      <c r="C40" s="18"/>
      <c r="D40" s="19"/>
      <c r="E40" s="19"/>
      <c r="F40" s="49"/>
      <c r="G40" s="21"/>
      <c r="H40" s="57">
        <v>100000</v>
      </c>
      <c r="I40" s="22"/>
      <c r="J40" s="55"/>
      <c r="K40" s="3"/>
      <c r="L40" s="3"/>
      <c r="M40" s="3"/>
      <c r="N40" s="3"/>
      <c r="O40" s="61">
        <v>100000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</row>
    <row r="41" spans="1:88" x14ac:dyDescent="0.25">
      <c r="A41" s="17" t="s">
        <v>71</v>
      </c>
      <c r="B41" s="18" t="s">
        <v>72</v>
      </c>
      <c r="C41" s="18"/>
      <c r="D41" s="19"/>
      <c r="E41" s="19"/>
      <c r="F41" s="49"/>
      <c r="G41" s="21"/>
      <c r="H41" s="57">
        <v>100000</v>
      </c>
      <c r="I41" s="22"/>
      <c r="J41" s="55"/>
      <c r="K41" s="3"/>
      <c r="L41" s="3"/>
      <c r="M41" s="3"/>
      <c r="N41" s="3"/>
      <c r="O41" s="61">
        <v>100000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</row>
    <row r="42" spans="1:88" x14ac:dyDescent="0.25">
      <c r="A42" s="17" t="s">
        <v>73</v>
      </c>
      <c r="B42" s="18" t="s">
        <v>74</v>
      </c>
      <c r="C42" s="18"/>
      <c r="D42" s="19"/>
      <c r="E42" s="19"/>
      <c r="F42" s="49"/>
      <c r="G42" s="21"/>
      <c r="H42" s="57">
        <v>1000000</v>
      </c>
      <c r="I42" s="22"/>
      <c r="J42" s="55"/>
      <c r="K42" s="3"/>
      <c r="L42" s="3"/>
      <c r="M42" s="3"/>
      <c r="N42" s="61">
        <v>1000000</v>
      </c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</row>
    <row r="43" spans="1:88" x14ac:dyDescent="0.25">
      <c r="A43" s="17" t="s">
        <v>75</v>
      </c>
      <c r="B43" s="18" t="s">
        <v>76</v>
      </c>
      <c r="C43" s="18"/>
      <c r="D43" s="19"/>
      <c r="E43" s="19">
        <v>2</v>
      </c>
      <c r="F43" s="49">
        <v>25000</v>
      </c>
      <c r="G43" s="21"/>
      <c r="H43" s="57">
        <f>F43*E43</f>
        <v>50000</v>
      </c>
      <c r="I43" s="22"/>
      <c r="J43" s="55"/>
      <c r="K43" s="3"/>
      <c r="L43" s="3"/>
      <c r="M43" s="3"/>
      <c r="N43" s="61">
        <f>H43</f>
        <v>50000</v>
      </c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</row>
    <row r="44" spans="1:88" x14ac:dyDescent="0.25">
      <c r="A44" s="17" t="s">
        <v>77</v>
      </c>
      <c r="B44" s="18" t="s">
        <v>78</v>
      </c>
      <c r="C44" s="18"/>
      <c r="D44" s="19"/>
      <c r="E44" s="19"/>
      <c r="F44" s="49"/>
      <c r="G44" s="21"/>
      <c r="H44" s="57">
        <v>300000</v>
      </c>
      <c r="I44" s="22"/>
      <c r="J44" s="55"/>
      <c r="K44" s="3"/>
      <c r="L44" s="3"/>
      <c r="M44" s="3"/>
      <c r="N44" s="3"/>
      <c r="O44" s="61">
        <v>300000</v>
      </c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</row>
    <row r="45" spans="1:88" x14ac:dyDescent="0.25">
      <c r="A45" s="17" t="s">
        <v>79</v>
      </c>
      <c r="B45" s="18" t="s">
        <v>80</v>
      </c>
      <c r="C45" s="18"/>
      <c r="D45" s="19"/>
      <c r="E45" s="19"/>
      <c r="F45" s="49"/>
      <c r="G45" s="21"/>
      <c r="H45" s="57">
        <v>3000000</v>
      </c>
      <c r="I45" s="22"/>
      <c r="J45" s="55"/>
      <c r="K45" s="3"/>
      <c r="L45" s="3"/>
      <c r="M45" s="3"/>
      <c r="N45" s="61">
        <v>100000</v>
      </c>
      <c r="O45" s="61">
        <v>100000</v>
      </c>
      <c r="P45" s="61">
        <v>100000</v>
      </c>
      <c r="Q45" s="61">
        <v>100000</v>
      </c>
      <c r="R45" s="61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</row>
    <row r="46" spans="1:88" x14ac:dyDescent="0.25">
      <c r="A46" s="17"/>
      <c r="B46" s="18"/>
      <c r="C46" s="18"/>
      <c r="D46" s="19"/>
      <c r="E46" s="19"/>
      <c r="F46" s="49"/>
      <c r="G46" s="21"/>
      <c r="H46" s="57"/>
      <c r="I46" s="22"/>
      <c r="J46" s="55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</row>
    <row r="47" spans="1:88" x14ac:dyDescent="0.25">
      <c r="A47" s="21">
        <v>7</v>
      </c>
      <c r="B47" s="18" t="s">
        <v>81</v>
      </c>
      <c r="C47" s="18" t="s">
        <v>82</v>
      </c>
      <c r="D47" s="19" t="s">
        <v>36</v>
      </c>
      <c r="E47" s="19">
        <v>154</v>
      </c>
      <c r="F47" s="20">
        <v>6000</v>
      </c>
      <c r="G47" s="21" t="s">
        <v>15</v>
      </c>
      <c r="H47" s="17" t="s">
        <v>83</v>
      </c>
      <c r="I47" s="22">
        <v>154</v>
      </c>
      <c r="J47" s="55">
        <f t="shared" si="5"/>
        <v>1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</row>
    <row r="48" spans="1:88" x14ac:dyDescent="0.25">
      <c r="A48" s="21">
        <v>8</v>
      </c>
      <c r="B48" s="18" t="s">
        <v>84</v>
      </c>
      <c r="C48" s="18" t="s">
        <v>82</v>
      </c>
      <c r="D48" s="19" t="s">
        <v>36</v>
      </c>
      <c r="E48" s="19">
        <v>50</v>
      </c>
      <c r="F48" s="20">
        <v>10000</v>
      </c>
      <c r="G48" s="21" t="s">
        <v>15</v>
      </c>
      <c r="H48" s="17" t="s">
        <v>85</v>
      </c>
      <c r="I48" s="22">
        <v>50</v>
      </c>
      <c r="J48" s="55">
        <f t="shared" si="5"/>
        <v>1</v>
      </c>
      <c r="K48" s="3">
        <v>0</v>
      </c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</row>
    <row r="49" spans="1:88" x14ac:dyDescent="0.25">
      <c r="A49" s="21">
        <v>8</v>
      </c>
      <c r="B49" s="18" t="s">
        <v>86</v>
      </c>
      <c r="C49" s="18" t="s">
        <v>52</v>
      </c>
      <c r="D49" s="19" t="s">
        <v>36</v>
      </c>
      <c r="E49" s="19" t="s">
        <v>15</v>
      </c>
      <c r="F49" s="49" t="s">
        <v>15</v>
      </c>
      <c r="G49" s="21" t="s">
        <v>15</v>
      </c>
      <c r="H49" s="17" t="s">
        <v>87</v>
      </c>
      <c r="I49" s="22">
        <v>1</v>
      </c>
      <c r="J49" s="55">
        <v>1</v>
      </c>
      <c r="K49" s="3">
        <v>0</v>
      </c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</row>
    <row r="50" spans="1:88" x14ac:dyDescent="0.25">
      <c r="A50" s="21">
        <v>9</v>
      </c>
      <c r="B50" s="18" t="s">
        <v>88</v>
      </c>
      <c r="C50" s="18" t="s">
        <v>89</v>
      </c>
      <c r="D50" s="19" t="s">
        <v>36</v>
      </c>
      <c r="E50" s="19">
        <v>860</v>
      </c>
      <c r="F50" s="49">
        <v>5000</v>
      </c>
      <c r="G50" s="21" t="s">
        <v>15</v>
      </c>
      <c r="H50" s="17" t="s">
        <v>90</v>
      </c>
      <c r="I50" s="22">
        <v>2250</v>
      </c>
      <c r="J50" s="42">
        <f>E50/I50</f>
        <v>0.38222222222222224</v>
      </c>
      <c r="K50" s="3"/>
      <c r="L50" s="3"/>
      <c r="M50" s="3"/>
      <c r="O50" s="3">
        <f>(40+75)*F50</f>
        <v>575000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</row>
    <row r="51" spans="1:88" x14ac:dyDescent="0.25">
      <c r="A51" s="18"/>
      <c r="B51" s="18"/>
      <c r="C51" s="23" t="s">
        <v>30</v>
      </c>
      <c r="D51" s="4"/>
      <c r="E51" s="19"/>
      <c r="F51" s="19"/>
      <c r="G51" s="21"/>
      <c r="H51" s="24" t="s">
        <v>91</v>
      </c>
      <c r="I51" s="22"/>
      <c r="J51" s="41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</row>
    <row r="53" spans="1:88" x14ac:dyDescent="0.25">
      <c r="A53" s="62" t="s">
        <v>92</v>
      </c>
      <c r="B53" s="63" t="s">
        <v>93</v>
      </c>
      <c r="C53" s="34"/>
      <c r="D53" s="64"/>
      <c r="E53" s="34"/>
      <c r="F53" s="34"/>
      <c r="G53" s="34"/>
      <c r="H53" s="34"/>
      <c r="I53" s="34"/>
      <c r="J53" s="65" t="s">
        <v>92</v>
      </c>
      <c r="K53" s="34">
        <f>K12</f>
        <v>9000</v>
      </c>
      <c r="L53" s="34">
        <f t="shared" ref="L53:Q53" si="6">L12</f>
        <v>6000</v>
      </c>
      <c r="M53" s="34">
        <f t="shared" si="6"/>
        <v>3000</v>
      </c>
      <c r="N53" s="34">
        <f t="shared" si="6"/>
        <v>0</v>
      </c>
      <c r="O53" s="34">
        <f t="shared" si="6"/>
        <v>0</v>
      </c>
      <c r="P53" s="34">
        <f t="shared" si="6"/>
        <v>0</v>
      </c>
      <c r="Q53" s="34">
        <f t="shared" si="6"/>
        <v>0</v>
      </c>
    </row>
    <row r="54" spans="1:88" x14ac:dyDescent="0.25">
      <c r="A54" s="62" t="s">
        <v>36</v>
      </c>
      <c r="B54" s="63" t="s">
        <v>94</v>
      </c>
      <c r="C54" s="34"/>
      <c r="D54" s="34"/>
      <c r="E54" s="34"/>
      <c r="F54" s="34"/>
      <c r="G54" s="34"/>
      <c r="H54" s="34"/>
      <c r="I54" s="34"/>
      <c r="J54" s="34"/>
      <c r="K54" s="34">
        <f>SUM(K22:K51)</f>
        <v>222000</v>
      </c>
      <c r="L54" s="34">
        <f t="shared" ref="L54:Q54" si="7">SUM(L22:L51)</f>
        <v>222000</v>
      </c>
      <c r="M54" s="34">
        <f t="shared" si="7"/>
        <v>222000</v>
      </c>
      <c r="N54" s="34">
        <f t="shared" si="7"/>
        <v>4222000</v>
      </c>
      <c r="O54" s="34">
        <f t="shared" si="7"/>
        <v>1397000</v>
      </c>
      <c r="P54" s="34">
        <f t="shared" si="7"/>
        <v>322000</v>
      </c>
      <c r="Q54" s="34">
        <f t="shared" si="7"/>
        <v>322000</v>
      </c>
    </row>
    <row r="56" spans="1:88" x14ac:dyDescent="0.25">
      <c r="A56" s="66" t="s">
        <v>95</v>
      </c>
      <c r="B56" s="67" t="s">
        <v>96</v>
      </c>
      <c r="C56" s="68"/>
      <c r="D56" s="68"/>
      <c r="E56" s="68"/>
      <c r="F56" s="68"/>
      <c r="G56" s="68"/>
      <c r="H56" s="68"/>
      <c r="I56" s="68"/>
      <c r="J56" s="68"/>
      <c r="K56" s="69">
        <f>K53*70.835+K54</f>
        <v>859515</v>
      </c>
      <c r="L56" s="69">
        <f t="shared" ref="L56:Q56" si="8">L53*70.835+L54</f>
        <v>647010</v>
      </c>
      <c r="M56" s="69">
        <f t="shared" si="8"/>
        <v>434505</v>
      </c>
      <c r="N56" s="69">
        <f t="shared" si="8"/>
        <v>4222000</v>
      </c>
      <c r="O56" s="69">
        <f t="shared" si="8"/>
        <v>1397000</v>
      </c>
      <c r="P56" s="69">
        <f t="shared" si="8"/>
        <v>322000</v>
      </c>
      <c r="Q56" s="69">
        <f t="shared" si="8"/>
        <v>322000</v>
      </c>
    </row>
    <row r="57" spans="1:88" x14ac:dyDescent="0.25">
      <c r="A57" s="66" t="s">
        <v>97</v>
      </c>
      <c r="B57" s="67" t="s">
        <v>96</v>
      </c>
      <c r="C57" s="68"/>
      <c r="D57" s="68"/>
      <c r="E57" s="68"/>
      <c r="F57" s="68"/>
      <c r="G57" s="68"/>
      <c r="H57" s="68"/>
      <c r="I57" s="68"/>
      <c r="J57" s="68"/>
      <c r="K57" s="70">
        <f>K56/48.72</f>
        <v>17641.933497536946</v>
      </c>
      <c r="L57" s="70">
        <f t="shared" ref="L57:Q57" si="9">L56/48.72</f>
        <v>13280.172413793103</v>
      </c>
      <c r="M57" s="70">
        <f>M56/48.72</f>
        <v>8918.4113300492609</v>
      </c>
      <c r="N57" s="70">
        <f t="shared" si="9"/>
        <v>86658.456486042691</v>
      </c>
      <c r="O57" s="70">
        <f t="shared" si="9"/>
        <v>28674.055829228244</v>
      </c>
      <c r="P57" s="70">
        <f t="shared" si="9"/>
        <v>6609.1954022988511</v>
      </c>
      <c r="Q57" s="70">
        <f t="shared" si="9"/>
        <v>6609.1954022988511</v>
      </c>
    </row>
    <row r="61" spans="1:88" x14ac:dyDescent="0.25">
      <c r="K61" s="71">
        <f>'[1]SMEC Remuneration '!K42+'SMEC Reimbussables '!K57</f>
        <v>105111.19606311576</v>
      </c>
      <c r="L61" s="71">
        <f>'[1]SMEC Remuneration '!L42+'SMEC Reimbussables '!L57</f>
        <v>169726.42846818556</v>
      </c>
      <c r="M61" s="71">
        <f>'[1]SMEC Remuneration '!M42+'SMEC Reimbussables '!M57</f>
        <v>108285.24327791462</v>
      </c>
      <c r="N61" s="71">
        <f>'[1]SMEC Remuneration '!N42+'SMEC Reimbussables '!N57</f>
        <v>244373.66829854267</v>
      </c>
      <c r="O61" s="71">
        <f>'[1]SMEC Remuneration '!O42+'SMEC Reimbussables '!O57</f>
        <v>244941.62229577178</v>
      </c>
      <c r="P61" s="71">
        <f>'[1]SMEC Remuneration '!P42+'SMEC Reimbussables '!P57</f>
        <v>248158.43452380953</v>
      </c>
      <c r="Q61" s="71">
        <f>'[1]SMEC Remuneration '!Q42+'SMEC Reimbussables '!Q57</f>
        <v>270817.10504926112</v>
      </c>
    </row>
  </sheetData>
  <conditionalFormatting sqref="K4:L10 N4:CI10 K11:CI12">
    <cfRule type="cellIs" dxfId="15" priority="13" operator="between">
      <formula>16</formula>
      <formula>31</formula>
    </cfRule>
    <cfRule type="cellIs" dxfId="14" priority="14" operator="between">
      <formula>6</formula>
      <formula>15</formula>
    </cfRule>
    <cfRule type="cellIs" dxfId="13" priority="15" operator="between">
      <formula>0</formula>
      <formula>5</formula>
    </cfRule>
    <cfRule type="cellIs" dxfId="12" priority="16" operator="lessThan">
      <formula>0</formula>
    </cfRule>
  </conditionalFormatting>
  <conditionalFormatting sqref="K3:L3 N3:Q3">
    <cfRule type="cellIs" dxfId="11" priority="9" operator="between">
      <formula>16</formula>
      <formula>31</formula>
    </cfRule>
    <cfRule type="cellIs" dxfId="10" priority="10" operator="between">
      <formula>6</formula>
      <formula>15</formula>
    </cfRule>
    <cfRule type="cellIs" dxfId="9" priority="11" operator="between">
      <formula>0</formula>
      <formula>5</formula>
    </cfRule>
    <cfRule type="cellIs" dxfId="8" priority="12" operator="lessThan">
      <formula>0</formula>
    </cfRule>
  </conditionalFormatting>
  <conditionalFormatting sqref="M4:M10">
    <cfRule type="cellIs" dxfId="7" priority="5" operator="between">
      <formula>16</formula>
      <formula>31</formula>
    </cfRule>
    <cfRule type="cellIs" dxfId="6" priority="6" operator="between">
      <formula>6</formula>
      <formula>15</formula>
    </cfRule>
    <cfRule type="cellIs" dxfId="5" priority="7" operator="between">
      <formula>0</formula>
      <formula>5</formula>
    </cfRule>
    <cfRule type="cellIs" dxfId="4" priority="8" operator="lessThan">
      <formula>0</formula>
    </cfRule>
  </conditionalFormatting>
  <conditionalFormatting sqref="M3">
    <cfRule type="cellIs" dxfId="3" priority="1" operator="between">
      <formula>16</formula>
      <formula>31</formula>
    </cfRule>
    <cfRule type="cellIs" dxfId="2" priority="2" operator="between">
      <formula>6</formula>
      <formula>15</formula>
    </cfRule>
    <cfRule type="cellIs" dxfId="1" priority="3" operator="between">
      <formula>0</formula>
      <formula>5</formula>
    </cfRule>
    <cfRule type="cellIs" dxfId="0" priority="4" operator="lessThan">
      <formula>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53BDB0E96A2D4786DD2CBC6D663317" ma:contentTypeVersion="13" ma:contentTypeDescription="Create a new document." ma:contentTypeScope="" ma:versionID="267e5367aa5f6b02839c4c835c9d686a">
  <xsd:schema xmlns:xsd="http://www.w3.org/2001/XMLSchema" xmlns:xs="http://www.w3.org/2001/XMLSchema" xmlns:p="http://schemas.microsoft.com/office/2006/metadata/properties" xmlns:ns3="125d3f12-8d37-4770-b728-b78b2f04e90c" xmlns:ns4="733c064b-971f-4ffe-9592-3b8d90e34f6b" targetNamespace="http://schemas.microsoft.com/office/2006/metadata/properties" ma:root="true" ma:fieldsID="d6ec80a061bbd20e1ba479d300b83aa0" ns3:_="" ns4:_="">
    <xsd:import namespace="125d3f12-8d37-4770-b728-b78b2f04e90c"/>
    <xsd:import namespace="733c064b-971f-4ffe-9592-3b8d90e34f6b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5d3f12-8d37-4770-b728-b78b2f04e90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3c064b-971f-4ffe-9592-3b8d90e34f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D5A861-222F-4B10-A1FB-E04A5CC8F3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5d3f12-8d37-4770-b728-b78b2f04e90c"/>
    <ds:schemaRef ds:uri="733c064b-971f-4ffe-9592-3b8d90e34f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E6166CF-E1FE-4F11-8CF1-910DFE0CDC4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BDE169F-4DB0-4EAA-9BF9-8F179CCCD99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SMEC Reimbussables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Younis BHAT</dc:creator>
  <cp:lastModifiedBy>Younis BHAT</cp:lastModifiedBy>
  <dcterms:created xsi:type="dcterms:W3CDTF">2020-04-08T07:10:18Z</dcterms:created>
  <dcterms:modified xsi:type="dcterms:W3CDTF">2020-04-08T07:10:51Z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0x0101007F53BDB0E96A2D4786DD2CBC6D663317</vt:lpwstr>
  </property>
</Properties>
</file>