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banajurong-my.sharepoint.com/personal/younis_bhat_smec_com/Documents/Business/02 - Projects/Chennai Desal/Fin Plan/"/>
    </mc:Choice>
  </mc:AlternateContent>
  <xr:revisionPtr revIDLastSave="109" documentId="8_{43156B91-EBD9-41A4-9774-7DCD7D10B819}" xr6:coauthVersionLast="45" xr6:coauthVersionMax="45" xr10:uidLastSave="{0FBEB693-CE82-40B2-8E10-46E269C45B49}"/>
  <bookViews>
    <workbookView xWindow="-120" yWindow="-120" windowWidth="20730" windowHeight="11160" xr2:uid="{9F8AD45C-1DD1-4963-AF97-227120BBD148}"/>
  </bookViews>
  <sheets>
    <sheet name="Detailed Analyis W.r.t 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N106" i="1" l="1"/>
  <c r="CN107" i="1"/>
  <c r="CN108" i="1"/>
  <c r="CN105" i="1"/>
  <c r="CQ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AB105" i="1"/>
  <c r="AA105" i="1"/>
  <c r="Z105" i="1"/>
  <c r="Y105" i="1"/>
  <c r="X105" i="1"/>
  <c r="W105" i="1"/>
  <c r="X102" i="1"/>
  <c r="Y102" i="1"/>
  <c r="Z102" i="1"/>
  <c r="AA102" i="1"/>
  <c r="AB102" i="1"/>
  <c r="W102" i="1"/>
  <c r="X101" i="1"/>
  <c r="Y101" i="1"/>
  <c r="Z101" i="1"/>
  <c r="AA101" i="1"/>
  <c r="AB101" i="1"/>
  <c r="W101" i="1"/>
  <c r="S101" i="1"/>
  <c r="T101" i="1"/>
  <c r="U101" i="1"/>
  <c r="V101" i="1"/>
  <c r="R106" i="1"/>
  <c r="S106" i="1"/>
  <c r="T106" i="1"/>
  <c r="U106" i="1"/>
  <c r="V106" i="1"/>
  <c r="R107" i="1"/>
  <c r="S107" i="1"/>
  <c r="T107" i="1"/>
  <c r="U107" i="1"/>
  <c r="V107" i="1"/>
  <c r="R108" i="1"/>
  <c r="S108" i="1"/>
  <c r="T108" i="1"/>
  <c r="U108" i="1"/>
  <c r="V108" i="1"/>
  <c r="S105" i="1"/>
  <c r="T105" i="1"/>
  <c r="U105" i="1"/>
  <c r="V105" i="1"/>
  <c r="S102" i="1"/>
  <c r="T102" i="1"/>
  <c r="U102" i="1"/>
  <c r="V102" i="1"/>
  <c r="R102" i="1"/>
  <c r="R101" i="1"/>
  <c r="R105" i="1"/>
  <c r="BX99" i="1"/>
  <c r="BY99" i="1"/>
  <c r="BZ99" i="1"/>
  <c r="CA99" i="1"/>
  <c r="CB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AQ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C99" i="1"/>
  <c r="S99" i="1"/>
  <c r="T99" i="1"/>
  <c r="U99" i="1"/>
  <c r="V99" i="1"/>
  <c r="W99" i="1"/>
  <c r="X99" i="1"/>
  <c r="Y99" i="1"/>
  <c r="Z99" i="1"/>
  <c r="AA99" i="1"/>
  <c r="AB99" i="1"/>
  <c r="R99" i="1"/>
  <c r="K99" i="1"/>
  <c r="L99" i="1"/>
  <c r="M99" i="1"/>
  <c r="N99" i="1"/>
  <c r="O99" i="1"/>
  <c r="P99" i="1"/>
  <c r="Q99" i="1"/>
  <c r="J9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G102" i="1"/>
  <c r="H102" i="1"/>
  <c r="I102" i="1"/>
  <c r="F102" i="1"/>
  <c r="CC51" i="1"/>
  <c r="BU51" i="1"/>
  <c r="BV51" i="1"/>
  <c r="BW51" i="1"/>
  <c r="BX51" i="1"/>
  <c r="BY51" i="1"/>
  <c r="BZ51" i="1"/>
  <c r="CA51" i="1"/>
  <c r="CB51" i="1"/>
  <c r="BT51" i="1"/>
  <c r="BN51" i="1"/>
  <c r="BO51" i="1"/>
  <c r="BP51" i="1"/>
  <c r="BQ51" i="1"/>
  <c r="BR51" i="1"/>
  <c r="BS51" i="1"/>
  <c r="BM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AQ51" i="1"/>
  <c r="AI51" i="1"/>
  <c r="AJ51" i="1"/>
  <c r="AK51" i="1"/>
  <c r="AL51" i="1"/>
  <c r="AM51" i="1"/>
  <c r="AN51" i="1"/>
  <c r="AO51" i="1"/>
  <c r="AP51" i="1"/>
  <c r="AH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R51" i="1"/>
  <c r="BA47" i="1"/>
  <c r="BB47" i="1"/>
  <c r="BC47" i="1"/>
  <c r="BD47" i="1"/>
  <c r="BE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AH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J47" i="1"/>
  <c r="CN104" i="1" l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I103" i="1"/>
  <c r="H103" i="1"/>
  <c r="G103" i="1"/>
  <c r="F103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Q97" i="1"/>
  <c r="P97" i="1"/>
  <c r="O97" i="1"/>
  <c r="N97" i="1"/>
  <c r="M97" i="1"/>
  <c r="L97" i="1"/>
  <c r="K97" i="1"/>
  <c r="J97" i="1"/>
  <c r="I97" i="1"/>
  <c r="H97" i="1"/>
  <c r="G97" i="1"/>
  <c r="F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L108" i="1" s="1"/>
  <c r="BK90" i="1"/>
  <c r="BK108" i="1" s="1"/>
  <c r="BJ90" i="1"/>
  <c r="BJ108" i="1" s="1"/>
  <c r="BI90" i="1"/>
  <c r="BI108" i="1" s="1"/>
  <c r="BH90" i="1"/>
  <c r="BH108" i="1" s="1"/>
  <c r="BG90" i="1"/>
  <c r="BF90" i="1"/>
  <c r="BF108" i="1" s="1"/>
  <c r="BE90" i="1"/>
  <c r="BE108" i="1" s="1"/>
  <c r="BD90" i="1"/>
  <c r="BD108" i="1" s="1"/>
  <c r="BC90" i="1"/>
  <c r="BC108" i="1" s="1"/>
  <c r="BB90" i="1"/>
  <c r="BB108" i="1" s="1"/>
  <c r="BA90" i="1"/>
  <c r="BA108" i="1" s="1"/>
  <c r="AZ90" i="1"/>
  <c r="AZ108" i="1" s="1"/>
  <c r="AY90" i="1"/>
  <c r="AY108" i="1" s="1"/>
  <c r="AX90" i="1"/>
  <c r="AX108" i="1" s="1"/>
  <c r="AW90" i="1"/>
  <c r="AW108" i="1" s="1"/>
  <c r="AV90" i="1"/>
  <c r="AV108" i="1" s="1"/>
  <c r="AU90" i="1"/>
  <c r="AU108" i="1" s="1"/>
  <c r="AT90" i="1"/>
  <c r="AT108" i="1" s="1"/>
  <c r="AS90" i="1"/>
  <c r="AS108" i="1" s="1"/>
  <c r="AR90" i="1"/>
  <c r="AR108" i="1" s="1"/>
  <c r="AQ90" i="1"/>
  <c r="AQ108" i="1" s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CQ90" i="1" s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L107" i="1" s="1"/>
  <c r="BK89" i="1"/>
  <c r="BK107" i="1" s="1"/>
  <c r="BJ89" i="1"/>
  <c r="BJ107" i="1" s="1"/>
  <c r="BI89" i="1"/>
  <c r="BI107" i="1" s="1"/>
  <c r="BH89" i="1"/>
  <c r="BH107" i="1" s="1"/>
  <c r="BG89" i="1"/>
  <c r="BF89" i="1"/>
  <c r="BF107" i="1" s="1"/>
  <c r="BE89" i="1"/>
  <c r="BE107" i="1" s="1"/>
  <c r="BD89" i="1"/>
  <c r="BD107" i="1" s="1"/>
  <c r="BC89" i="1"/>
  <c r="BC107" i="1" s="1"/>
  <c r="BB89" i="1"/>
  <c r="BB107" i="1" s="1"/>
  <c r="BA89" i="1"/>
  <c r="BA107" i="1" s="1"/>
  <c r="AZ89" i="1"/>
  <c r="AZ107" i="1" s="1"/>
  <c r="AY89" i="1"/>
  <c r="AY107" i="1" s="1"/>
  <c r="AX89" i="1"/>
  <c r="AX107" i="1" s="1"/>
  <c r="AW89" i="1"/>
  <c r="AW107" i="1" s="1"/>
  <c r="AV89" i="1"/>
  <c r="AV107" i="1" s="1"/>
  <c r="AU89" i="1"/>
  <c r="AU107" i="1" s="1"/>
  <c r="AT89" i="1"/>
  <c r="AT107" i="1" s="1"/>
  <c r="AS89" i="1"/>
  <c r="AS107" i="1" s="1"/>
  <c r="AR89" i="1"/>
  <c r="AR107" i="1" s="1"/>
  <c r="AQ89" i="1"/>
  <c r="AQ107" i="1" s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CQ89" i="1" s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L106" i="1" s="1"/>
  <c r="BK88" i="1"/>
  <c r="BK106" i="1" s="1"/>
  <c r="BJ88" i="1"/>
  <c r="BJ106" i="1" s="1"/>
  <c r="BI88" i="1"/>
  <c r="BI106" i="1" s="1"/>
  <c r="BH88" i="1"/>
  <c r="BH106" i="1" s="1"/>
  <c r="BG88" i="1"/>
  <c r="BF88" i="1"/>
  <c r="BF106" i="1" s="1"/>
  <c r="BE88" i="1"/>
  <c r="BE106" i="1" s="1"/>
  <c r="BD88" i="1"/>
  <c r="BD106" i="1" s="1"/>
  <c r="BC88" i="1"/>
  <c r="BC106" i="1" s="1"/>
  <c r="BB88" i="1"/>
  <c r="BB106" i="1" s="1"/>
  <c r="BA88" i="1"/>
  <c r="BA106" i="1" s="1"/>
  <c r="AZ88" i="1"/>
  <c r="AZ106" i="1" s="1"/>
  <c r="AY88" i="1"/>
  <c r="AY106" i="1" s="1"/>
  <c r="AX88" i="1"/>
  <c r="AX106" i="1" s="1"/>
  <c r="AW88" i="1"/>
  <c r="AW106" i="1" s="1"/>
  <c r="AV88" i="1"/>
  <c r="AV106" i="1" s="1"/>
  <c r="AU88" i="1"/>
  <c r="AU106" i="1" s="1"/>
  <c r="AT88" i="1"/>
  <c r="AT106" i="1" s="1"/>
  <c r="AS88" i="1"/>
  <c r="AS106" i="1" s="1"/>
  <c r="AR88" i="1"/>
  <c r="AR106" i="1" s="1"/>
  <c r="AQ88" i="1"/>
  <c r="AQ106" i="1" s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CQ88" i="1" s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L105" i="1" s="1"/>
  <c r="BK87" i="1"/>
  <c r="BK105" i="1" s="1"/>
  <c r="BJ87" i="1"/>
  <c r="BJ105" i="1" s="1"/>
  <c r="BI87" i="1"/>
  <c r="BI105" i="1" s="1"/>
  <c r="BH87" i="1"/>
  <c r="BH105" i="1" s="1"/>
  <c r="BG87" i="1"/>
  <c r="BF87" i="1"/>
  <c r="BF105" i="1" s="1"/>
  <c r="BE87" i="1"/>
  <c r="BE105" i="1" s="1"/>
  <c r="BD87" i="1"/>
  <c r="BD105" i="1" s="1"/>
  <c r="BC87" i="1"/>
  <c r="BC105" i="1" s="1"/>
  <c r="BB87" i="1"/>
  <c r="BB105" i="1" s="1"/>
  <c r="BA87" i="1"/>
  <c r="BA105" i="1" s="1"/>
  <c r="AZ87" i="1"/>
  <c r="AZ105" i="1" s="1"/>
  <c r="AY87" i="1"/>
  <c r="AY105" i="1" s="1"/>
  <c r="AX87" i="1"/>
  <c r="AX105" i="1" s="1"/>
  <c r="AW87" i="1"/>
  <c r="AW105" i="1" s="1"/>
  <c r="AV87" i="1"/>
  <c r="AV105" i="1" s="1"/>
  <c r="AU87" i="1"/>
  <c r="AU105" i="1" s="1"/>
  <c r="AT87" i="1"/>
  <c r="AT105" i="1" s="1"/>
  <c r="AS87" i="1"/>
  <c r="AS105" i="1" s="1"/>
  <c r="AR87" i="1"/>
  <c r="AR105" i="1" s="1"/>
  <c r="AQ87" i="1"/>
  <c r="AQ105" i="1" s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CQ87" i="1" s="1"/>
  <c r="CQ86" i="1"/>
  <c r="CN85" i="1"/>
  <c r="CN103" i="1" s="1"/>
  <c r="CM85" i="1"/>
  <c r="CM103" i="1" s="1"/>
  <c r="CL85" i="1"/>
  <c r="CL103" i="1" s="1"/>
  <c r="CK85" i="1"/>
  <c r="CK103" i="1" s="1"/>
  <c r="CJ85" i="1"/>
  <c r="CJ103" i="1" s="1"/>
  <c r="CI85" i="1"/>
  <c r="CI103" i="1" s="1"/>
  <c r="CH85" i="1"/>
  <c r="CH103" i="1" s="1"/>
  <c r="CG85" i="1"/>
  <c r="CG103" i="1" s="1"/>
  <c r="CF85" i="1"/>
  <c r="CF103" i="1" s="1"/>
  <c r="CE85" i="1"/>
  <c r="CE103" i="1" s="1"/>
  <c r="CD85" i="1"/>
  <c r="CD103" i="1" s="1"/>
  <c r="CC85" i="1"/>
  <c r="CC103" i="1" s="1"/>
  <c r="CB85" i="1"/>
  <c r="CB103" i="1" s="1"/>
  <c r="CA85" i="1"/>
  <c r="CA103" i="1" s="1"/>
  <c r="BZ85" i="1"/>
  <c r="BZ103" i="1" s="1"/>
  <c r="BY85" i="1"/>
  <c r="BY103" i="1" s="1"/>
  <c r="BX85" i="1"/>
  <c r="BX103" i="1" s="1"/>
  <c r="BW85" i="1"/>
  <c r="BW103" i="1" s="1"/>
  <c r="BV85" i="1"/>
  <c r="BV103" i="1" s="1"/>
  <c r="BU85" i="1"/>
  <c r="BU103" i="1" s="1"/>
  <c r="BT85" i="1"/>
  <c r="BT103" i="1" s="1"/>
  <c r="BS85" i="1"/>
  <c r="BS103" i="1" s="1"/>
  <c r="BR85" i="1"/>
  <c r="BR103" i="1" s="1"/>
  <c r="BQ85" i="1"/>
  <c r="BQ103" i="1" s="1"/>
  <c r="BP85" i="1"/>
  <c r="BP103" i="1" s="1"/>
  <c r="BO85" i="1"/>
  <c r="BO103" i="1" s="1"/>
  <c r="BN85" i="1"/>
  <c r="BN103" i="1" s="1"/>
  <c r="BM85" i="1"/>
  <c r="BM103" i="1" s="1"/>
  <c r="BL85" i="1"/>
  <c r="BL103" i="1" s="1"/>
  <c r="BK85" i="1"/>
  <c r="BK103" i="1" s="1"/>
  <c r="BJ85" i="1"/>
  <c r="BJ103" i="1" s="1"/>
  <c r="BI85" i="1"/>
  <c r="BI103" i="1" s="1"/>
  <c r="BH85" i="1"/>
  <c r="BH103" i="1" s="1"/>
  <c r="BG85" i="1"/>
  <c r="BG103" i="1" s="1"/>
  <c r="BF85" i="1"/>
  <c r="BF103" i="1" s="1"/>
  <c r="BE85" i="1"/>
  <c r="BE103" i="1" s="1"/>
  <c r="BD85" i="1"/>
  <c r="BD103" i="1" s="1"/>
  <c r="BC85" i="1"/>
  <c r="BC103" i="1" s="1"/>
  <c r="BB85" i="1"/>
  <c r="BB103" i="1" s="1"/>
  <c r="BA85" i="1"/>
  <c r="BA103" i="1" s="1"/>
  <c r="AZ85" i="1"/>
  <c r="AZ103" i="1" s="1"/>
  <c r="AY85" i="1"/>
  <c r="AY103" i="1" s="1"/>
  <c r="AX85" i="1"/>
  <c r="AX103" i="1" s="1"/>
  <c r="AW85" i="1"/>
  <c r="AW103" i="1" s="1"/>
  <c r="AV85" i="1"/>
  <c r="AV103" i="1" s="1"/>
  <c r="AU85" i="1"/>
  <c r="AU103" i="1" s="1"/>
  <c r="AT85" i="1"/>
  <c r="AT103" i="1" s="1"/>
  <c r="AS85" i="1"/>
  <c r="AS103" i="1" s="1"/>
  <c r="AR85" i="1"/>
  <c r="AR103" i="1" s="1"/>
  <c r="AQ85" i="1"/>
  <c r="AQ103" i="1" s="1"/>
  <c r="AP85" i="1"/>
  <c r="AP103" i="1" s="1"/>
  <c r="AO85" i="1"/>
  <c r="AO103" i="1" s="1"/>
  <c r="AN85" i="1"/>
  <c r="AN103" i="1" s="1"/>
  <c r="AM85" i="1"/>
  <c r="AM103" i="1" s="1"/>
  <c r="AL85" i="1"/>
  <c r="AL103" i="1" s="1"/>
  <c r="AK85" i="1"/>
  <c r="AK103" i="1" s="1"/>
  <c r="AJ85" i="1"/>
  <c r="AJ103" i="1" s="1"/>
  <c r="AI85" i="1"/>
  <c r="AI103" i="1" s="1"/>
  <c r="AH85" i="1"/>
  <c r="AH103" i="1" s="1"/>
  <c r="AG85" i="1"/>
  <c r="AG103" i="1" s="1"/>
  <c r="AF85" i="1"/>
  <c r="AF103" i="1" s="1"/>
  <c r="AE85" i="1"/>
  <c r="AE103" i="1" s="1"/>
  <c r="AD85" i="1"/>
  <c r="AD103" i="1" s="1"/>
  <c r="AC85" i="1"/>
  <c r="AC103" i="1" s="1"/>
  <c r="AB85" i="1"/>
  <c r="AB103" i="1" s="1"/>
  <c r="AA85" i="1"/>
  <c r="AA103" i="1" s="1"/>
  <c r="Z85" i="1"/>
  <c r="Z103" i="1" s="1"/>
  <c r="Y85" i="1"/>
  <c r="Y103" i="1" s="1"/>
  <c r="X85" i="1"/>
  <c r="X103" i="1" s="1"/>
  <c r="W85" i="1"/>
  <c r="W103" i="1" s="1"/>
  <c r="V85" i="1"/>
  <c r="V103" i="1" s="1"/>
  <c r="U85" i="1"/>
  <c r="U103" i="1" s="1"/>
  <c r="T85" i="1"/>
  <c r="T103" i="1" s="1"/>
  <c r="S85" i="1"/>
  <c r="S103" i="1" s="1"/>
  <c r="R85" i="1"/>
  <c r="R103" i="1" s="1"/>
  <c r="Q85" i="1"/>
  <c r="Q103" i="1" s="1"/>
  <c r="P85" i="1"/>
  <c r="P103" i="1" s="1"/>
  <c r="O85" i="1"/>
  <c r="O103" i="1" s="1"/>
  <c r="N85" i="1"/>
  <c r="N103" i="1" s="1"/>
  <c r="M85" i="1"/>
  <c r="M103" i="1" s="1"/>
  <c r="L85" i="1"/>
  <c r="L103" i="1" s="1"/>
  <c r="K85" i="1"/>
  <c r="K103" i="1" s="1"/>
  <c r="J85" i="1"/>
  <c r="J103" i="1" s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F102" i="1" s="1"/>
  <c r="BE84" i="1"/>
  <c r="BE102" i="1" s="1"/>
  <c r="BD84" i="1"/>
  <c r="BD102" i="1" s="1"/>
  <c r="BC84" i="1"/>
  <c r="BC102" i="1" s="1"/>
  <c r="BB84" i="1"/>
  <c r="BB102" i="1" s="1"/>
  <c r="BA84" i="1"/>
  <c r="BA102" i="1" s="1"/>
  <c r="AZ84" i="1"/>
  <c r="AZ102" i="1" s="1"/>
  <c r="AY84" i="1"/>
  <c r="AY102" i="1" s="1"/>
  <c r="AX84" i="1"/>
  <c r="AX102" i="1" s="1"/>
  <c r="AW84" i="1"/>
  <c r="AW102" i="1" s="1"/>
  <c r="AV84" i="1"/>
  <c r="AV102" i="1" s="1"/>
  <c r="AU84" i="1"/>
  <c r="AU102" i="1" s="1"/>
  <c r="AT84" i="1"/>
  <c r="AT102" i="1" s="1"/>
  <c r="AS84" i="1"/>
  <c r="AS102" i="1" s="1"/>
  <c r="AR84" i="1"/>
  <c r="AR102" i="1" s="1"/>
  <c r="AQ84" i="1"/>
  <c r="AQ102" i="1" s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CQ84" i="1" s="1"/>
  <c r="BL83" i="1"/>
  <c r="BL101" i="1" s="1"/>
  <c r="BK83" i="1"/>
  <c r="BK101" i="1" s="1"/>
  <c r="BJ83" i="1"/>
  <c r="BJ101" i="1" s="1"/>
  <c r="BI83" i="1"/>
  <c r="BI101" i="1" s="1"/>
  <c r="BH83" i="1"/>
  <c r="BH101" i="1" s="1"/>
  <c r="BG83" i="1"/>
  <c r="BG101" i="1" s="1"/>
  <c r="BF83" i="1"/>
  <c r="BF101" i="1" s="1"/>
  <c r="BE83" i="1"/>
  <c r="BE101" i="1" s="1"/>
  <c r="BD83" i="1"/>
  <c r="BD101" i="1" s="1"/>
  <c r="BC83" i="1"/>
  <c r="BC101" i="1" s="1"/>
  <c r="BB83" i="1"/>
  <c r="BB101" i="1" s="1"/>
  <c r="BA83" i="1"/>
  <c r="BA101" i="1" s="1"/>
  <c r="AZ83" i="1"/>
  <c r="AZ101" i="1" s="1"/>
  <c r="AY83" i="1"/>
  <c r="AY101" i="1" s="1"/>
  <c r="AX83" i="1"/>
  <c r="AX101" i="1" s="1"/>
  <c r="AW83" i="1"/>
  <c r="AW101" i="1" s="1"/>
  <c r="AV83" i="1"/>
  <c r="AV101" i="1" s="1"/>
  <c r="AU83" i="1"/>
  <c r="AU101" i="1" s="1"/>
  <c r="AT83" i="1"/>
  <c r="AT101" i="1" s="1"/>
  <c r="AS83" i="1"/>
  <c r="AS101" i="1" s="1"/>
  <c r="AR83" i="1"/>
  <c r="AR101" i="1" s="1"/>
  <c r="AQ83" i="1"/>
  <c r="AQ101" i="1" s="1"/>
  <c r="AP83" i="1"/>
  <c r="AP101" i="1" s="1"/>
  <c r="AO83" i="1"/>
  <c r="AO101" i="1" s="1"/>
  <c r="AN83" i="1"/>
  <c r="AN101" i="1" s="1"/>
  <c r="AM83" i="1"/>
  <c r="AM101" i="1" s="1"/>
  <c r="AL83" i="1"/>
  <c r="AL101" i="1" s="1"/>
  <c r="AK83" i="1"/>
  <c r="AK101" i="1" s="1"/>
  <c r="AJ83" i="1"/>
  <c r="AJ101" i="1" s="1"/>
  <c r="AI83" i="1"/>
  <c r="AI101" i="1" s="1"/>
  <c r="AH83" i="1"/>
  <c r="AH101" i="1" s="1"/>
  <c r="AG83" i="1"/>
  <c r="AG101" i="1" s="1"/>
  <c r="AF83" i="1"/>
  <c r="AF101" i="1" s="1"/>
  <c r="AE83" i="1"/>
  <c r="AE101" i="1" s="1"/>
  <c r="AD83" i="1"/>
  <c r="AD101" i="1" s="1"/>
  <c r="AC83" i="1"/>
  <c r="AC101" i="1" s="1"/>
  <c r="AB83" i="1"/>
  <c r="AA83" i="1"/>
  <c r="Z83" i="1"/>
  <c r="Y83" i="1"/>
  <c r="X83" i="1"/>
  <c r="W83" i="1"/>
  <c r="V83" i="1"/>
  <c r="U83" i="1"/>
  <c r="T83" i="1"/>
  <c r="S83" i="1"/>
  <c r="R83" i="1"/>
  <c r="CQ83" i="1" s="1"/>
  <c r="CN81" i="1"/>
  <c r="CN99" i="1" s="1"/>
  <c r="CN112" i="1" s="1"/>
  <c r="CM81" i="1"/>
  <c r="CM99" i="1" s="1"/>
  <c r="CM112" i="1" s="1"/>
  <c r="CL81" i="1"/>
  <c r="CL99" i="1" s="1"/>
  <c r="CL112" i="1" s="1"/>
  <c r="CK81" i="1"/>
  <c r="CK99" i="1" s="1"/>
  <c r="CK112" i="1" s="1"/>
  <c r="CJ81" i="1"/>
  <c r="CJ99" i="1" s="1"/>
  <c r="CJ112" i="1" s="1"/>
  <c r="CI81" i="1"/>
  <c r="CI99" i="1" s="1"/>
  <c r="CI112" i="1" s="1"/>
  <c r="CH81" i="1"/>
  <c r="CH99" i="1" s="1"/>
  <c r="CH112" i="1" s="1"/>
  <c r="CG81" i="1"/>
  <c r="CG99" i="1" s="1"/>
  <c r="CG112" i="1" s="1"/>
  <c r="CF81" i="1"/>
  <c r="CF99" i="1" s="1"/>
  <c r="CF112" i="1" s="1"/>
  <c r="CE81" i="1"/>
  <c r="CE99" i="1" s="1"/>
  <c r="CD81" i="1"/>
  <c r="CD99" i="1" s="1"/>
  <c r="CD112" i="1" s="1"/>
  <c r="CC81" i="1"/>
  <c r="CC99" i="1" s="1"/>
  <c r="CC112" i="1" s="1"/>
  <c r="CB81" i="1"/>
  <c r="CB112" i="1" s="1"/>
  <c r="CA81" i="1"/>
  <c r="CA112" i="1" s="1"/>
  <c r="BZ81" i="1"/>
  <c r="BZ112" i="1" s="1"/>
  <c r="BY81" i="1"/>
  <c r="BY112" i="1" s="1"/>
  <c r="BX81" i="1"/>
  <c r="BX112" i="1" s="1"/>
  <c r="BW81" i="1"/>
  <c r="BW112" i="1" s="1"/>
  <c r="BV81" i="1"/>
  <c r="BV112" i="1" s="1"/>
  <c r="BU81" i="1"/>
  <c r="BT81" i="1"/>
  <c r="BT112" i="1" s="1"/>
  <c r="BS81" i="1"/>
  <c r="BS112" i="1" s="1"/>
  <c r="BR81" i="1"/>
  <c r="BR112" i="1" s="1"/>
  <c r="BQ81" i="1"/>
  <c r="BQ112" i="1" s="1"/>
  <c r="BP81" i="1"/>
  <c r="BP112" i="1" s="1"/>
  <c r="BO81" i="1"/>
  <c r="BO112" i="1" s="1"/>
  <c r="BN81" i="1"/>
  <c r="BN112" i="1" s="1"/>
  <c r="BM81" i="1"/>
  <c r="BM112" i="1" s="1"/>
  <c r="BL81" i="1"/>
  <c r="BL112" i="1" s="1"/>
  <c r="BK81" i="1"/>
  <c r="BK112" i="1" s="1"/>
  <c r="BJ81" i="1"/>
  <c r="BJ112" i="1" s="1"/>
  <c r="BI81" i="1"/>
  <c r="BI112" i="1" s="1"/>
  <c r="BH81" i="1"/>
  <c r="BH112" i="1" s="1"/>
  <c r="BG81" i="1"/>
  <c r="BG112" i="1" s="1"/>
  <c r="BF81" i="1"/>
  <c r="BF112" i="1" s="1"/>
  <c r="BE81" i="1"/>
  <c r="BD81" i="1"/>
  <c r="BD112" i="1" s="1"/>
  <c r="BC81" i="1"/>
  <c r="BC112" i="1" s="1"/>
  <c r="BB81" i="1"/>
  <c r="BB112" i="1" s="1"/>
  <c r="BA81" i="1"/>
  <c r="BA112" i="1" s="1"/>
  <c r="AZ81" i="1"/>
  <c r="AZ112" i="1" s="1"/>
  <c r="AY81" i="1"/>
  <c r="AY112" i="1" s="1"/>
  <c r="AX81" i="1"/>
  <c r="AX112" i="1" s="1"/>
  <c r="AW81" i="1"/>
  <c r="AV81" i="1"/>
  <c r="AV112" i="1" s="1"/>
  <c r="AU81" i="1"/>
  <c r="AU112" i="1" s="1"/>
  <c r="AT81" i="1"/>
  <c r="AT112" i="1" s="1"/>
  <c r="AS81" i="1"/>
  <c r="AS112" i="1" s="1"/>
  <c r="AR81" i="1"/>
  <c r="AR112" i="1" s="1"/>
  <c r="AQ81" i="1"/>
  <c r="AQ112" i="1" s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CQ81" i="1" s="1"/>
  <c r="CN80" i="1"/>
  <c r="CN98" i="1" s="1"/>
  <c r="CM80" i="1"/>
  <c r="CM98" i="1" s="1"/>
  <c r="CL80" i="1"/>
  <c r="CL98" i="1" s="1"/>
  <c r="CK80" i="1"/>
  <c r="CK98" i="1" s="1"/>
  <c r="CJ80" i="1"/>
  <c r="CJ98" i="1" s="1"/>
  <c r="CI80" i="1"/>
  <c r="CI98" i="1" s="1"/>
  <c r="CH80" i="1"/>
  <c r="CH98" i="1" s="1"/>
  <c r="CG80" i="1"/>
  <c r="CG98" i="1" s="1"/>
  <c r="CF80" i="1"/>
  <c r="CF98" i="1" s="1"/>
  <c r="CE80" i="1"/>
  <c r="CE98" i="1" s="1"/>
  <c r="CD80" i="1"/>
  <c r="CD98" i="1" s="1"/>
  <c r="CC80" i="1"/>
  <c r="CC98" i="1" s="1"/>
  <c r="CB80" i="1"/>
  <c r="CB98" i="1" s="1"/>
  <c r="CA80" i="1"/>
  <c r="CA98" i="1" s="1"/>
  <c r="BZ80" i="1"/>
  <c r="BZ98" i="1" s="1"/>
  <c r="BY80" i="1"/>
  <c r="BY98" i="1" s="1"/>
  <c r="BX80" i="1"/>
  <c r="BX98" i="1" s="1"/>
  <c r="BW80" i="1"/>
  <c r="BW98" i="1" s="1"/>
  <c r="BV80" i="1"/>
  <c r="BV98" i="1" s="1"/>
  <c r="BU80" i="1"/>
  <c r="BU98" i="1" s="1"/>
  <c r="BT80" i="1"/>
  <c r="BT98" i="1" s="1"/>
  <c r="BS80" i="1"/>
  <c r="BS98" i="1" s="1"/>
  <c r="BR80" i="1"/>
  <c r="BR98" i="1" s="1"/>
  <c r="BQ80" i="1"/>
  <c r="BQ98" i="1" s="1"/>
  <c r="BP80" i="1"/>
  <c r="BP98" i="1" s="1"/>
  <c r="BO80" i="1"/>
  <c r="BO98" i="1" s="1"/>
  <c r="BN80" i="1"/>
  <c r="BN98" i="1" s="1"/>
  <c r="BM80" i="1"/>
  <c r="BM98" i="1" s="1"/>
  <c r="BL80" i="1"/>
  <c r="BL98" i="1" s="1"/>
  <c r="BK80" i="1"/>
  <c r="BK98" i="1" s="1"/>
  <c r="BJ80" i="1"/>
  <c r="BJ98" i="1" s="1"/>
  <c r="BI80" i="1"/>
  <c r="BI98" i="1" s="1"/>
  <c r="BH80" i="1"/>
  <c r="BH98" i="1" s="1"/>
  <c r="BG80" i="1"/>
  <c r="BG98" i="1" s="1"/>
  <c r="BF80" i="1"/>
  <c r="BF98" i="1" s="1"/>
  <c r="BE80" i="1"/>
  <c r="BE98" i="1" s="1"/>
  <c r="BD80" i="1"/>
  <c r="BD98" i="1" s="1"/>
  <c r="BC80" i="1"/>
  <c r="BC98" i="1" s="1"/>
  <c r="BB80" i="1"/>
  <c r="BB98" i="1" s="1"/>
  <c r="BA80" i="1"/>
  <c r="BA98" i="1" s="1"/>
  <c r="AZ80" i="1"/>
  <c r="AZ98" i="1" s="1"/>
  <c r="AY80" i="1"/>
  <c r="AY98" i="1" s="1"/>
  <c r="AX80" i="1"/>
  <c r="AX98" i="1" s="1"/>
  <c r="AW80" i="1"/>
  <c r="AW98" i="1" s="1"/>
  <c r="AV80" i="1"/>
  <c r="AV98" i="1" s="1"/>
  <c r="AU80" i="1"/>
  <c r="AU98" i="1" s="1"/>
  <c r="AT80" i="1"/>
  <c r="AT98" i="1" s="1"/>
  <c r="AS80" i="1"/>
  <c r="AS98" i="1" s="1"/>
  <c r="AR80" i="1"/>
  <c r="AR98" i="1" s="1"/>
  <c r="AQ80" i="1"/>
  <c r="AQ98" i="1" s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CQ80" i="1" s="1"/>
  <c r="BL79" i="1"/>
  <c r="BL97" i="1" s="1"/>
  <c r="BK79" i="1"/>
  <c r="BK97" i="1" s="1"/>
  <c r="BJ79" i="1"/>
  <c r="BJ97" i="1" s="1"/>
  <c r="BI79" i="1"/>
  <c r="BI97" i="1" s="1"/>
  <c r="BH79" i="1"/>
  <c r="BH97" i="1" s="1"/>
  <c r="BG79" i="1"/>
  <c r="BG97" i="1" s="1"/>
  <c r="BF79" i="1"/>
  <c r="BF97" i="1" s="1"/>
  <c r="BE79" i="1"/>
  <c r="BE97" i="1" s="1"/>
  <c r="BD79" i="1"/>
  <c r="BD97" i="1" s="1"/>
  <c r="BC79" i="1"/>
  <c r="BC97" i="1" s="1"/>
  <c r="BB79" i="1"/>
  <c r="BB97" i="1" s="1"/>
  <c r="BA79" i="1"/>
  <c r="BA97" i="1" s="1"/>
  <c r="AZ79" i="1"/>
  <c r="AZ97" i="1" s="1"/>
  <c r="AY79" i="1"/>
  <c r="AY97" i="1" s="1"/>
  <c r="AX79" i="1"/>
  <c r="AX97" i="1" s="1"/>
  <c r="AW79" i="1"/>
  <c r="AW97" i="1" s="1"/>
  <c r="AV79" i="1"/>
  <c r="AV97" i="1" s="1"/>
  <c r="AU79" i="1"/>
  <c r="AU97" i="1" s="1"/>
  <c r="AT79" i="1"/>
  <c r="AT97" i="1" s="1"/>
  <c r="AS79" i="1"/>
  <c r="AS97" i="1" s="1"/>
  <c r="AR79" i="1"/>
  <c r="AR97" i="1" s="1"/>
  <c r="AQ79" i="1"/>
  <c r="AQ97" i="1" s="1"/>
  <c r="AP79" i="1"/>
  <c r="AP97" i="1" s="1"/>
  <c r="AO79" i="1"/>
  <c r="AO97" i="1" s="1"/>
  <c r="AN79" i="1"/>
  <c r="AN97" i="1" s="1"/>
  <c r="AM79" i="1"/>
  <c r="AM97" i="1" s="1"/>
  <c r="AL79" i="1"/>
  <c r="AL97" i="1" s="1"/>
  <c r="AK79" i="1"/>
  <c r="AK97" i="1" s="1"/>
  <c r="AJ79" i="1"/>
  <c r="AJ97" i="1" s="1"/>
  <c r="AI79" i="1"/>
  <c r="AI97" i="1" s="1"/>
  <c r="AH79" i="1"/>
  <c r="AH97" i="1" s="1"/>
  <c r="AG79" i="1"/>
  <c r="AG97" i="1" s="1"/>
  <c r="AF79" i="1"/>
  <c r="AF97" i="1" s="1"/>
  <c r="AE79" i="1"/>
  <c r="AE97" i="1" s="1"/>
  <c r="AD79" i="1"/>
  <c r="AD97" i="1" s="1"/>
  <c r="AC79" i="1"/>
  <c r="AC97" i="1" s="1"/>
  <c r="AB79" i="1"/>
  <c r="AB97" i="1" s="1"/>
  <c r="AA79" i="1"/>
  <c r="AA97" i="1" s="1"/>
  <c r="Z79" i="1"/>
  <c r="Z97" i="1" s="1"/>
  <c r="Y79" i="1"/>
  <c r="Y97" i="1" s="1"/>
  <c r="X79" i="1"/>
  <c r="X97" i="1" s="1"/>
  <c r="W79" i="1"/>
  <c r="W97" i="1" s="1"/>
  <c r="V79" i="1"/>
  <c r="V97" i="1" s="1"/>
  <c r="U79" i="1"/>
  <c r="U97" i="1" s="1"/>
  <c r="T79" i="1"/>
  <c r="T97" i="1" s="1"/>
  <c r="S79" i="1"/>
  <c r="S97" i="1" s="1"/>
  <c r="R79" i="1"/>
  <c r="R97" i="1" s="1"/>
  <c r="BL77" i="1"/>
  <c r="BL95" i="1" s="1"/>
  <c r="BK77" i="1"/>
  <c r="BK95" i="1" s="1"/>
  <c r="BJ77" i="1"/>
  <c r="BJ95" i="1" s="1"/>
  <c r="BI77" i="1"/>
  <c r="BI95" i="1" s="1"/>
  <c r="BH77" i="1"/>
  <c r="BH95" i="1" s="1"/>
  <c r="BG77" i="1"/>
  <c r="BG95" i="1" s="1"/>
  <c r="BF77" i="1"/>
  <c r="BF95" i="1" s="1"/>
  <c r="BE77" i="1"/>
  <c r="BE95" i="1" s="1"/>
  <c r="BD77" i="1"/>
  <c r="BD95" i="1" s="1"/>
  <c r="BC77" i="1"/>
  <c r="BC95" i="1" s="1"/>
  <c r="BB77" i="1"/>
  <c r="BB95" i="1" s="1"/>
  <c r="BA77" i="1"/>
  <c r="BA95" i="1" s="1"/>
  <c r="AZ77" i="1"/>
  <c r="AZ95" i="1" s="1"/>
  <c r="AY77" i="1"/>
  <c r="AY95" i="1" s="1"/>
  <c r="AX77" i="1"/>
  <c r="AX95" i="1" s="1"/>
  <c r="AW77" i="1"/>
  <c r="AW95" i="1" s="1"/>
  <c r="AV77" i="1"/>
  <c r="AV95" i="1" s="1"/>
  <c r="AU77" i="1"/>
  <c r="AU95" i="1" s="1"/>
  <c r="AT77" i="1"/>
  <c r="AT95" i="1" s="1"/>
  <c r="AS77" i="1"/>
  <c r="AS95" i="1" s="1"/>
  <c r="AR77" i="1"/>
  <c r="AR95" i="1" s="1"/>
  <c r="AQ77" i="1"/>
  <c r="AQ95" i="1" s="1"/>
  <c r="AP77" i="1"/>
  <c r="AP95" i="1" s="1"/>
  <c r="AO77" i="1"/>
  <c r="AO95" i="1" s="1"/>
  <c r="AN77" i="1"/>
  <c r="AN95" i="1" s="1"/>
  <c r="AM77" i="1"/>
  <c r="AM95" i="1" s="1"/>
  <c r="AL77" i="1"/>
  <c r="AL95" i="1" s="1"/>
  <c r="AK77" i="1"/>
  <c r="AK95" i="1" s="1"/>
  <c r="AJ77" i="1"/>
  <c r="AJ95" i="1" s="1"/>
  <c r="AI77" i="1"/>
  <c r="AI95" i="1" s="1"/>
  <c r="AH77" i="1"/>
  <c r="AH95" i="1" s="1"/>
  <c r="AG77" i="1"/>
  <c r="AG95" i="1" s="1"/>
  <c r="AF77" i="1"/>
  <c r="AF95" i="1" s="1"/>
  <c r="AE77" i="1"/>
  <c r="AE95" i="1" s="1"/>
  <c r="AD77" i="1"/>
  <c r="AD95" i="1" s="1"/>
  <c r="AC77" i="1"/>
  <c r="AC95" i="1" s="1"/>
  <c r="AB77" i="1"/>
  <c r="AA77" i="1"/>
  <c r="Z77" i="1"/>
  <c r="Y77" i="1"/>
  <c r="X77" i="1"/>
  <c r="W77" i="1"/>
  <c r="V77" i="1"/>
  <c r="U77" i="1"/>
  <c r="T77" i="1"/>
  <c r="S77" i="1"/>
  <c r="R77" i="1"/>
  <c r="CQ77" i="1" s="1"/>
  <c r="CN76" i="1"/>
  <c r="CN94" i="1" s="1"/>
  <c r="CM76" i="1"/>
  <c r="CM94" i="1" s="1"/>
  <c r="CL76" i="1"/>
  <c r="CL94" i="1" s="1"/>
  <c r="CK76" i="1"/>
  <c r="CK94" i="1" s="1"/>
  <c r="CJ76" i="1"/>
  <c r="CJ94" i="1" s="1"/>
  <c r="CI76" i="1"/>
  <c r="CI94" i="1" s="1"/>
  <c r="CH76" i="1"/>
  <c r="CH94" i="1" s="1"/>
  <c r="CG76" i="1"/>
  <c r="CG94" i="1" s="1"/>
  <c r="CF76" i="1"/>
  <c r="CF94" i="1" s="1"/>
  <c r="CE76" i="1"/>
  <c r="CE94" i="1" s="1"/>
  <c r="CD76" i="1"/>
  <c r="CD94" i="1" s="1"/>
  <c r="CC76" i="1"/>
  <c r="CC94" i="1" s="1"/>
  <c r="CB76" i="1"/>
  <c r="CB94" i="1" s="1"/>
  <c r="CA76" i="1"/>
  <c r="CA94" i="1" s="1"/>
  <c r="BZ76" i="1"/>
  <c r="BZ94" i="1" s="1"/>
  <c r="BY76" i="1"/>
  <c r="BY94" i="1" s="1"/>
  <c r="BX76" i="1"/>
  <c r="BX94" i="1" s="1"/>
  <c r="BW76" i="1"/>
  <c r="BW94" i="1" s="1"/>
  <c r="BV76" i="1"/>
  <c r="BV94" i="1" s="1"/>
  <c r="BU76" i="1"/>
  <c r="BU94" i="1" s="1"/>
  <c r="BT76" i="1"/>
  <c r="BT94" i="1" s="1"/>
  <c r="BS76" i="1"/>
  <c r="BS94" i="1" s="1"/>
  <c r="BR76" i="1"/>
  <c r="BR94" i="1" s="1"/>
  <c r="BQ76" i="1"/>
  <c r="BQ94" i="1" s="1"/>
  <c r="BP76" i="1"/>
  <c r="BP94" i="1" s="1"/>
  <c r="BO76" i="1"/>
  <c r="BO94" i="1" s="1"/>
  <c r="BN76" i="1"/>
  <c r="BN94" i="1" s="1"/>
  <c r="BM76" i="1"/>
  <c r="BM94" i="1" s="1"/>
  <c r="BL76" i="1"/>
  <c r="BL94" i="1" s="1"/>
  <c r="BK76" i="1"/>
  <c r="BK94" i="1" s="1"/>
  <c r="BJ76" i="1"/>
  <c r="BJ94" i="1" s="1"/>
  <c r="BI76" i="1"/>
  <c r="BI94" i="1" s="1"/>
  <c r="BH76" i="1"/>
  <c r="BH94" i="1" s="1"/>
  <c r="BG76" i="1"/>
  <c r="BG94" i="1" s="1"/>
  <c r="BF76" i="1"/>
  <c r="BF94" i="1" s="1"/>
  <c r="BE76" i="1"/>
  <c r="BE94" i="1" s="1"/>
  <c r="BD76" i="1"/>
  <c r="BD94" i="1" s="1"/>
  <c r="BC76" i="1"/>
  <c r="BC94" i="1" s="1"/>
  <c r="BB76" i="1"/>
  <c r="BB94" i="1" s="1"/>
  <c r="BA76" i="1"/>
  <c r="BA94" i="1" s="1"/>
  <c r="AZ76" i="1"/>
  <c r="AZ94" i="1" s="1"/>
  <c r="AY76" i="1"/>
  <c r="AY94" i="1" s="1"/>
  <c r="AX76" i="1"/>
  <c r="AX94" i="1" s="1"/>
  <c r="AW76" i="1"/>
  <c r="AW94" i="1" s="1"/>
  <c r="AV76" i="1"/>
  <c r="AV94" i="1" s="1"/>
  <c r="AU76" i="1"/>
  <c r="AU94" i="1" s="1"/>
  <c r="AT76" i="1"/>
  <c r="AT94" i="1" s="1"/>
  <c r="AS76" i="1"/>
  <c r="AS94" i="1" s="1"/>
  <c r="AR76" i="1"/>
  <c r="AR94" i="1" s="1"/>
  <c r="AQ76" i="1"/>
  <c r="AQ94" i="1" s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CQ76" i="1" s="1"/>
  <c r="BL75" i="1"/>
  <c r="BL93" i="1" s="1"/>
  <c r="BK75" i="1"/>
  <c r="BK93" i="1" s="1"/>
  <c r="BJ75" i="1"/>
  <c r="BJ93" i="1" s="1"/>
  <c r="BI75" i="1"/>
  <c r="BI93" i="1" s="1"/>
  <c r="BH75" i="1"/>
  <c r="BH93" i="1" s="1"/>
  <c r="BG75" i="1"/>
  <c r="BG93" i="1" s="1"/>
  <c r="BF75" i="1"/>
  <c r="BF93" i="1" s="1"/>
  <c r="BE75" i="1"/>
  <c r="BE93" i="1" s="1"/>
  <c r="BD75" i="1"/>
  <c r="BD93" i="1" s="1"/>
  <c r="BC75" i="1"/>
  <c r="BC93" i="1" s="1"/>
  <c r="BB75" i="1"/>
  <c r="BB93" i="1" s="1"/>
  <c r="BA75" i="1"/>
  <c r="BA93" i="1" s="1"/>
  <c r="AZ75" i="1"/>
  <c r="AZ93" i="1" s="1"/>
  <c r="AY75" i="1"/>
  <c r="AY93" i="1" s="1"/>
  <c r="AX75" i="1"/>
  <c r="AX93" i="1" s="1"/>
  <c r="AW75" i="1"/>
  <c r="AW93" i="1" s="1"/>
  <c r="AV75" i="1"/>
  <c r="AV93" i="1" s="1"/>
  <c r="AU75" i="1"/>
  <c r="AU93" i="1" s="1"/>
  <c r="AT75" i="1"/>
  <c r="AT93" i="1" s="1"/>
  <c r="AS75" i="1"/>
  <c r="AS93" i="1" s="1"/>
  <c r="AR75" i="1"/>
  <c r="AR93" i="1" s="1"/>
  <c r="AQ75" i="1"/>
  <c r="AQ93" i="1" s="1"/>
  <c r="AP75" i="1"/>
  <c r="AP93" i="1" s="1"/>
  <c r="AO75" i="1"/>
  <c r="AO93" i="1" s="1"/>
  <c r="AN75" i="1"/>
  <c r="AN93" i="1" s="1"/>
  <c r="AM75" i="1"/>
  <c r="AM93" i="1" s="1"/>
  <c r="AL75" i="1"/>
  <c r="AL93" i="1" s="1"/>
  <c r="AK75" i="1"/>
  <c r="AK93" i="1" s="1"/>
  <c r="AJ75" i="1"/>
  <c r="AJ93" i="1" s="1"/>
  <c r="AI75" i="1"/>
  <c r="AI93" i="1" s="1"/>
  <c r="AH75" i="1"/>
  <c r="AH93" i="1" s="1"/>
  <c r="AG75" i="1"/>
  <c r="AG93" i="1" s="1"/>
  <c r="AF75" i="1"/>
  <c r="AF93" i="1" s="1"/>
  <c r="AE75" i="1"/>
  <c r="AE93" i="1" s="1"/>
  <c r="AD75" i="1"/>
  <c r="AD93" i="1" s="1"/>
  <c r="AC75" i="1"/>
  <c r="AC93" i="1" s="1"/>
  <c r="AB75" i="1"/>
  <c r="AA75" i="1"/>
  <c r="Z75" i="1"/>
  <c r="Y75" i="1"/>
  <c r="X75" i="1"/>
  <c r="W75" i="1"/>
  <c r="V75" i="1"/>
  <c r="U75" i="1"/>
  <c r="T75" i="1"/>
  <c r="S75" i="1"/>
  <c r="R75" i="1"/>
  <c r="CQ75" i="1" s="1"/>
  <c r="AP72" i="1"/>
  <c r="AP108" i="1" s="1"/>
  <c r="AO72" i="1"/>
  <c r="AO108" i="1" s="1"/>
  <c r="AN72" i="1"/>
  <c r="AN108" i="1" s="1"/>
  <c r="AM72" i="1"/>
  <c r="AM108" i="1" s="1"/>
  <c r="AL72" i="1"/>
  <c r="AL108" i="1" s="1"/>
  <c r="AK72" i="1"/>
  <c r="AK108" i="1" s="1"/>
  <c r="AJ72" i="1"/>
  <c r="AJ108" i="1" s="1"/>
  <c r="AI72" i="1"/>
  <c r="AI108" i="1" s="1"/>
  <c r="AH72" i="1"/>
  <c r="AH108" i="1" s="1"/>
  <c r="AG72" i="1"/>
  <c r="AG108" i="1" s="1"/>
  <c r="AF72" i="1"/>
  <c r="AF108" i="1" s="1"/>
  <c r="AE72" i="1"/>
  <c r="AE108" i="1" s="1"/>
  <c r="AD72" i="1"/>
  <c r="AD108" i="1" s="1"/>
  <c r="AC72" i="1"/>
  <c r="AC108" i="1" s="1"/>
  <c r="AB72" i="1"/>
  <c r="AA72" i="1"/>
  <c r="Z72" i="1"/>
  <c r="Y72" i="1"/>
  <c r="X72" i="1"/>
  <c r="W72" i="1"/>
  <c r="V72" i="1"/>
  <c r="U72" i="1"/>
  <c r="T72" i="1"/>
  <c r="S72" i="1"/>
  <c r="R72" i="1"/>
  <c r="Q72" i="1"/>
  <c r="Q108" i="1" s="1"/>
  <c r="P72" i="1"/>
  <c r="P108" i="1" s="1"/>
  <c r="O72" i="1"/>
  <c r="O108" i="1" s="1"/>
  <c r="N72" i="1"/>
  <c r="N108" i="1" s="1"/>
  <c r="M72" i="1"/>
  <c r="M108" i="1" s="1"/>
  <c r="L72" i="1"/>
  <c r="L108" i="1" s="1"/>
  <c r="K72" i="1"/>
  <c r="K108" i="1" s="1"/>
  <c r="J72" i="1"/>
  <c r="J108" i="1" s="1"/>
  <c r="I72" i="1"/>
  <c r="H72" i="1"/>
  <c r="G72" i="1"/>
  <c r="F72" i="1"/>
  <c r="AP71" i="1"/>
  <c r="AP107" i="1" s="1"/>
  <c r="AO71" i="1"/>
  <c r="AO107" i="1" s="1"/>
  <c r="AN71" i="1"/>
  <c r="AN107" i="1" s="1"/>
  <c r="AM71" i="1"/>
  <c r="AM107" i="1" s="1"/>
  <c r="AL71" i="1"/>
  <c r="AL107" i="1" s="1"/>
  <c r="AK71" i="1"/>
  <c r="AK107" i="1" s="1"/>
  <c r="AJ71" i="1"/>
  <c r="AJ107" i="1" s="1"/>
  <c r="AI71" i="1"/>
  <c r="AI107" i="1" s="1"/>
  <c r="AH71" i="1"/>
  <c r="AH107" i="1" s="1"/>
  <c r="AG71" i="1"/>
  <c r="AG107" i="1" s="1"/>
  <c r="AF71" i="1"/>
  <c r="AF107" i="1" s="1"/>
  <c r="AE71" i="1"/>
  <c r="AE107" i="1" s="1"/>
  <c r="AD71" i="1"/>
  <c r="AD107" i="1" s="1"/>
  <c r="AC71" i="1"/>
  <c r="AC107" i="1" s="1"/>
  <c r="AB71" i="1"/>
  <c r="AA71" i="1"/>
  <c r="Z71" i="1"/>
  <c r="Y71" i="1"/>
  <c r="X71" i="1"/>
  <c r="W71" i="1"/>
  <c r="V71" i="1"/>
  <c r="U71" i="1"/>
  <c r="T71" i="1"/>
  <c r="S71" i="1"/>
  <c r="R71" i="1"/>
  <c r="Q71" i="1"/>
  <c r="Q107" i="1" s="1"/>
  <c r="P71" i="1"/>
  <c r="P107" i="1" s="1"/>
  <c r="O71" i="1"/>
  <c r="O107" i="1" s="1"/>
  <c r="N71" i="1"/>
  <c r="N107" i="1" s="1"/>
  <c r="M71" i="1"/>
  <c r="M107" i="1" s="1"/>
  <c r="L71" i="1"/>
  <c r="L107" i="1" s="1"/>
  <c r="K71" i="1"/>
  <c r="K107" i="1" s="1"/>
  <c r="J71" i="1"/>
  <c r="J107" i="1" s="1"/>
  <c r="I71" i="1"/>
  <c r="H71" i="1"/>
  <c r="G71" i="1"/>
  <c r="F71" i="1"/>
  <c r="AP70" i="1"/>
  <c r="AP106" i="1" s="1"/>
  <c r="AO70" i="1"/>
  <c r="AO106" i="1" s="1"/>
  <c r="AN70" i="1"/>
  <c r="AN106" i="1" s="1"/>
  <c r="AM70" i="1"/>
  <c r="AM106" i="1" s="1"/>
  <c r="AL70" i="1"/>
  <c r="AL106" i="1" s="1"/>
  <c r="AK70" i="1"/>
  <c r="AK106" i="1" s="1"/>
  <c r="AJ70" i="1"/>
  <c r="AJ106" i="1" s="1"/>
  <c r="AI70" i="1"/>
  <c r="AI106" i="1" s="1"/>
  <c r="AH70" i="1"/>
  <c r="AH106" i="1" s="1"/>
  <c r="AG70" i="1"/>
  <c r="AG106" i="1" s="1"/>
  <c r="AF70" i="1"/>
  <c r="AF106" i="1" s="1"/>
  <c r="AE70" i="1"/>
  <c r="AE106" i="1" s="1"/>
  <c r="AD70" i="1"/>
  <c r="AD106" i="1" s="1"/>
  <c r="AC70" i="1"/>
  <c r="AC106" i="1" s="1"/>
  <c r="AB70" i="1"/>
  <c r="AA70" i="1"/>
  <c r="Z70" i="1"/>
  <c r="Y70" i="1"/>
  <c r="X70" i="1"/>
  <c r="W70" i="1"/>
  <c r="V70" i="1"/>
  <c r="U70" i="1"/>
  <c r="T70" i="1"/>
  <c r="S70" i="1"/>
  <c r="R70" i="1"/>
  <c r="Q70" i="1"/>
  <c r="Q106" i="1" s="1"/>
  <c r="P70" i="1"/>
  <c r="P106" i="1" s="1"/>
  <c r="O70" i="1"/>
  <c r="O106" i="1" s="1"/>
  <c r="N70" i="1"/>
  <c r="N106" i="1" s="1"/>
  <c r="M70" i="1"/>
  <c r="M106" i="1" s="1"/>
  <c r="L70" i="1"/>
  <c r="L106" i="1" s="1"/>
  <c r="K70" i="1"/>
  <c r="K106" i="1" s="1"/>
  <c r="J70" i="1"/>
  <c r="J106" i="1" s="1"/>
  <c r="I70" i="1"/>
  <c r="H70" i="1"/>
  <c r="G70" i="1"/>
  <c r="F70" i="1"/>
  <c r="AP69" i="1"/>
  <c r="AP105" i="1" s="1"/>
  <c r="AO69" i="1"/>
  <c r="AO105" i="1" s="1"/>
  <c r="AN69" i="1"/>
  <c r="AN105" i="1" s="1"/>
  <c r="AM69" i="1"/>
  <c r="AM105" i="1" s="1"/>
  <c r="AL69" i="1"/>
  <c r="AL105" i="1" s="1"/>
  <c r="AK69" i="1"/>
  <c r="AK105" i="1" s="1"/>
  <c r="AJ69" i="1"/>
  <c r="AJ105" i="1" s="1"/>
  <c r="AI69" i="1"/>
  <c r="AI105" i="1" s="1"/>
  <c r="AH69" i="1"/>
  <c r="AH105" i="1" s="1"/>
  <c r="AG69" i="1"/>
  <c r="AG105" i="1" s="1"/>
  <c r="AF69" i="1"/>
  <c r="AF105" i="1" s="1"/>
  <c r="AE69" i="1"/>
  <c r="AE105" i="1" s="1"/>
  <c r="AD69" i="1"/>
  <c r="AD105" i="1" s="1"/>
  <c r="AC69" i="1"/>
  <c r="AC105" i="1" s="1"/>
  <c r="AB69" i="1"/>
  <c r="AA69" i="1"/>
  <c r="Z69" i="1"/>
  <c r="Y69" i="1"/>
  <c r="X69" i="1"/>
  <c r="W69" i="1"/>
  <c r="V69" i="1"/>
  <c r="U69" i="1"/>
  <c r="T69" i="1"/>
  <c r="S69" i="1"/>
  <c r="R69" i="1"/>
  <c r="Q69" i="1"/>
  <c r="Q105" i="1" s="1"/>
  <c r="P69" i="1"/>
  <c r="P105" i="1" s="1"/>
  <c r="O69" i="1"/>
  <c r="O105" i="1" s="1"/>
  <c r="N69" i="1"/>
  <c r="N105" i="1" s="1"/>
  <c r="M69" i="1"/>
  <c r="M105" i="1" s="1"/>
  <c r="L69" i="1"/>
  <c r="L105" i="1" s="1"/>
  <c r="K69" i="1"/>
  <c r="K105" i="1" s="1"/>
  <c r="J69" i="1"/>
  <c r="J105" i="1" s="1"/>
  <c r="I69" i="1"/>
  <c r="H69" i="1"/>
  <c r="G69" i="1"/>
  <c r="F69" i="1"/>
  <c r="AP68" i="1"/>
  <c r="AP104" i="1" s="1"/>
  <c r="AO68" i="1"/>
  <c r="AO104" i="1" s="1"/>
  <c r="AN68" i="1"/>
  <c r="AN104" i="1" s="1"/>
  <c r="AM68" i="1"/>
  <c r="AM104" i="1" s="1"/>
  <c r="AL68" i="1"/>
  <c r="AL104" i="1" s="1"/>
  <c r="AK68" i="1"/>
  <c r="AK104" i="1" s="1"/>
  <c r="AJ68" i="1"/>
  <c r="AJ104" i="1" s="1"/>
  <c r="AI68" i="1"/>
  <c r="AI104" i="1" s="1"/>
  <c r="AH68" i="1"/>
  <c r="AH104" i="1" s="1"/>
  <c r="AG68" i="1"/>
  <c r="AG104" i="1" s="1"/>
  <c r="AF68" i="1"/>
  <c r="AF104" i="1" s="1"/>
  <c r="AE68" i="1"/>
  <c r="AE104" i="1" s="1"/>
  <c r="AD68" i="1"/>
  <c r="AD104" i="1" s="1"/>
  <c r="AC68" i="1"/>
  <c r="AC104" i="1" s="1"/>
  <c r="AB68" i="1"/>
  <c r="AB104" i="1" s="1"/>
  <c r="AA68" i="1"/>
  <c r="AA104" i="1" s="1"/>
  <c r="Z68" i="1"/>
  <c r="Z104" i="1" s="1"/>
  <c r="Y68" i="1"/>
  <c r="Y104" i="1" s="1"/>
  <c r="X68" i="1"/>
  <c r="X104" i="1" s="1"/>
  <c r="W68" i="1"/>
  <c r="W104" i="1" s="1"/>
  <c r="V68" i="1"/>
  <c r="V104" i="1" s="1"/>
  <c r="U68" i="1"/>
  <c r="U104" i="1" s="1"/>
  <c r="T68" i="1"/>
  <c r="T104" i="1" s="1"/>
  <c r="S68" i="1"/>
  <c r="S104" i="1" s="1"/>
  <c r="R68" i="1"/>
  <c r="R104" i="1" s="1"/>
  <c r="Q68" i="1"/>
  <c r="Q104" i="1" s="1"/>
  <c r="P68" i="1"/>
  <c r="P104" i="1" s="1"/>
  <c r="O68" i="1"/>
  <c r="O104" i="1" s="1"/>
  <c r="N68" i="1"/>
  <c r="N104" i="1" s="1"/>
  <c r="M68" i="1"/>
  <c r="M104" i="1" s="1"/>
  <c r="L68" i="1"/>
  <c r="L104" i="1" s="1"/>
  <c r="K68" i="1"/>
  <c r="K104" i="1" s="1"/>
  <c r="J68" i="1"/>
  <c r="J104" i="1" s="1"/>
  <c r="I68" i="1"/>
  <c r="I104" i="1" s="1"/>
  <c r="H68" i="1"/>
  <c r="H104" i="1" s="1"/>
  <c r="G68" i="1"/>
  <c r="G104" i="1" s="1"/>
  <c r="F68" i="1"/>
  <c r="F104" i="1" s="1"/>
  <c r="CQ67" i="1"/>
  <c r="AP66" i="1"/>
  <c r="AP102" i="1" s="1"/>
  <c r="AO66" i="1"/>
  <c r="AO102" i="1" s="1"/>
  <c r="AN66" i="1"/>
  <c r="AN102" i="1" s="1"/>
  <c r="AM66" i="1"/>
  <c r="AM102" i="1" s="1"/>
  <c r="AL66" i="1"/>
  <c r="AL102" i="1" s="1"/>
  <c r="AK66" i="1"/>
  <c r="AK102" i="1" s="1"/>
  <c r="AJ66" i="1"/>
  <c r="AJ102" i="1" s="1"/>
  <c r="AI66" i="1"/>
  <c r="AI102" i="1" s="1"/>
  <c r="AH66" i="1"/>
  <c r="AH102" i="1" s="1"/>
  <c r="AG66" i="1"/>
  <c r="AG102" i="1" s="1"/>
  <c r="AF66" i="1"/>
  <c r="AF102" i="1" s="1"/>
  <c r="AE66" i="1"/>
  <c r="AE102" i="1" s="1"/>
  <c r="AD66" i="1"/>
  <c r="AD102" i="1" s="1"/>
  <c r="AC66" i="1"/>
  <c r="AC102" i="1" s="1"/>
  <c r="AB66" i="1"/>
  <c r="AA66" i="1"/>
  <c r="Z66" i="1"/>
  <c r="Y66" i="1"/>
  <c r="X66" i="1"/>
  <c r="W66" i="1"/>
  <c r="V66" i="1"/>
  <c r="U66" i="1"/>
  <c r="T66" i="1"/>
  <c r="S66" i="1"/>
  <c r="R66" i="1"/>
  <c r="Q66" i="1"/>
  <c r="Q102" i="1" s="1"/>
  <c r="P66" i="1"/>
  <c r="P102" i="1" s="1"/>
  <c r="O66" i="1"/>
  <c r="O102" i="1" s="1"/>
  <c r="N66" i="1"/>
  <c r="N102" i="1" s="1"/>
  <c r="M66" i="1"/>
  <c r="M102" i="1" s="1"/>
  <c r="L66" i="1"/>
  <c r="L102" i="1" s="1"/>
  <c r="K66" i="1"/>
  <c r="K102" i="1" s="1"/>
  <c r="J66" i="1"/>
  <c r="J102" i="1" s="1"/>
  <c r="I66" i="1"/>
  <c r="H66" i="1"/>
  <c r="G66" i="1"/>
  <c r="F66" i="1"/>
  <c r="AB65" i="1"/>
  <c r="AA65" i="1"/>
  <c r="Z65" i="1"/>
  <c r="Y65" i="1"/>
  <c r="X65" i="1"/>
  <c r="W65" i="1"/>
  <c r="V65" i="1"/>
  <c r="U65" i="1"/>
  <c r="T65" i="1"/>
  <c r="S65" i="1"/>
  <c r="R65" i="1"/>
  <c r="Q65" i="1"/>
  <c r="Q101" i="1" s="1"/>
  <c r="P65" i="1"/>
  <c r="P101" i="1" s="1"/>
  <c r="O65" i="1"/>
  <c r="O101" i="1" s="1"/>
  <c r="N65" i="1"/>
  <c r="N101" i="1" s="1"/>
  <c r="M65" i="1"/>
  <c r="M101" i="1" s="1"/>
  <c r="L65" i="1"/>
  <c r="L101" i="1" s="1"/>
  <c r="K65" i="1"/>
  <c r="K101" i="1" s="1"/>
  <c r="J65" i="1"/>
  <c r="J101" i="1" s="1"/>
  <c r="I65" i="1"/>
  <c r="I101" i="1" s="1"/>
  <c r="H65" i="1"/>
  <c r="H101" i="1" s="1"/>
  <c r="G65" i="1"/>
  <c r="G101" i="1" s="1"/>
  <c r="F65" i="1"/>
  <c r="F101" i="1" s="1"/>
  <c r="AB64" i="1"/>
  <c r="AB100" i="1" s="1"/>
  <c r="AA64" i="1"/>
  <c r="AA100" i="1" s="1"/>
  <c r="Z64" i="1"/>
  <c r="Z100" i="1" s="1"/>
  <c r="Y64" i="1"/>
  <c r="Y100" i="1" s="1"/>
  <c r="X64" i="1"/>
  <c r="X100" i="1" s="1"/>
  <c r="W64" i="1"/>
  <c r="W100" i="1" s="1"/>
  <c r="V64" i="1"/>
  <c r="V100" i="1" s="1"/>
  <c r="U64" i="1"/>
  <c r="U100" i="1" s="1"/>
  <c r="T64" i="1"/>
  <c r="T100" i="1" s="1"/>
  <c r="S64" i="1"/>
  <c r="S100" i="1" s="1"/>
  <c r="R64" i="1"/>
  <c r="R100" i="1" s="1"/>
  <c r="Q64" i="1"/>
  <c r="Q100" i="1" s="1"/>
  <c r="P64" i="1"/>
  <c r="P100" i="1" s="1"/>
  <c r="O64" i="1"/>
  <c r="O100" i="1" s="1"/>
  <c r="N64" i="1"/>
  <c r="N100" i="1" s="1"/>
  <c r="M64" i="1"/>
  <c r="M100" i="1" s="1"/>
  <c r="L64" i="1"/>
  <c r="L100" i="1" s="1"/>
  <c r="K64" i="1"/>
  <c r="K100" i="1" s="1"/>
  <c r="J64" i="1"/>
  <c r="J100" i="1" s="1"/>
  <c r="I64" i="1"/>
  <c r="I100" i="1" s="1"/>
  <c r="H64" i="1"/>
  <c r="H100" i="1" s="1"/>
  <c r="G64" i="1"/>
  <c r="G100" i="1" s="1"/>
  <c r="F64" i="1"/>
  <c r="F100" i="1" s="1"/>
  <c r="AP63" i="1"/>
  <c r="AP112" i="1" s="1"/>
  <c r="AO63" i="1"/>
  <c r="AO112" i="1" s="1"/>
  <c r="AN63" i="1"/>
  <c r="AM63" i="1"/>
  <c r="AM112" i="1" s="1"/>
  <c r="AL63" i="1"/>
  <c r="AL112" i="1" s="1"/>
  <c r="AK63" i="1"/>
  <c r="AK112" i="1" s="1"/>
  <c r="AJ63" i="1"/>
  <c r="AI63" i="1"/>
  <c r="AH63" i="1"/>
  <c r="AH112" i="1" s="1"/>
  <c r="AG63" i="1"/>
  <c r="AF63" i="1"/>
  <c r="AE63" i="1"/>
  <c r="AE112" i="1" s="1"/>
  <c r="AD63" i="1"/>
  <c r="AD112" i="1" s="1"/>
  <c r="AC63" i="1"/>
  <c r="AC112" i="1" s="1"/>
  <c r="AB63" i="1"/>
  <c r="AA63" i="1"/>
  <c r="AA112" i="1" s="1"/>
  <c r="Z63" i="1"/>
  <c r="Z112" i="1" s="1"/>
  <c r="Y63" i="1"/>
  <c r="Y112" i="1" s="1"/>
  <c r="X63" i="1"/>
  <c r="W63" i="1"/>
  <c r="W112" i="1" s="1"/>
  <c r="V63" i="1"/>
  <c r="V112" i="1" s="1"/>
  <c r="U63" i="1"/>
  <c r="U112" i="1" s="1"/>
  <c r="T63" i="1"/>
  <c r="S63" i="1"/>
  <c r="S112" i="1" s="1"/>
  <c r="R63" i="1"/>
  <c r="R112" i="1" s="1"/>
  <c r="Q63" i="1"/>
  <c r="Q112" i="1" s="1"/>
  <c r="P63" i="1"/>
  <c r="O63" i="1"/>
  <c r="O112" i="1" s="1"/>
  <c r="N63" i="1"/>
  <c r="N112" i="1" s="1"/>
  <c r="M63" i="1"/>
  <c r="M112" i="1" s="1"/>
  <c r="L63" i="1"/>
  <c r="K63" i="1"/>
  <c r="K112" i="1" s="1"/>
  <c r="J63" i="1"/>
  <c r="J112" i="1" s="1"/>
  <c r="I63" i="1"/>
  <c r="I99" i="1" s="1"/>
  <c r="H63" i="1"/>
  <c r="H99" i="1" s="1"/>
  <c r="G63" i="1"/>
  <c r="G99" i="1" s="1"/>
  <c r="G112" i="1" s="1"/>
  <c r="F63" i="1"/>
  <c r="AP62" i="1"/>
  <c r="AP98" i="1" s="1"/>
  <c r="AO62" i="1"/>
  <c r="AO98" i="1" s="1"/>
  <c r="AN62" i="1"/>
  <c r="AN98" i="1" s="1"/>
  <c r="AM62" i="1"/>
  <c r="AM98" i="1" s="1"/>
  <c r="AL62" i="1"/>
  <c r="AL98" i="1" s="1"/>
  <c r="AK62" i="1"/>
  <c r="AK98" i="1" s="1"/>
  <c r="AJ62" i="1"/>
  <c r="AJ98" i="1" s="1"/>
  <c r="AI62" i="1"/>
  <c r="AI98" i="1" s="1"/>
  <c r="AH62" i="1"/>
  <c r="AH98" i="1" s="1"/>
  <c r="AG62" i="1"/>
  <c r="AG98" i="1" s="1"/>
  <c r="AF62" i="1"/>
  <c r="AF98" i="1" s="1"/>
  <c r="AE62" i="1"/>
  <c r="AE98" i="1" s="1"/>
  <c r="AD62" i="1"/>
  <c r="AD98" i="1" s="1"/>
  <c r="AC62" i="1"/>
  <c r="AC98" i="1" s="1"/>
  <c r="AB62" i="1"/>
  <c r="AB98" i="1" s="1"/>
  <c r="AA62" i="1"/>
  <c r="AA98" i="1" s="1"/>
  <c r="Z62" i="1"/>
  <c r="Z98" i="1" s="1"/>
  <c r="Y62" i="1"/>
  <c r="Y98" i="1" s="1"/>
  <c r="X62" i="1"/>
  <c r="X98" i="1" s="1"/>
  <c r="W62" i="1"/>
  <c r="W98" i="1" s="1"/>
  <c r="V62" i="1"/>
  <c r="V98" i="1" s="1"/>
  <c r="U62" i="1"/>
  <c r="U98" i="1" s="1"/>
  <c r="T62" i="1"/>
  <c r="T98" i="1" s="1"/>
  <c r="S62" i="1"/>
  <c r="S98" i="1" s="1"/>
  <c r="R62" i="1"/>
  <c r="R98" i="1" s="1"/>
  <c r="Q62" i="1"/>
  <c r="Q98" i="1" s="1"/>
  <c r="P62" i="1"/>
  <c r="P98" i="1" s="1"/>
  <c r="O62" i="1"/>
  <c r="O98" i="1" s="1"/>
  <c r="N62" i="1"/>
  <c r="N98" i="1" s="1"/>
  <c r="M62" i="1"/>
  <c r="M98" i="1" s="1"/>
  <c r="L62" i="1"/>
  <c r="L98" i="1" s="1"/>
  <c r="K62" i="1"/>
  <c r="K98" i="1" s="1"/>
  <c r="J62" i="1"/>
  <c r="J98" i="1" s="1"/>
  <c r="I62" i="1"/>
  <c r="I98" i="1" s="1"/>
  <c r="H62" i="1"/>
  <c r="H98" i="1" s="1"/>
  <c r="G62" i="1"/>
  <c r="G98" i="1" s="1"/>
  <c r="F62" i="1"/>
  <c r="F98" i="1" s="1"/>
  <c r="CQ61" i="1"/>
  <c r="AB60" i="1"/>
  <c r="AB96" i="1" s="1"/>
  <c r="AA60" i="1"/>
  <c r="AA96" i="1" s="1"/>
  <c r="Z60" i="1"/>
  <c r="Z96" i="1" s="1"/>
  <c r="Y60" i="1"/>
  <c r="Y96" i="1" s="1"/>
  <c r="X60" i="1"/>
  <c r="X96" i="1" s="1"/>
  <c r="W60" i="1"/>
  <c r="W96" i="1" s="1"/>
  <c r="V60" i="1"/>
  <c r="V96" i="1" s="1"/>
  <c r="U60" i="1"/>
  <c r="U96" i="1" s="1"/>
  <c r="T60" i="1"/>
  <c r="T96" i="1" s="1"/>
  <c r="S60" i="1"/>
  <c r="S96" i="1" s="1"/>
  <c r="R60" i="1"/>
  <c r="R96" i="1" s="1"/>
  <c r="Q60" i="1"/>
  <c r="Q96" i="1" s="1"/>
  <c r="P60" i="1"/>
  <c r="P96" i="1" s="1"/>
  <c r="O60" i="1"/>
  <c r="O96" i="1" s="1"/>
  <c r="N60" i="1"/>
  <c r="N96" i="1" s="1"/>
  <c r="M60" i="1"/>
  <c r="M96" i="1" s="1"/>
  <c r="L60" i="1"/>
  <c r="L96" i="1" s="1"/>
  <c r="K60" i="1"/>
  <c r="K96" i="1" s="1"/>
  <c r="J60" i="1"/>
  <c r="J96" i="1" s="1"/>
  <c r="I60" i="1"/>
  <c r="I96" i="1" s="1"/>
  <c r="H60" i="1"/>
  <c r="H96" i="1" s="1"/>
  <c r="G60" i="1"/>
  <c r="G96" i="1" s="1"/>
  <c r="F60" i="1"/>
  <c r="F96" i="1" s="1"/>
  <c r="AB59" i="1"/>
  <c r="AB95" i="1" s="1"/>
  <c r="AA59" i="1"/>
  <c r="AA95" i="1" s="1"/>
  <c r="Z59" i="1"/>
  <c r="Z95" i="1" s="1"/>
  <c r="Y59" i="1"/>
  <c r="Y95" i="1" s="1"/>
  <c r="X59" i="1"/>
  <c r="X95" i="1" s="1"/>
  <c r="W59" i="1"/>
  <c r="W95" i="1" s="1"/>
  <c r="V59" i="1"/>
  <c r="V95" i="1" s="1"/>
  <c r="U59" i="1"/>
  <c r="U95" i="1" s="1"/>
  <c r="T59" i="1"/>
  <c r="T95" i="1" s="1"/>
  <c r="S59" i="1"/>
  <c r="S95" i="1" s="1"/>
  <c r="R59" i="1"/>
  <c r="R95" i="1" s="1"/>
  <c r="Q59" i="1"/>
  <c r="Q95" i="1" s="1"/>
  <c r="P59" i="1"/>
  <c r="P95" i="1" s="1"/>
  <c r="O59" i="1"/>
  <c r="O95" i="1" s="1"/>
  <c r="N59" i="1"/>
  <c r="N95" i="1" s="1"/>
  <c r="M59" i="1"/>
  <c r="M95" i="1" s="1"/>
  <c r="L59" i="1"/>
  <c r="L95" i="1" s="1"/>
  <c r="K59" i="1"/>
  <c r="K95" i="1" s="1"/>
  <c r="J59" i="1"/>
  <c r="J95" i="1" s="1"/>
  <c r="I59" i="1"/>
  <c r="I95" i="1" s="1"/>
  <c r="H59" i="1"/>
  <c r="H95" i="1" s="1"/>
  <c r="G59" i="1"/>
  <c r="G95" i="1" s="1"/>
  <c r="F59" i="1"/>
  <c r="F95" i="1" s="1"/>
  <c r="AP58" i="1"/>
  <c r="AP94" i="1" s="1"/>
  <c r="AO58" i="1"/>
  <c r="AO94" i="1" s="1"/>
  <c r="AN58" i="1"/>
  <c r="AN94" i="1" s="1"/>
  <c r="AM58" i="1"/>
  <c r="AM94" i="1" s="1"/>
  <c r="AL58" i="1"/>
  <c r="AL94" i="1" s="1"/>
  <c r="AK58" i="1"/>
  <c r="AK94" i="1" s="1"/>
  <c r="AJ58" i="1"/>
  <c r="AJ94" i="1" s="1"/>
  <c r="AI58" i="1"/>
  <c r="AI94" i="1" s="1"/>
  <c r="AH58" i="1"/>
  <c r="AH94" i="1" s="1"/>
  <c r="AG58" i="1"/>
  <c r="AG94" i="1" s="1"/>
  <c r="AF58" i="1"/>
  <c r="AF94" i="1" s="1"/>
  <c r="AE58" i="1"/>
  <c r="AE94" i="1" s="1"/>
  <c r="AD58" i="1"/>
  <c r="AD94" i="1" s="1"/>
  <c r="AC58" i="1"/>
  <c r="AC94" i="1" s="1"/>
  <c r="AB58" i="1"/>
  <c r="AB94" i="1" s="1"/>
  <c r="AA58" i="1"/>
  <c r="AA94" i="1" s="1"/>
  <c r="Z58" i="1"/>
  <c r="Z94" i="1" s="1"/>
  <c r="Y58" i="1"/>
  <c r="Y94" i="1" s="1"/>
  <c r="X58" i="1"/>
  <c r="X94" i="1" s="1"/>
  <c r="W58" i="1"/>
  <c r="W94" i="1" s="1"/>
  <c r="V58" i="1"/>
  <c r="V94" i="1" s="1"/>
  <c r="U58" i="1"/>
  <c r="U94" i="1" s="1"/>
  <c r="T58" i="1"/>
  <c r="T94" i="1" s="1"/>
  <c r="S58" i="1"/>
  <c r="S94" i="1" s="1"/>
  <c r="R58" i="1"/>
  <c r="R94" i="1" s="1"/>
  <c r="Q58" i="1"/>
  <c r="Q94" i="1" s="1"/>
  <c r="P58" i="1"/>
  <c r="P94" i="1" s="1"/>
  <c r="O58" i="1"/>
  <c r="O94" i="1" s="1"/>
  <c r="N58" i="1"/>
  <c r="N94" i="1" s="1"/>
  <c r="M58" i="1"/>
  <c r="M94" i="1" s="1"/>
  <c r="L58" i="1"/>
  <c r="L94" i="1" s="1"/>
  <c r="K58" i="1"/>
  <c r="K94" i="1" s="1"/>
  <c r="J58" i="1"/>
  <c r="J94" i="1" s="1"/>
  <c r="I58" i="1"/>
  <c r="I94" i="1" s="1"/>
  <c r="H58" i="1"/>
  <c r="H94" i="1" s="1"/>
  <c r="G58" i="1"/>
  <c r="G94" i="1" s="1"/>
  <c r="F58" i="1"/>
  <c r="F94" i="1" s="1"/>
  <c r="AB57" i="1"/>
  <c r="AB93" i="1" s="1"/>
  <c r="AA57" i="1"/>
  <c r="AA93" i="1" s="1"/>
  <c r="Z57" i="1"/>
  <c r="Z93" i="1" s="1"/>
  <c r="Y57" i="1"/>
  <c r="Y93" i="1" s="1"/>
  <c r="X57" i="1"/>
  <c r="X93" i="1" s="1"/>
  <c r="W57" i="1"/>
  <c r="W93" i="1" s="1"/>
  <c r="V57" i="1"/>
  <c r="V93" i="1" s="1"/>
  <c r="U57" i="1"/>
  <c r="U93" i="1" s="1"/>
  <c r="T57" i="1"/>
  <c r="T93" i="1" s="1"/>
  <c r="S57" i="1"/>
  <c r="S93" i="1" s="1"/>
  <c r="R57" i="1"/>
  <c r="R93" i="1" s="1"/>
  <c r="Q57" i="1"/>
  <c r="Q93" i="1" s="1"/>
  <c r="P57" i="1"/>
  <c r="P93" i="1" s="1"/>
  <c r="O57" i="1"/>
  <c r="O93" i="1" s="1"/>
  <c r="N57" i="1"/>
  <c r="N93" i="1" s="1"/>
  <c r="M57" i="1"/>
  <c r="M93" i="1" s="1"/>
  <c r="L57" i="1"/>
  <c r="L93" i="1" s="1"/>
  <c r="K57" i="1"/>
  <c r="K93" i="1" s="1"/>
  <c r="J57" i="1"/>
  <c r="J93" i="1" s="1"/>
  <c r="I57" i="1"/>
  <c r="I93" i="1" s="1"/>
  <c r="H57" i="1"/>
  <c r="H93" i="1" s="1"/>
  <c r="G57" i="1"/>
  <c r="G93" i="1" s="1"/>
  <c r="F57" i="1"/>
  <c r="CQ56" i="1"/>
  <c r="CQ55" i="1"/>
  <c r="CQ54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K53" i="1"/>
  <c r="BJ53" i="1"/>
  <c r="BI53" i="1"/>
  <c r="BA53" i="1"/>
  <c r="AU53" i="1"/>
  <c r="AO53" i="1"/>
  <c r="AM53" i="1"/>
  <c r="AK53" i="1"/>
  <c r="AE53" i="1"/>
  <c r="AD53" i="1"/>
  <c r="AC53" i="1"/>
  <c r="U53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K52" i="1"/>
  <c r="BJ52" i="1"/>
  <c r="BB52" i="1"/>
  <c r="BA52" i="1"/>
  <c r="AW52" i="1"/>
  <c r="AO52" i="1"/>
  <c r="AL52" i="1"/>
  <c r="AG52" i="1"/>
  <c r="AE52" i="1"/>
  <c r="AD52" i="1"/>
  <c r="V52" i="1"/>
  <c r="U52" i="1"/>
  <c r="F52" i="1"/>
  <c r="CK51" i="1"/>
  <c r="CE51" i="1"/>
  <c r="M51" i="1"/>
  <c r="K51" i="1"/>
  <c r="I51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F50" i="1"/>
  <c r="BE50" i="1"/>
  <c r="BA50" i="1"/>
  <c r="AS50" i="1"/>
  <c r="AP50" i="1"/>
  <c r="AK50" i="1"/>
  <c r="AI50" i="1"/>
  <c r="AH50" i="1"/>
  <c r="Z50" i="1"/>
  <c r="Y50" i="1"/>
  <c r="U50" i="1"/>
  <c r="M50" i="1"/>
  <c r="J50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I49" i="1"/>
  <c r="BG49" i="1"/>
  <c r="BF49" i="1"/>
  <c r="AY49" i="1"/>
  <c r="AX49" i="1"/>
  <c r="AW49" i="1"/>
  <c r="AP49" i="1"/>
  <c r="AO49" i="1"/>
  <c r="AG49" i="1"/>
  <c r="AC49" i="1"/>
  <c r="S49" i="1"/>
  <c r="M49" i="1"/>
  <c r="J49" i="1"/>
  <c r="CK48" i="1"/>
  <c r="CG48" i="1"/>
  <c r="BU48" i="1"/>
  <c r="BS48" i="1"/>
  <c r="BM48" i="1"/>
  <c r="BJ48" i="1"/>
  <c r="BE48" i="1"/>
  <c r="BC48" i="1"/>
  <c r="BA48" i="1"/>
  <c r="AU48" i="1"/>
  <c r="AT48" i="1"/>
  <c r="AR48" i="1"/>
  <c r="AP48" i="1"/>
  <c r="AO48" i="1"/>
  <c r="AN48" i="1"/>
  <c r="AM48" i="1"/>
  <c r="AL48" i="1"/>
  <c r="AK48" i="1"/>
  <c r="AJ48" i="1"/>
  <c r="AI48" i="1"/>
  <c r="AH48" i="1"/>
  <c r="AF48" i="1"/>
  <c r="AE48" i="1"/>
  <c r="AD48" i="1"/>
  <c r="X48" i="1"/>
  <c r="W48" i="1"/>
  <c r="V48" i="1"/>
  <c r="P48" i="1"/>
  <c r="O48" i="1"/>
  <c r="N48" i="1"/>
  <c r="H48" i="1"/>
  <c r="G48" i="1"/>
  <c r="F48" i="1"/>
  <c r="CN47" i="1"/>
  <c r="CJ47" i="1"/>
  <c r="CF47" i="1"/>
  <c r="CB47" i="1"/>
  <c r="BX47" i="1"/>
  <c r="BT47" i="1"/>
  <c r="BP47" i="1"/>
  <c r="BL47" i="1"/>
  <c r="BH47" i="1"/>
  <c r="I47" i="1"/>
  <c r="H47" i="1"/>
  <c r="G47" i="1"/>
  <c r="F47" i="1"/>
  <c r="BL44" i="1"/>
  <c r="BL53" i="1" s="1"/>
  <c r="BK44" i="1"/>
  <c r="BJ44" i="1"/>
  <c r="BI44" i="1"/>
  <c r="BH44" i="1"/>
  <c r="BH53" i="1" s="1"/>
  <c r="BG44" i="1"/>
  <c r="BG53" i="1" s="1"/>
  <c r="BF44" i="1"/>
  <c r="BF53" i="1" s="1"/>
  <c r="BE44" i="1"/>
  <c r="BE53" i="1" s="1"/>
  <c r="BD44" i="1"/>
  <c r="BD53" i="1" s="1"/>
  <c r="BC44" i="1"/>
  <c r="BC53" i="1" s="1"/>
  <c r="BB44" i="1"/>
  <c r="BB53" i="1" s="1"/>
  <c r="BA44" i="1"/>
  <c r="AZ44" i="1"/>
  <c r="AZ53" i="1" s="1"/>
  <c r="AY44" i="1"/>
  <c r="AY53" i="1" s="1"/>
  <c r="AX44" i="1"/>
  <c r="AX53" i="1" s="1"/>
  <c r="AW44" i="1"/>
  <c r="AW53" i="1" s="1"/>
  <c r="AV44" i="1"/>
  <c r="AV53" i="1" s="1"/>
  <c r="AU44" i="1"/>
  <c r="AT44" i="1"/>
  <c r="AT53" i="1" s="1"/>
  <c r="AS44" i="1"/>
  <c r="AS53" i="1" s="1"/>
  <c r="AR44" i="1"/>
  <c r="AR53" i="1" s="1"/>
  <c r="AQ44" i="1"/>
  <c r="AQ53" i="1" s="1"/>
  <c r="AP44" i="1"/>
  <c r="AP53" i="1" s="1"/>
  <c r="AO44" i="1"/>
  <c r="AN44" i="1"/>
  <c r="AN53" i="1" s="1"/>
  <c r="AM44" i="1"/>
  <c r="AL44" i="1"/>
  <c r="AL53" i="1" s="1"/>
  <c r="AK44" i="1"/>
  <c r="AJ44" i="1"/>
  <c r="AJ53" i="1" s="1"/>
  <c r="AI44" i="1"/>
  <c r="AI53" i="1" s="1"/>
  <c r="AH44" i="1"/>
  <c r="AH53" i="1" s="1"/>
  <c r="AG44" i="1"/>
  <c r="AG53" i="1" s="1"/>
  <c r="AF44" i="1"/>
  <c r="AF53" i="1" s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CQ44" i="1" s="1"/>
  <c r="BL43" i="1"/>
  <c r="BL52" i="1" s="1"/>
  <c r="BK43" i="1"/>
  <c r="BJ43" i="1"/>
  <c r="BI43" i="1"/>
  <c r="BI52" i="1" s="1"/>
  <c r="BH43" i="1"/>
  <c r="BH52" i="1" s="1"/>
  <c r="BG43" i="1"/>
  <c r="BG52" i="1" s="1"/>
  <c r="BF43" i="1"/>
  <c r="BF52" i="1" s="1"/>
  <c r="BE43" i="1"/>
  <c r="BE52" i="1" s="1"/>
  <c r="BD43" i="1"/>
  <c r="BD52" i="1" s="1"/>
  <c r="BC43" i="1"/>
  <c r="BC52" i="1" s="1"/>
  <c r="BB43" i="1"/>
  <c r="BA43" i="1"/>
  <c r="AZ43" i="1"/>
  <c r="AZ52" i="1" s="1"/>
  <c r="AY43" i="1"/>
  <c r="AY52" i="1" s="1"/>
  <c r="AX43" i="1"/>
  <c r="AX52" i="1" s="1"/>
  <c r="AW43" i="1"/>
  <c r="AV43" i="1"/>
  <c r="AV52" i="1" s="1"/>
  <c r="AU43" i="1"/>
  <c r="AU52" i="1" s="1"/>
  <c r="AT43" i="1"/>
  <c r="AT52" i="1" s="1"/>
  <c r="AS43" i="1"/>
  <c r="AS52" i="1" s="1"/>
  <c r="AR43" i="1"/>
  <c r="AR52" i="1" s="1"/>
  <c r="AQ43" i="1"/>
  <c r="AQ52" i="1" s="1"/>
  <c r="AP43" i="1"/>
  <c r="AP52" i="1" s="1"/>
  <c r="AO43" i="1"/>
  <c r="AN43" i="1"/>
  <c r="AN52" i="1" s="1"/>
  <c r="AM43" i="1"/>
  <c r="AM52" i="1" s="1"/>
  <c r="AL43" i="1"/>
  <c r="AK43" i="1"/>
  <c r="AK52" i="1" s="1"/>
  <c r="AJ43" i="1"/>
  <c r="AJ52" i="1" s="1"/>
  <c r="AI43" i="1"/>
  <c r="AI52" i="1" s="1"/>
  <c r="AH43" i="1"/>
  <c r="AH52" i="1" s="1"/>
  <c r="AG43" i="1"/>
  <c r="AF43" i="1"/>
  <c r="AF52" i="1" s="1"/>
  <c r="AE43" i="1"/>
  <c r="AD43" i="1"/>
  <c r="AC43" i="1"/>
  <c r="AC52" i="1" s="1"/>
  <c r="AB43" i="1"/>
  <c r="AA43" i="1"/>
  <c r="Z43" i="1"/>
  <c r="Y43" i="1"/>
  <c r="X43" i="1"/>
  <c r="W43" i="1"/>
  <c r="V43" i="1"/>
  <c r="U43" i="1"/>
  <c r="T43" i="1"/>
  <c r="S43" i="1"/>
  <c r="R43" i="1"/>
  <c r="CQ43" i="1" s="1"/>
  <c r="CN42" i="1"/>
  <c r="CN51" i="1" s="1"/>
  <c r="CM42" i="1"/>
  <c r="CM51" i="1" s="1"/>
  <c r="CL42" i="1"/>
  <c r="CL51" i="1" s="1"/>
  <c r="CK42" i="1"/>
  <c r="CJ42" i="1"/>
  <c r="CJ51" i="1" s="1"/>
  <c r="CI42" i="1"/>
  <c r="CI51" i="1" s="1"/>
  <c r="CH42" i="1"/>
  <c r="CH51" i="1" s="1"/>
  <c r="CG42" i="1"/>
  <c r="CG51" i="1" s="1"/>
  <c r="CF42" i="1"/>
  <c r="CF51" i="1" s="1"/>
  <c r="CE42" i="1"/>
  <c r="CD42" i="1"/>
  <c r="CD51" i="1" s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CQ42" i="1" s="1"/>
  <c r="J42" i="1"/>
  <c r="BL41" i="1"/>
  <c r="BL50" i="1" s="1"/>
  <c r="BK41" i="1"/>
  <c r="BK50" i="1" s="1"/>
  <c r="BJ41" i="1"/>
  <c r="BJ50" i="1" s="1"/>
  <c r="BI41" i="1"/>
  <c r="BI50" i="1" s="1"/>
  <c r="BH41" i="1"/>
  <c r="BH50" i="1" s="1"/>
  <c r="BG41" i="1"/>
  <c r="BG50" i="1" s="1"/>
  <c r="BF41" i="1"/>
  <c r="BE41" i="1"/>
  <c r="BD41" i="1"/>
  <c r="BD50" i="1" s="1"/>
  <c r="BC41" i="1"/>
  <c r="BC50" i="1" s="1"/>
  <c r="BB41" i="1"/>
  <c r="BB50" i="1" s="1"/>
  <c r="BA41" i="1"/>
  <c r="AZ41" i="1"/>
  <c r="AZ50" i="1" s="1"/>
  <c r="AY41" i="1"/>
  <c r="AY50" i="1" s="1"/>
  <c r="AX41" i="1"/>
  <c r="AX50" i="1" s="1"/>
  <c r="AW41" i="1"/>
  <c r="AW50" i="1" s="1"/>
  <c r="AV41" i="1"/>
  <c r="AV50" i="1" s="1"/>
  <c r="AU41" i="1"/>
  <c r="AU50" i="1" s="1"/>
  <c r="AT41" i="1"/>
  <c r="AT50" i="1" s="1"/>
  <c r="AS41" i="1"/>
  <c r="AR41" i="1"/>
  <c r="AR50" i="1" s="1"/>
  <c r="AQ41" i="1"/>
  <c r="AQ50" i="1" s="1"/>
  <c r="AP41" i="1"/>
  <c r="AO41" i="1"/>
  <c r="AO50" i="1" s="1"/>
  <c r="AN41" i="1"/>
  <c r="AN50" i="1" s="1"/>
  <c r="AM41" i="1"/>
  <c r="AM50" i="1" s="1"/>
  <c r="AL41" i="1"/>
  <c r="AL50" i="1" s="1"/>
  <c r="AK41" i="1"/>
  <c r="AJ41" i="1"/>
  <c r="AJ50" i="1" s="1"/>
  <c r="AI41" i="1"/>
  <c r="AH41" i="1"/>
  <c r="AG41" i="1"/>
  <c r="AG50" i="1" s="1"/>
  <c r="AF41" i="1"/>
  <c r="AF50" i="1" s="1"/>
  <c r="AE41" i="1"/>
  <c r="AE50" i="1" s="1"/>
  <c r="AD41" i="1"/>
  <c r="AD50" i="1" s="1"/>
  <c r="AC41" i="1"/>
  <c r="AC50" i="1" s="1"/>
  <c r="AB41" i="1"/>
  <c r="AA41" i="1"/>
  <c r="Z41" i="1"/>
  <c r="Y41" i="1"/>
  <c r="X41" i="1"/>
  <c r="W41" i="1"/>
  <c r="V41" i="1"/>
  <c r="U41" i="1"/>
  <c r="T41" i="1"/>
  <c r="S41" i="1"/>
  <c r="CQ41" i="1" s="1"/>
  <c r="R41" i="1"/>
  <c r="BL40" i="1"/>
  <c r="BL49" i="1" s="1"/>
  <c r="BK40" i="1"/>
  <c r="BK49" i="1" s="1"/>
  <c r="BJ40" i="1"/>
  <c r="BJ49" i="1" s="1"/>
  <c r="BI40" i="1"/>
  <c r="BH40" i="1"/>
  <c r="BH49" i="1" s="1"/>
  <c r="BG40" i="1"/>
  <c r="BF40" i="1"/>
  <c r="BE40" i="1"/>
  <c r="BE49" i="1" s="1"/>
  <c r="BD40" i="1"/>
  <c r="BD49" i="1" s="1"/>
  <c r="BC40" i="1"/>
  <c r="BC49" i="1" s="1"/>
  <c r="BB40" i="1"/>
  <c r="BB49" i="1" s="1"/>
  <c r="BA40" i="1"/>
  <c r="BA49" i="1" s="1"/>
  <c r="AZ40" i="1"/>
  <c r="AZ49" i="1" s="1"/>
  <c r="AY40" i="1"/>
  <c r="AX40" i="1"/>
  <c r="AW40" i="1"/>
  <c r="AV40" i="1"/>
  <c r="AV49" i="1" s="1"/>
  <c r="AU40" i="1"/>
  <c r="AU49" i="1" s="1"/>
  <c r="AT40" i="1"/>
  <c r="AT49" i="1" s="1"/>
  <c r="AS40" i="1"/>
  <c r="AS49" i="1" s="1"/>
  <c r="AR40" i="1"/>
  <c r="AR49" i="1" s="1"/>
  <c r="AQ40" i="1"/>
  <c r="AQ49" i="1" s="1"/>
  <c r="AP40" i="1"/>
  <c r="AO40" i="1"/>
  <c r="AN40" i="1"/>
  <c r="AN49" i="1" s="1"/>
  <c r="AM40" i="1"/>
  <c r="AM49" i="1" s="1"/>
  <c r="AL40" i="1"/>
  <c r="AL49" i="1" s="1"/>
  <c r="AK40" i="1"/>
  <c r="AK49" i="1" s="1"/>
  <c r="AJ40" i="1"/>
  <c r="AJ49" i="1" s="1"/>
  <c r="AI40" i="1"/>
  <c r="AI49" i="1" s="1"/>
  <c r="AH40" i="1"/>
  <c r="AH49" i="1" s="1"/>
  <c r="AG40" i="1"/>
  <c r="AF40" i="1"/>
  <c r="AF49" i="1" s="1"/>
  <c r="AE40" i="1"/>
  <c r="AE49" i="1" s="1"/>
  <c r="AD40" i="1"/>
  <c r="AD49" i="1" s="1"/>
  <c r="AC40" i="1"/>
  <c r="AB40" i="1"/>
  <c r="AA40" i="1"/>
  <c r="Z40" i="1"/>
  <c r="Y40" i="1"/>
  <c r="X40" i="1"/>
  <c r="W40" i="1"/>
  <c r="V40" i="1"/>
  <c r="U40" i="1"/>
  <c r="T40" i="1"/>
  <c r="S40" i="1"/>
  <c r="CQ40" i="1" s="1"/>
  <c r="R40" i="1"/>
  <c r="CN39" i="1"/>
  <c r="CN48" i="1" s="1"/>
  <c r="CM39" i="1"/>
  <c r="CM48" i="1" s="1"/>
  <c r="CL39" i="1"/>
  <c r="CL48" i="1" s="1"/>
  <c r="CK39" i="1"/>
  <c r="CJ39" i="1"/>
  <c r="CJ48" i="1" s="1"/>
  <c r="CI39" i="1"/>
  <c r="CI48" i="1" s="1"/>
  <c r="CH39" i="1"/>
  <c r="CH48" i="1" s="1"/>
  <c r="CG39" i="1"/>
  <c r="CF39" i="1"/>
  <c r="CF48" i="1" s="1"/>
  <c r="CE39" i="1"/>
  <c r="CE48" i="1" s="1"/>
  <c r="CD39" i="1"/>
  <c r="CD48" i="1" s="1"/>
  <c r="CC39" i="1"/>
  <c r="CC48" i="1" s="1"/>
  <c r="CB39" i="1"/>
  <c r="CB48" i="1" s="1"/>
  <c r="CA39" i="1"/>
  <c r="CA48" i="1" s="1"/>
  <c r="BZ39" i="1"/>
  <c r="BZ48" i="1" s="1"/>
  <c r="BY39" i="1"/>
  <c r="BY48" i="1" s="1"/>
  <c r="BX39" i="1"/>
  <c r="BX48" i="1" s="1"/>
  <c r="BW39" i="1"/>
  <c r="BW48" i="1" s="1"/>
  <c r="BV39" i="1"/>
  <c r="BV48" i="1" s="1"/>
  <c r="BU39" i="1"/>
  <c r="BT39" i="1"/>
  <c r="BT48" i="1" s="1"/>
  <c r="BS39" i="1"/>
  <c r="BR39" i="1"/>
  <c r="BR48" i="1" s="1"/>
  <c r="BQ39" i="1"/>
  <c r="BQ48" i="1" s="1"/>
  <c r="BP39" i="1"/>
  <c r="BP48" i="1" s="1"/>
  <c r="BO39" i="1"/>
  <c r="BO48" i="1" s="1"/>
  <c r="BN39" i="1"/>
  <c r="BN48" i="1" s="1"/>
  <c r="BM39" i="1"/>
  <c r="BL39" i="1"/>
  <c r="BL48" i="1" s="1"/>
  <c r="BK39" i="1"/>
  <c r="BK48" i="1" s="1"/>
  <c r="BJ39" i="1"/>
  <c r="BI39" i="1"/>
  <c r="BI48" i="1" s="1"/>
  <c r="BH39" i="1"/>
  <c r="BH48" i="1" s="1"/>
  <c r="BG39" i="1"/>
  <c r="BG48" i="1" s="1"/>
  <c r="BF39" i="1"/>
  <c r="BF48" i="1" s="1"/>
  <c r="BE39" i="1"/>
  <c r="BD39" i="1"/>
  <c r="BD48" i="1" s="1"/>
  <c r="BC39" i="1"/>
  <c r="BB39" i="1"/>
  <c r="BB48" i="1" s="1"/>
  <c r="BA39" i="1"/>
  <c r="AZ39" i="1"/>
  <c r="AZ48" i="1" s="1"/>
  <c r="AY39" i="1"/>
  <c r="AY48" i="1" s="1"/>
  <c r="AX39" i="1"/>
  <c r="AX48" i="1" s="1"/>
  <c r="AW39" i="1"/>
  <c r="AW48" i="1" s="1"/>
  <c r="AV39" i="1"/>
  <c r="AV48" i="1" s="1"/>
  <c r="AU39" i="1"/>
  <c r="AT39" i="1"/>
  <c r="AS39" i="1"/>
  <c r="AS48" i="1" s="1"/>
  <c r="AR39" i="1"/>
  <c r="AQ39" i="1"/>
  <c r="AQ48" i="1" s="1"/>
  <c r="CN38" i="1"/>
  <c r="CM38" i="1"/>
  <c r="CM47" i="1" s="1"/>
  <c r="CL38" i="1"/>
  <c r="CL47" i="1" s="1"/>
  <c r="CL111" i="1" s="1"/>
  <c r="CK38" i="1"/>
  <c r="CK47" i="1" s="1"/>
  <c r="CK111" i="1" s="1"/>
  <c r="CJ38" i="1"/>
  <c r="CI38" i="1"/>
  <c r="CI47" i="1" s="1"/>
  <c r="CI111" i="1" s="1"/>
  <c r="CH38" i="1"/>
  <c r="CH47" i="1" s="1"/>
  <c r="CH111" i="1" s="1"/>
  <c r="CH114" i="1" s="1"/>
  <c r="CG38" i="1"/>
  <c r="CG47" i="1" s="1"/>
  <c r="CG111" i="1" s="1"/>
  <c r="CF38" i="1"/>
  <c r="CE38" i="1"/>
  <c r="CE47" i="1" s="1"/>
  <c r="CD38" i="1"/>
  <c r="CD47" i="1" s="1"/>
  <c r="CD111" i="1" s="1"/>
  <c r="CC38" i="1"/>
  <c r="CC47" i="1" s="1"/>
  <c r="CC111" i="1" s="1"/>
  <c r="CB38" i="1"/>
  <c r="CA38" i="1"/>
  <c r="CA47" i="1" s="1"/>
  <c r="CA111" i="1" s="1"/>
  <c r="BZ38" i="1"/>
  <c r="BZ47" i="1" s="1"/>
  <c r="BZ111" i="1" s="1"/>
  <c r="BZ114" i="1" s="1"/>
  <c r="BY38" i="1"/>
  <c r="BY47" i="1" s="1"/>
  <c r="BY111" i="1" s="1"/>
  <c r="BX38" i="1"/>
  <c r="BW38" i="1"/>
  <c r="BW47" i="1" s="1"/>
  <c r="BV38" i="1"/>
  <c r="BV47" i="1" s="1"/>
  <c r="BV111" i="1" s="1"/>
  <c r="BU38" i="1"/>
  <c r="BU47" i="1" s="1"/>
  <c r="BU111" i="1" s="1"/>
  <c r="BT38" i="1"/>
  <c r="BS38" i="1"/>
  <c r="BS47" i="1" s="1"/>
  <c r="BS111" i="1" s="1"/>
  <c r="BR38" i="1"/>
  <c r="BR47" i="1" s="1"/>
  <c r="BR111" i="1" s="1"/>
  <c r="BQ38" i="1"/>
  <c r="BQ47" i="1" s="1"/>
  <c r="BQ111" i="1" s="1"/>
  <c r="BQ114" i="1" s="1"/>
  <c r="BP38" i="1"/>
  <c r="BO38" i="1"/>
  <c r="BO47" i="1" s="1"/>
  <c r="BO111" i="1" s="1"/>
  <c r="BN38" i="1"/>
  <c r="BN47" i="1" s="1"/>
  <c r="BN111" i="1" s="1"/>
  <c r="BM38" i="1"/>
  <c r="BM47" i="1" s="1"/>
  <c r="BM111" i="1" s="1"/>
  <c r="BL38" i="1"/>
  <c r="BK38" i="1"/>
  <c r="BK47" i="1" s="1"/>
  <c r="BK111" i="1" s="1"/>
  <c r="BK114" i="1" s="1"/>
  <c r="BJ38" i="1"/>
  <c r="BJ47" i="1" s="1"/>
  <c r="BJ111" i="1" s="1"/>
  <c r="BJ114" i="1" s="1"/>
  <c r="BI38" i="1"/>
  <c r="BI47" i="1" s="1"/>
  <c r="BI111" i="1" s="1"/>
  <c r="BI114" i="1" s="1"/>
  <c r="BH38" i="1"/>
  <c r="BG38" i="1"/>
  <c r="BG47" i="1" s="1"/>
  <c r="BG111" i="1" s="1"/>
  <c r="BF38" i="1"/>
  <c r="BF47" i="1" s="1"/>
  <c r="BF111" i="1" s="1"/>
  <c r="BE38" i="1"/>
  <c r="BE111" i="1" s="1"/>
  <c r="BD38" i="1"/>
  <c r="BC38" i="1"/>
  <c r="BC111" i="1" s="1"/>
  <c r="BC114" i="1" s="1"/>
  <c r="BB38" i="1"/>
  <c r="BB111" i="1" s="1"/>
  <c r="BB114" i="1" s="1"/>
  <c r="BA38" i="1"/>
  <c r="BA111" i="1" s="1"/>
  <c r="BA114" i="1" s="1"/>
  <c r="AZ38" i="1"/>
  <c r="AY38" i="1"/>
  <c r="AY111" i="1" s="1"/>
  <c r="AY114" i="1" s="1"/>
  <c r="AX38" i="1"/>
  <c r="AX111" i="1" s="1"/>
  <c r="AW38" i="1"/>
  <c r="AW111" i="1" s="1"/>
  <c r="AV38" i="1"/>
  <c r="AU38" i="1"/>
  <c r="AU111" i="1" s="1"/>
  <c r="AU114" i="1" s="1"/>
  <c r="AT38" i="1"/>
  <c r="AT111" i="1" s="1"/>
  <c r="AT114" i="1" s="1"/>
  <c r="AS38" i="1"/>
  <c r="AS111" i="1" s="1"/>
  <c r="AS114" i="1" s="1"/>
  <c r="AR38" i="1"/>
  <c r="AQ38" i="1"/>
  <c r="AQ111" i="1" s="1"/>
  <c r="AP38" i="1"/>
  <c r="AP111" i="1" s="1"/>
  <c r="AP114" i="1" s="1"/>
  <c r="AO38" i="1"/>
  <c r="AO111" i="1" s="1"/>
  <c r="AO114" i="1" s="1"/>
  <c r="AN38" i="1"/>
  <c r="AM38" i="1"/>
  <c r="AM111" i="1" s="1"/>
  <c r="AM114" i="1" s="1"/>
  <c r="AL38" i="1"/>
  <c r="AL111" i="1" s="1"/>
  <c r="AK38" i="1"/>
  <c r="AK111" i="1" s="1"/>
  <c r="AK114" i="1" s="1"/>
  <c r="AJ38" i="1"/>
  <c r="AI38" i="1"/>
  <c r="AI111" i="1" s="1"/>
  <c r="AH38" i="1"/>
  <c r="AH111" i="1" s="1"/>
  <c r="AH114" i="1" s="1"/>
  <c r="AG38" i="1"/>
  <c r="AF38" i="1"/>
  <c r="AE38" i="1"/>
  <c r="AD38" i="1"/>
  <c r="AD111" i="1" s="1"/>
  <c r="AD114" i="1" s="1"/>
  <c r="AC38" i="1"/>
  <c r="AB38" i="1"/>
  <c r="AA38" i="1"/>
  <c r="Z38" i="1"/>
  <c r="Y38" i="1"/>
  <c r="Y111" i="1" s="1"/>
  <c r="Y114" i="1" s="1"/>
  <c r="X38" i="1"/>
  <c r="W38" i="1"/>
  <c r="V38" i="1"/>
  <c r="U38" i="1"/>
  <c r="T38" i="1"/>
  <c r="S38" i="1"/>
  <c r="R38" i="1"/>
  <c r="Q38" i="1"/>
  <c r="Q111" i="1" s="1"/>
  <c r="P38" i="1"/>
  <c r="O38" i="1"/>
  <c r="N38" i="1"/>
  <c r="M38" i="1"/>
  <c r="L38" i="1"/>
  <c r="K38" i="1"/>
  <c r="CQ38" i="1" s="1"/>
  <c r="J38" i="1"/>
  <c r="AB34" i="1"/>
  <c r="AA34" i="1"/>
  <c r="AA53" i="1" s="1"/>
  <c r="Z34" i="1"/>
  <c r="Z53" i="1" s="1"/>
  <c r="Y34" i="1"/>
  <c r="Y53" i="1" s="1"/>
  <c r="X34" i="1"/>
  <c r="W34" i="1"/>
  <c r="W53" i="1" s="1"/>
  <c r="V34" i="1"/>
  <c r="V53" i="1" s="1"/>
  <c r="U34" i="1"/>
  <c r="T34" i="1"/>
  <c r="S34" i="1"/>
  <c r="S53" i="1" s="1"/>
  <c r="R34" i="1"/>
  <c r="R53" i="1" s="1"/>
  <c r="Q34" i="1"/>
  <c r="Q53" i="1" s="1"/>
  <c r="P34" i="1"/>
  <c r="P53" i="1" s="1"/>
  <c r="O34" i="1"/>
  <c r="O53" i="1" s="1"/>
  <c r="N34" i="1"/>
  <c r="N53" i="1" s="1"/>
  <c r="M34" i="1"/>
  <c r="M53" i="1" s="1"/>
  <c r="L34" i="1"/>
  <c r="L53" i="1" s="1"/>
  <c r="K34" i="1"/>
  <c r="K53" i="1" s="1"/>
  <c r="J34" i="1"/>
  <c r="J53" i="1" s="1"/>
  <c r="I34" i="1"/>
  <c r="I53" i="1" s="1"/>
  <c r="H34" i="1"/>
  <c r="H53" i="1" s="1"/>
  <c r="G34" i="1"/>
  <c r="G53" i="1" s="1"/>
  <c r="F34" i="1"/>
  <c r="F53" i="1" s="1"/>
  <c r="AB33" i="1"/>
  <c r="AA33" i="1"/>
  <c r="AA52" i="1" s="1"/>
  <c r="Z33" i="1"/>
  <c r="Z52" i="1" s="1"/>
  <c r="Y33" i="1"/>
  <c r="Y52" i="1" s="1"/>
  <c r="X33" i="1"/>
  <c r="W33" i="1"/>
  <c r="W52" i="1" s="1"/>
  <c r="V33" i="1"/>
  <c r="U33" i="1"/>
  <c r="T33" i="1"/>
  <c r="S33" i="1"/>
  <c r="S52" i="1" s="1"/>
  <c r="R33" i="1"/>
  <c r="R52" i="1" s="1"/>
  <c r="Q33" i="1"/>
  <c r="Q52" i="1" s="1"/>
  <c r="P33" i="1"/>
  <c r="P52" i="1" s="1"/>
  <c r="O33" i="1"/>
  <c r="O52" i="1" s="1"/>
  <c r="N33" i="1"/>
  <c r="N52" i="1" s="1"/>
  <c r="M33" i="1"/>
  <c r="M52" i="1" s="1"/>
  <c r="L33" i="1"/>
  <c r="L52" i="1" s="1"/>
  <c r="K33" i="1"/>
  <c r="K52" i="1" s="1"/>
  <c r="J33" i="1"/>
  <c r="J52" i="1" s="1"/>
  <c r="I33" i="1"/>
  <c r="I52" i="1" s="1"/>
  <c r="H33" i="1"/>
  <c r="H52" i="1" s="1"/>
  <c r="G33" i="1"/>
  <c r="G52" i="1" s="1"/>
  <c r="F33" i="1"/>
  <c r="CQ33" i="1" s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Q51" i="1" s="1"/>
  <c r="P32" i="1"/>
  <c r="P51" i="1" s="1"/>
  <c r="O32" i="1"/>
  <c r="O51" i="1" s="1"/>
  <c r="N32" i="1"/>
  <c r="N51" i="1" s="1"/>
  <c r="M32" i="1"/>
  <c r="L32" i="1"/>
  <c r="L51" i="1" s="1"/>
  <c r="K32" i="1"/>
  <c r="J32" i="1"/>
  <c r="J51" i="1" s="1"/>
  <c r="I32" i="1"/>
  <c r="H32" i="1"/>
  <c r="H51" i="1" s="1"/>
  <c r="G32" i="1"/>
  <c r="G51" i="1" s="1"/>
  <c r="F32" i="1"/>
  <c r="F51" i="1" s="1"/>
  <c r="AB31" i="1"/>
  <c r="AB50" i="1" s="1"/>
  <c r="AA31" i="1"/>
  <c r="AA50" i="1" s="1"/>
  <c r="Z31" i="1"/>
  <c r="Y31" i="1"/>
  <c r="X31" i="1"/>
  <c r="X50" i="1" s="1"/>
  <c r="W31" i="1"/>
  <c r="W50" i="1" s="1"/>
  <c r="V31" i="1"/>
  <c r="V50" i="1" s="1"/>
  <c r="U31" i="1"/>
  <c r="T31" i="1"/>
  <c r="T50" i="1" s="1"/>
  <c r="S31" i="1"/>
  <c r="S50" i="1" s="1"/>
  <c r="R31" i="1"/>
  <c r="R50" i="1" s="1"/>
  <c r="Q31" i="1"/>
  <c r="Q50" i="1" s="1"/>
  <c r="P31" i="1"/>
  <c r="P50" i="1" s="1"/>
  <c r="O31" i="1"/>
  <c r="O50" i="1" s="1"/>
  <c r="N31" i="1"/>
  <c r="N50" i="1" s="1"/>
  <c r="M31" i="1"/>
  <c r="L31" i="1"/>
  <c r="L50" i="1" s="1"/>
  <c r="K31" i="1"/>
  <c r="K50" i="1" s="1"/>
  <c r="J31" i="1"/>
  <c r="I31" i="1"/>
  <c r="I50" i="1" s="1"/>
  <c r="H31" i="1"/>
  <c r="H50" i="1" s="1"/>
  <c r="G31" i="1"/>
  <c r="G50" i="1" s="1"/>
  <c r="F31" i="1"/>
  <c r="CQ31" i="1" s="1"/>
  <c r="AB30" i="1"/>
  <c r="AB49" i="1" s="1"/>
  <c r="AA30" i="1"/>
  <c r="AA49" i="1" s="1"/>
  <c r="Z30" i="1"/>
  <c r="Z49" i="1" s="1"/>
  <c r="Y30" i="1"/>
  <c r="Y49" i="1" s="1"/>
  <c r="X30" i="1"/>
  <c r="X49" i="1" s="1"/>
  <c r="W30" i="1"/>
  <c r="W49" i="1" s="1"/>
  <c r="V30" i="1"/>
  <c r="V49" i="1" s="1"/>
  <c r="U30" i="1"/>
  <c r="U49" i="1" s="1"/>
  <c r="T30" i="1"/>
  <c r="T49" i="1" s="1"/>
  <c r="S30" i="1"/>
  <c r="R30" i="1"/>
  <c r="R49" i="1" s="1"/>
  <c r="Q30" i="1"/>
  <c r="Q49" i="1" s="1"/>
  <c r="P30" i="1"/>
  <c r="P49" i="1" s="1"/>
  <c r="O30" i="1"/>
  <c r="O49" i="1" s="1"/>
  <c r="N30" i="1"/>
  <c r="N49" i="1" s="1"/>
  <c r="M30" i="1"/>
  <c r="L30" i="1"/>
  <c r="L49" i="1" s="1"/>
  <c r="K30" i="1"/>
  <c r="K49" i="1" s="1"/>
  <c r="J30" i="1"/>
  <c r="I30" i="1"/>
  <c r="I49" i="1" s="1"/>
  <c r="H30" i="1"/>
  <c r="H49" i="1" s="1"/>
  <c r="G30" i="1"/>
  <c r="G49" i="1" s="1"/>
  <c r="F30" i="1"/>
  <c r="F49" i="1" s="1"/>
  <c r="AG29" i="1"/>
  <c r="AG48" i="1" s="1"/>
  <c r="AF29" i="1"/>
  <c r="AE29" i="1"/>
  <c r="AD29" i="1"/>
  <c r="AC29" i="1"/>
  <c r="AC48" i="1" s="1"/>
  <c r="AB29" i="1"/>
  <c r="AB48" i="1" s="1"/>
  <c r="AA29" i="1"/>
  <c r="AA48" i="1" s="1"/>
  <c r="Z29" i="1"/>
  <c r="Z48" i="1" s="1"/>
  <c r="Y29" i="1"/>
  <c r="Y48" i="1" s="1"/>
  <c r="X29" i="1"/>
  <c r="W29" i="1"/>
  <c r="V29" i="1"/>
  <c r="U29" i="1"/>
  <c r="U48" i="1" s="1"/>
  <c r="T29" i="1"/>
  <c r="T48" i="1" s="1"/>
  <c r="S29" i="1"/>
  <c r="S48" i="1" s="1"/>
  <c r="R29" i="1"/>
  <c r="R48" i="1" s="1"/>
  <c r="Q29" i="1"/>
  <c r="Q48" i="1" s="1"/>
  <c r="P29" i="1"/>
  <c r="O29" i="1"/>
  <c r="N29" i="1"/>
  <c r="M29" i="1"/>
  <c r="M48" i="1" s="1"/>
  <c r="L29" i="1"/>
  <c r="L48" i="1" s="1"/>
  <c r="K29" i="1"/>
  <c r="K48" i="1" s="1"/>
  <c r="J29" i="1"/>
  <c r="J48" i="1" s="1"/>
  <c r="I29" i="1"/>
  <c r="CQ29" i="1" s="1"/>
  <c r="H29" i="1"/>
  <c r="G29" i="1"/>
  <c r="F29" i="1"/>
  <c r="CQ28" i="1"/>
  <c r="BV114" i="1" l="1"/>
  <c r="BR114" i="1"/>
  <c r="BN114" i="1"/>
  <c r="CG114" i="1"/>
  <c r="CD114" i="1"/>
  <c r="CL114" i="1"/>
  <c r="CC114" i="1"/>
  <c r="CK114" i="1"/>
  <c r="BO114" i="1"/>
  <c r="CI114" i="1"/>
  <c r="CA114" i="1"/>
  <c r="BM114" i="1"/>
  <c r="BG114" i="1"/>
  <c r="BY114" i="1"/>
  <c r="BS114" i="1"/>
  <c r="AX114" i="1"/>
  <c r="BF114" i="1"/>
  <c r="AQ114" i="1"/>
  <c r="AL114" i="1"/>
  <c r="Q114" i="1"/>
  <c r="V111" i="1"/>
  <c r="V114" i="1" s="1"/>
  <c r="W111" i="1"/>
  <c r="W114" i="1" s="1"/>
  <c r="M111" i="1"/>
  <c r="M114" i="1" s="1"/>
  <c r="AC111" i="1"/>
  <c r="AC114" i="1" s="1"/>
  <c r="N111" i="1"/>
  <c r="N114" i="1" s="1"/>
  <c r="O111" i="1"/>
  <c r="O114" i="1" s="1"/>
  <c r="AE111" i="1"/>
  <c r="AE114" i="1" s="1"/>
  <c r="CQ51" i="1"/>
  <c r="AG111" i="1"/>
  <c r="R111" i="1"/>
  <c r="R114" i="1" s="1"/>
  <c r="CQ49" i="1"/>
  <c r="S111" i="1"/>
  <c r="S114" i="1" s="1"/>
  <c r="AA111" i="1"/>
  <c r="AA114" i="1" s="1"/>
  <c r="BW111" i="1"/>
  <c r="BW114" i="1" s="1"/>
  <c r="CM111" i="1"/>
  <c r="CM114" i="1" s="1"/>
  <c r="J111" i="1"/>
  <c r="J114" i="1" s="1"/>
  <c r="Z111" i="1"/>
  <c r="Z114" i="1" s="1"/>
  <c r="CE111" i="1"/>
  <c r="U111" i="1"/>
  <c r="U114" i="1" s="1"/>
  <c r="BD111" i="1"/>
  <c r="BD114" i="1" s="1"/>
  <c r="CJ111" i="1"/>
  <c r="CJ114" i="1" s="1"/>
  <c r="AB52" i="1"/>
  <c r="AB53" i="1"/>
  <c r="I48" i="1"/>
  <c r="I111" i="1" s="1"/>
  <c r="F50" i="1"/>
  <c r="CQ50" i="1" s="1"/>
  <c r="F93" i="1"/>
  <c r="CQ93" i="1" s="1"/>
  <c r="CQ57" i="1"/>
  <c r="L111" i="1"/>
  <c r="P111" i="1"/>
  <c r="AN111" i="1"/>
  <c r="CB111" i="1"/>
  <c r="CB114" i="1" s="1"/>
  <c r="T52" i="1"/>
  <c r="CQ52" i="1" s="1"/>
  <c r="T53" i="1"/>
  <c r="CQ53" i="1" s="1"/>
  <c r="CQ39" i="1"/>
  <c r="CQ32" i="1"/>
  <c r="CQ34" i="1"/>
  <c r="H111" i="1"/>
  <c r="AV111" i="1"/>
  <c r="AV114" i="1" s="1"/>
  <c r="BT111" i="1"/>
  <c r="BT114" i="1" s="1"/>
  <c r="K111" i="1"/>
  <c r="K114" i="1" s="1"/>
  <c r="L112" i="1"/>
  <c r="T112" i="1"/>
  <c r="AB112" i="1"/>
  <c r="AJ112" i="1"/>
  <c r="AJ111" i="1"/>
  <c r="AZ111" i="1"/>
  <c r="AZ114" i="1" s="1"/>
  <c r="BP111" i="1"/>
  <c r="BP114" i="1" s="1"/>
  <c r="CN111" i="1"/>
  <c r="CN114" i="1" s="1"/>
  <c r="CQ62" i="1"/>
  <c r="AR111" i="1"/>
  <c r="AR114" i="1" s="1"/>
  <c r="BH111" i="1"/>
  <c r="BH114" i="1" s="1"/>
  <c r="BX111" i="1"/>
  <c r="BX114" i="1" s="1"/>
  <c r="CF111" i="1"/>
  <c r="CF114" i="1" s="1"/>
  <c r="CQ30" i="1"/>
  <c r="X52" i="1"/>
  <c r="X111" i="1" s="1"/>
  <c r="X53" i="1"/>
  <c r="CQ58" i="1"/>
  <c r="CQ59" i="1"/>
  <c r="CQ60" i="1"/>
  <c r="F99" i="1"/>
  <c r="CQ63" i="1"/>
  <c r="F111" i="1"/>
  <c r="CQ95" i="1"/>
  <c r="CQ96" i="1"/>
  <c r="G111" i="1"/>
  <c r="G114" i="1" s="1"/>
  <c r="AB111" i="1"/>
  <c r="AF111" i="1"/>
  <c r="AF114" i="1" s="1"/>
  <c r="BL111" i="1"/>
  <c r="BL114" i="1" s="1"/>
  <c r="CQ94" i="1"/>
  <c r="CQ98" i="1"/>
  <c r="H112" i="1"/>
  <c r="P112" i="1"/>
  <c r="X112" i="1"/>
  <c r="AF112" i="1"/>
  <c r="AN112" i="1"/>
  <c r="CQ68" i="1"/>
  <c r="CQ72" i="1"/>
  <c r="AW112" i="1"/>
  <c r="AW114" i="1" s="1"/>
  <c r="BE112" i="1"/>
  <c r="BE114" i="1" s="1"/>
  <c r="BU112" i="1"/>
  <c r="BU114" i="1" s="1"/>
  <c r="I112" i="1"/>
  <c r="AG112" i="1"/>
  <c r="CQ66" i="1"/>
  <c r="CQ71" i="1"/>
  <c r="CE112" i="1"/>
  <c r="AI112" i="1"/>
  <c r="AI114" i="1" s="1"/>
  <c r="CQ64" i="1"/>
  <c r="CQ65" i="1"/>
  <c r="CQ104" i="1"/>
  <c r="CQ108" i="1"/>
  <c r="CQ97" i="1"/>
  <c r="CQ100" i="1"/>
  <c r="CQ101" i="1"/>
  <c r="CQ102" i="1"/>
  <c r="CQ70" i="1"/>
  <c r="CQ79" i="1"/>
  <c r="CQ85" i="1"/>
  <c r="CQ107" i="1"/>
  <c r="CQ69" i="1"/>
  <c r="CQ106" i="1"/>
  <c r="CQ103" i="1"/>
  <c r="AB114" i="1" l="1"/>
  <c r="X114" i="1"/>
  <c r="L114" i="1"/>
  <c r="I114" i="1"/>
  <c r="T111" i="1"/>
  <c r="T114" i="1" s="1"/>
  <c r="AN114" i="1"/>
  <c r="AJ114" i="1"/>
  <c r="H114" i="1"/>
  <c r="P114" i="1"/>
  <c r="F112" i="1"/>
  <c r="CQ112" i="1" s="1"/>
  <c r="CQ99" i="1"/>
  <c r="CQ47" i="1"/>
  <c r="AG114" i="1"/>
  <c r="CQ48" i="1"/>
  <c r="CE114" i="1"/>
  <c r="F114" i="1" l="1"/>
  <c r="CQ114" i="1" s="1"/>
  <c r="CQ111" i="1"/>
  <c r="CR111" i="1" s="1"/>
  <c r="CR112" i="1" s="1"/>
</calcChain>
</file>

<file path=xl/sharedStrings.xml><?xml version="1.0" encoding="utf-8"?>
<sst xmlns="http://schemas.openxmlformats.org/spreadsheetml/2006/main" count="102" uniqueCount="31">
  <si>
    <t xml:space="preserve">CP1 Desalination Plant </t>
  </si>
  <si>
    <t xml:space="preserve">As per Contract </t>
  </si>
  <si>
    <t xml:space="preserve">As per Updated Work Program </t>
  </si>
  <si>
    <t xml:space="preserve">Design </t>
  </si>
  <si>
    <t xml:space="preserve">Tender </t>
  </si>
  <si>
    <t>CS + DLP</t>
  </si>
  <si>
    <t>CP2 Pumping Stations &amp; Reservoirs</t>
  </si>
  <si>
    <t xml:space="preserve">CP3 Product water transmissions </t>
  </si>
  <si>
    <t>CS+DLP</t>
  </si>
  <si>
    <t xml:space="preserve">CP4 Improvement of Distribution System </t>
  </si>
  <si>
    <t xml:space="preserve">CP5 Installation of External Power Transmission Line </t>
  </si>
  <si>
    <t>Dr Pararajasegram Dharmabalan</t>
  </si>
  <si>
    <t xml:space="preserve">Shane Farquharson </t>
  </si>
  <si>
    <t>Michael Morillon</t>
  </si>
  <si>
    <t>Sergio de Bastos Vilar Magalhaes Paulo</t>
  </si>
  <si>
    <t xml:space="preserve">John Goullee </t>
  </si>
  <si>
    <t>Roderick Mackenzie</t>
  </si>
  <si>
    <t xml:space="preserve">Manikandan Ganesh Shoranur </t>
  </si>
  <si>
    <t>Dr. D. Elancherian</t>
  </si>
  <si>
    <t xml:space="preserve">Ashish Gosain </t>
  </si>
  <si>
    <t xml:space="preserve">Sethuraman </t>
  </si>
  <si>
    <t>Hemanth Chadda</t>
  </si>
  <si>
    <t>Santhosh Kumar</t>
  </si>
  <si>
    <t xml:space="preserve">Rajesh Mishra </t>
  </si>
  <si>
    <t xml:space="preserve">Ramesh Senthil </t>
  </si>
  <si>
    <t xml:space="preserve">Naisa Sreenivasulu Reddy </t>
  </si>
  <si>
    <t>Vinod Chandra K C</t>
  </si>
  <si>
    <t>TBN</t>
  </si>
  <si>
    <t>USD</t>
  </si>
  <si>
    <t>INR</t>
  </si>
  <si>
    <t>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</si>
</sst>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4" fillId="3" borderId="0" xfId="0" applyFont="1" applyFill="1"/>
    <xf numFmtId="0" fontId="0" fillId="4" borderId="1" xfId="0" applyFill="1" applyBorder="1" applyAlignment="1">
      <alignment vertical="center"/>
    </xf>
    <xf numFmtId="17" fontId="5" fillId="0" borderId="0" xfId="0" applyNumberFormat="1" applyFont="1" applyAlignment="1">
      <alignment vertical="center"/>
    </xf>
    <xf numFmtId="0" fontId="4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7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7" fontId="2" fillId="0" borderId="1" xfId="0" applyNumberFormat="1" applyFont="1" applyBorder="1"/>
    <xf numFmtId="0" fontId="0" fillId="2" borderId="6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6" borderId="3" xfId="0" applyFill="1" applyBorder="1"/>
    <xf numFmtId="0" fontId="0" fillId="6" borderId="6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6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6" xfId="0" applyFill="1" applyBorder="1"/>
    <xf numFmtId="17" fontId="0" fillId="0" borderId="0" xfId="0" applyNumberFormat="1"/>
    <xf numFmtId="0" fontId="6" fillId="0" borderId="0" xfId="0" applyFont="1"/>
    <xf numFmtId="164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 applyAlignment="1">
      <alignment horizontal="right"/>
    </xf>
    <xf numFmtId="0" fontId="0" fillId="10" borderId="0" xfId="0" applyFill="1"/>
    <xf numFmtId="3" fontId="7" fillId="0" borderId="1" xfId="0" applyNumberFormat="1" applyFont="1" applyBorder="1" applyAlignment="1">
      <alignment horizontal="right" vertical="center" wrapText="1"/>
    </xf>
    <xf numFmtId="2" fontId="0" fillId="10" borderId="0" xfId="0" applyNumberFormat="1" applyFill="1"/>
    <xf numFmtId="2" fontId="0" fillId="0" borderId="0" xfId="0" applyNumberFormat="1"/>
    <xf numFmtId="2" fontId="6" fillId="11" borderId="0" xfId="0" applyNumberFormat="1" applyFont="1" applyFill="1"/>
    <xf numFmtId="165" fontId="7" fillId="0" borderId="1" xfId="1" applyNumberFormat="1" applyFont="1" applyBorder="1" applyAlignment="1">
      <alignment horizontal="right" vertical="center" wrapText="1"/>
    </xf>
    <xf numFmtId="0" fontId="8" fillId="0" borderId="0" xfId="0" applyFont="1"/>
    <xf numFmtId="165" fontId="8" fillId="0" borderId="0" xfId="1" applyNumberFormat="1" applyFont="1"/>
    <xf numFmtId="165" fontId="4" fillId="3" borderId="0" xfId="1" applyNumberFormat="1" applyFont="1" applyFill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2" fontId="4" fillId="3" borderId="0" xfId="0" applyNumberFormat="1" applyFont="1" applyFill="1"/>
    <xf numFmtId="164" fontId="4" fillId="3" borderId="0" xfId="0" applyNumberFormat="1" applyFont="1" applyFill="1"/>
    <xf numFmtId="1" fontId="4" fillId="3" borderId="0" xfId="0" applyNumberFormat="1" applyFont="1" applyFill="1"/>
  </cellXfs>
  <cellStyles count="2">
    <cellStyle name="Comma" xfId="1" builtinId="3"/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B936E-EADB-48A8-BC4C-5B1069127FCB}">
  <dimension ref="A1:CR114"/>
  <sheetViews>
    <sheetView tabSelected="1" zoomScale="85" zoomScaleNormal="85" workbookViewId="0">
      <pane xSplit="5" ySplit="2" topLeftCell="F96" activePane="bottomRight" state="frozen"/>
      <selection pane="topRight" activeCell="F1" sqref="F1"/>
      <selection pane="bottomLeft" activeCell="A3" sqref="A3"/>
      <selection pane="bottomRight" activeCell="F101" activeCellId="1" sqref="CJ98 F101"/>
    </sheetView>
  </sheetViews>
  <sheetFormatPr defaultRowHeight="15" x14ac:dyDescent="0.25"/>
  <cols>
    <col min="2" max="2" width="11.85546875" customWidth="1"/>
    <col min="3" max="3" width="9.7109375" customWidth="1"/>
    <col min="6" max="9" width="9" bestFit="1" customWidth="1"/>
    <col min="10" max="71" width="12.28515625" bestFit="1" customWidth="1"/>
    <col min="72" max="92" width="8" bestFit="1" customWidth="1"/>
    <col min="93" max="93" width="6.42578125" bestFit="1" customWidth="1"/>
    <col min="94" max="94" width="7" bestFit="1" customWidth="1"/>
    <col min="95" max="95" width="14.28515625" bestFit="1" customWidth="1"/>
    <col min="96" max="96" width="15.28515625" bestFit="1" customWidth="1"/>
  </cols>
  <sheetData>
    <row r="1" spans="1:95" x14ac:dyDescent="0.25">
      <c r="A1" s="50" t="s">
        <v>0</v>
      </c>
      <c r="B1" s="50"/>
      <c r="C1" s="50"/>
      <c r="D1" s="50"/>
      <c r="E1" s="50"/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  <c r="BC1">
        <v>50</v>
      </c>
      <c r="BD1">
        <v>51</v>
      </c>
      <c r="BE1">
        <v>52</v>
      </c>
      <c r="BF1">
        <v>53</v>
      </c>
      <c r="BG1">
        <v>54</v>
      </c>
      <c r="BH1">
        <v>55</v>
      </c>
      <c r="BI1">
        <v>56</v>
      </c>
      <c r="BJ1">
        <v>57</v>
      </c>
      <c r="BK1">
        <v>58</v>
      </c>
      <c r="BL1">
        <v>59</v>
      </c>
      <c r="BM1">
        <v>60</v>
      </c>
      <c r="BN1">
        <v>61</v>
      </c>
      <c r="BO1">
        <v>62</v>
      </c>
      <c r="BP1">
        <v>63</v>
      </c>
      <c r="BQ1">
        <v>64</v>
      </c>
      <c r="BR1">
        <v>65</v>
      </c>
      <c r="BS1">
        <v>66</v>
      </c>
      <c r="BT1">
        <v>67</v>
      </c>
      <c r="BU1">
        <v>68</v>
      </c>
      <c r="BV1">
        <v>69</v>
      </c>
      <c r="BW1">
        <v>70</v>
      </c>
      <c r="BX1">
        <v>71</v>
      </c>
      <c r="BY1">
        <v>72</v>
      </c>
      <c r="BZ1">
        <v>73</v>
      </c>
      <c r="CA1">
        <v>74</v>
      </c>
      <c r="CB1">
        <v>75</v>
      </c>
      <c r="CC1">
        <v>76</v>
      </c>
      <c r="CD1">
        <v>77</v>
      </c>
      <c r="CE1">
        <v>78</v>
      </c>
      <c r="CF1">
        <v>79</v>
      </c>
      <c r="CG1">
        <v>80</v>
      </c>
      <c r="CH1">
        <v>81</v>
      </c>
      <c r="CI1">
        <v>82</v>
      </c>
      <c r="CJ1">
        <v>83</v>
      </c>
      <c r="CK1">
        <v>84</v>
      </c>
      <c r="CL1">
        <v>85</v>
      </c>
      <c r="CM1">
        <v>86</v>
      </c>
      <c r="CN1">
        <v>87</v>
      </c>
      <c r="CQ1" s="1"/>
    </row>
    <row r="2" spans="1:95" s="5" customFormat="1" ht="60" customHeight="1" x14ac:dyDescent="0.25">
      <c r="A2" s="2"/>
      <c r="B2" s="49" t="s">
        <v>1</v>
      </c>
      <c r="C2" s="49"/>
      <c r="D2" s="49" t="s">
        <v>2</v>
      </c>
      <c r="E2" s="49"/>
      <c r="F2" s="3">
        <v>43831</v>
      </c>
      <c r="G2" s="3">
        <v>43862</v>
      </c>
      <c r="H2" s="3">
        <v>43891</v>
      </c>
      <c r="I2" s="3">
        <v>43922</v>
      </c>
      <c r="J2" s="3">
        <v>43952</v>
      </c>
      <c r="K2" s="3">
        <v>43983</v>
      </c>
      <c r="L2" s="3">
        <v>44013</v>
      </c>
      <c r="M2" s="3">
        <v>44044</v>
      </c>
      <c r="N2" s="3">
        <v>44075</v>
      </c>
      <c r="O2" s="3">
        <v>44105</v>
      </c>
      <c r="P2" s="3">
        <v>44136</v>
      </c>
      <c r="Q2" s="3">
        <v>44166</v>
      </c>
      <c r="R2" s="3">
        <v>44197</v>
      </c>
      <c r="S2" s="3">
        <v>44228</v>
      </c>
      <c r="T2" s="3">
        <v>44256</v>
      </c>
      <c r="U2" s="3">
        <v>44287</v>
      </c>
      <c r="V2" s="3">
        <v>44317</v>
      </c>
      <c r="W2" s="3">
        <v>44348</v>
      </c>
      <c r="X2" s="3">
        <v>44378</v>
      </c>
      <c r="Y2" s="3">
        <v>44409</v>
      </c>
      <c r="Z2" s="3">
        <v>44440</v>
      </c>
      <c r="AA2" s="3">
        <v>44470</v>
      </c>
      <c r="AB2" s="3">
        <v>44501</v>
      </c>
      <c r="AC2" s="3">
        <v>44531</v>
      </c>
      <c r="AD2" s="3">
        <v>44562</v>
      </c>
      <c r="AE2" s="3">
        <v>44593</v>
      </c>
      <c r="AF2" s="3">
        <v>44621</v>
      </c>
      <c r="AG2" s="3">
        <v>44652</v>
      </c>
      <c r="AH2" s="3">
        <v>44682</v>
      </c>
      <c r="AI2" s="3">
        <v>44713</v>
      </c>
      <c r="AJ2" s="3">
        <v>44743</v>
      </c>
      <c r="AK2" s="3">
        <v>44774</v>
      </c>
      <c r="AL2" s="3">
        <v>44805</v>
      </c>
      <c r="AM2" s="3">
        <v>44835</v>
      </c>
      <c r="AN2" s="3">
        <v>44866</v>
      </c>
      <c r="AO2" s="3">
        <v>44896</v>
      </c>
      <c r="AP2" s="3">
        <v>44927</v>
      </c>
      <c r="AQ2" s="3">
        <v>44958</v>
      </c>
      <c r="AR2" s="3">
        <v>44986</v>
      </c>
      <c r="AS2" s="3">
        <v>45017</v>
      </c>
      <c r="AT2" s="3">
        <v>45047</v>
      </c>
      <c r="AU2" s="3">
        <v>45078</v>
      </c>
      <c r="AV2" s="3">
        <v>45108</v>
      </c>
      <c r="AW2" s="3">
        <v>45139</v>
      </c>
      <c r="AX2" s="3">
        <v>45170</v>
      </c>
      <c r="AY2" s="3">
        <v>45200</v>
      </c>
      <c r="AZ2" s="3">
        <v>45231</v>
      </c>
      <c r="BA2" s="3">
        <v>45261</v>
      </c>
      <c r="BB2" s="3">
        <v>45292</v>
      </c>
      <c r="BC2" s="3">
        <v>45323</v>
      </c>
      <c r="BD2" s="3">
        <v>45352</v>
      </c>
      <c r="BE2" s="3">
        <v>45383</v>
      </c>
      <c r="BF2" s="3">
        <v>45413</v>
      </c>
      <c r="BG2" s="3">
        <v>45444</v>
      </c>
      <c r="BH2" s="3">
        <v>45474</v>
      </c>
      <c r="BI2" s="3">
        <v>45505</v>
      </c>
      <c r="BJ2" s="3">
        <v>45536</v>
      </c>
      <c r="BK2" s="3">
        <v>45566</v>
      </c>
      <c r="BL2" s="3">
        <v>45597</v>
      </c>
      <c r="BM2" s="3">
        <v>45627</v>
      </c>
      <c r="BN2" s="3">
        <v>45658</v>
      </c>
      <c r="BO2" s="3">
        <v>45689</v>
      </c>
      <c r="BP2" s="3">
        <v>45717</v>
      </c>
      <c r="BQ2" s="3">
        <v>45748</v>
      </c>
      <c r="BR2" s="3">
        <v>45778</v>
      </c>
      <c r="BS2" s="3">
        <v>45809</v>
      </c>
      <c r="BT2" s="3">
        <v>45839</v>
      </c>
      <c r="BU2" s="3">
        <v>45870</v>
      </c>
      <c r="BV2" s="3">
        <v>45901</v>
      </c>
      <c r="BW2" s="3">
        <v>45931</v>
      </c>
      <c r="BX2" s="3">
        <v>45962</v>
      </c>
      <c r="BY2" s="3">
        <v>45992</v>
      </c>
      <c r="BZ2" s="3">
        <v>46023</v>
      </c>
      <c r="CA2" s="3">
        <v>46054</v>
      </c>
      <c r="CB2" s="3">
        <v>46082</v>
      </c>
      <c r="CC2" s="3">
        <v>46113</v>
      </c>
      <c r="CD2" s="3">
        <v>46143</v>
      </c>
      <c r="CE2" s="3">
        <v>46174</v>
      </c>
      <c r="CF2" s="3">
        <v>46204</v>
      </c>
      <c r="CG2" s="3">
        <v>46235</v>
      </c>
      <c r="CH2" s="3">
        <v>46266</v>
      </c>
      <c r="CI2" s="3">
        <v>46296</v>
      </c>
      <c r="CJ2" s="3">
        <v>46327</v>
      </c>
      <c r="CK2" s="3">
        <v>46357</v>
      </c>
      <c r="CL2" s="3">
        <v>46388</v>
      </c>
      <c r="CM2" s="3">
        <v>46419</v>
      </c>
      <c r="CN2" s="3">
        <v>46447</v>
      </c>
      <c r="CO2" s="3">
        <v>46478</v>
      </c>
      <c r="CP2" s="3">
        <v>46508</v>
      </c>
      <c r="CQ2" s="4"/>
    </row>
    <row r="3" spans="1:95" x14ac:dyDescent="0.25">
      <c r="A3" s="6" t="s">
        <v>3</v>
      </c>
      <c r="B3" s="7">
        <v>43831</v>
      </c>
      <c r="C3" s="7">
        <v>44105</v>
      </c>
      <c r="D3" s="7">
        <v>43831</v>
      </c>
      <c r="E3" s="7">
        <v>44105</v>
      </c>
      <c r="F3" s="8"/>
      <c r="G3" s="9"/>
      <c r="H3" s="10"/>
      <c r="I3" s="10"/>
      <c r="J3" s="10"/>
      <c r="K3" s="10"/>
      <c r="L3" s="10"/>
      <c r="M3" s="10"/>
      <c r="N3" s="10"/>
      <c r="O3" s="11"/>
      <c r="CQ3" s="1"/>
    </row>
    <row r="4" spans="1:95" x14ac:dyDescent="0.25">
      <c r="A4" s="6" t="s">
        <v>4</v>
      </c>
      <c r="B4" s="7">
        <v>44136</v>
      </c>
      <c r="C4" s="7">
        <v>44470</v>
      </c>
      <c r="D4" s="7">
        <v>43891</v>
      </c>
      <c r="E4" s="12">
        <v>44166</v>
      </c>
      <c r="H4" s="8"/>
      <c r="I4" s="9"/>
      <c r="J4" s="9"/>
      <c r="K4" s="9"/>
      <c r="L4" s="9"/>
      <c r="M4" s="9"/>
      <c r="N4" s="9"/>
      <c r="O4" s="9"/>
      <c r="P4" s="9"/>
      <c r="Q4" s="13"/>
      <c r="CQ4" s="1"/>
    </row>
    <row r="5" spans="1:95" x14ac:dyDescent="0.25">
      <c r="A5" s="6" t="s">
        <v>5</v>
      </c>
      <c r="B5" s="7">
        <v>44501</v>
      </c>
      <c r="C5" s="7">
        <v>45748</v>
      </c>
      <c r="D5" s="7">
        <v>44197</v>
      </c>
      <c r="E5" s="12">
        <v>45474</v>
      </c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13"/>
      <c r="CQ5" s="1"/>
    </row>
    <row r="6" spans="1:95" ht="18.75" customHeight="1" x14ac:dyDescent="0.25">
      <c r="A6" s="46" t="s">
        <v>6</v>
      </c>
      <c r="B6" s="47"/>
      <c r="C6" s="47"/>
      <c r="D6" s="47"/>
      <c r="E6" s="48"/>
      <c r="CQ6" s="1"/>
    </row>
    <row r="7" spans="1:95" x14ac:dyDescent="0.25">
      <c r="A7" s="6"/>
      <c r="B7" s="49" t="s">
        <v>1</v>
      </c>
      <c r="C7" s="49"/>
      <c r="D7" s="49" t="s">
        <v>2</v>
      </c>
      <c r="E7" s="49"/>
      <c r="CQ7" s="1"/>
    </row>
    <row r="8" spans="1:95" x14ac:dyDescent="0.25">
      <c r="A8" s="6" t="s">
        <v>3</v>
      </c>
      <c r="B8" s="7">
        <v>44105</v>
      </c>
      <c r="C8" s="7">
        <v>44531</v>
      </c>
      <c r="D8" s="7">
        <v>43891</v>
      </c>
      <c r="E8" s="7">
        <v>44317</v>
      </c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6"/>
      <c r="U8" s="16"/>
      <c r="V8" s="17"/>
      <c r="CQ8" s="1"/>
    </row>
    <row r="9" spans="1:95" x14ac:dyDescent="0.25">
      <c r="A9" s="6" t="s">
        <v>4</v>
      </c>
      <c r="B9" s="7">
        <v>44562</v>
      </c>
      <c r="C9" s="7">
        <v>44805</v>
      </c>
      <c r="D9" s="7">
        <v>44256</v>
      </c>
      <c r="E9" s="12">
        <v>44501</v>
      </c>
      <c r="T9" s="14"/>
      <c r="U9" s="15"/>
      <c r="V9" s="15"/>
      <c r="W9" s="15"/>
      <c r="X9" s="15"/>
      <c r="Y9" s="15"/>
      <c r="Z9" s="15"/>
      <c r="AA9" s="15"/>
      <c r="AB9" s="18"/>
      <c r="CQ9" s="1"/>
    </row>
    <row r="10" spans="1:95" x14ac:dyDescent="0.25">
      <c r="A10" s="6" t="s">
        <v>5</v>
      </c>
      <c r="B10" s="7">
        <v>44835</v>
      </c>
      <c r="C10" s="7">
        <v>45901</v>
      </c>
      <c r="D10" s="7">
        <v>44531</v>
      </c>
      <c r="E10" s="12">
        <v>45597</v>
      </c>
      <c r="AC10" s="14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20"/>
      <c r="CQ10" s="1"/>
    </row>
    <row r="11" spans="1:95" ht="12" customHeight="1" x14ac:dyDescent="0.25">
      <c r="A11" s="6"/>
      <c r="B11" s="6"/>
      <c r="C11" s="6"/>
      <c r="D11" s="6"/>
      <c r="E11" s="6"/>
      <c r="CQ11" s="1"/>
    </row>
    <row r="12" spans="1:95" ht="15.75" customHeight="1" x14ac:dyDescent="0.25">
      <c r="A12" s="46" t="s">
        <v>7</v>
      </c>
      <c r="B12" s="47"/>
      <c r="C12" s="47"/>
      <c r="D12" s="47"/>
      <c r="E12" s="48"/>
      <c r="CQ12" s="1"/>
    </row>
    <row r="13" spans="1:95" ht="11.25" customHeight="1" x14ac:dyDescent="0.25">
      <c r="A13" s="6"/>
      <c r="B13" s="49" t="s">
        <v>1</v>
      </c>
      <c r="C13" s="49"/>
      <c r="D13" s="49" t="s">
        <v>2</v>
      </c>
      <c r="E13" s="49"/>
      <c r="CQ13" s="1"/>
    </row>
    <row r="14" spans="1:95" ht="11.25" customHeight="1" x14ac:dyDescent="0.25">
      <c r="A14" s="6" t="s">
        <v>3</v>
      </c>
      <c r="B14" s="6"/>
      <c r="C14" s="6"/>
      <c r="D14" s="6"/>
      <c r="E14" s="6"/>
      <c r="CQ14" s="1"/>
    </row>
    <row r="15" spans="1:95" ht="11.25" customHeight="1" x14ac:dyDescent="0.25">
      <c r="A15" s="6" t="s">
        <v>4</v>
      </c>
      <c r="B15" s="6"/>
      <c r="C15" s="6"/>
      <c r="D15" s="6"/>
      <c r="E15" s="6"/>
      <c r="CQ15" s="1"/>
    </row>
    <row r="16" spans="1:95" ht="11.25" customHeight="1" x14ac:dyDescent="0.25">
      <c r="A16" s="6" t="s">
        <v>8</v>
      </c>
      <c r="B16" s="7">
        <v>43952</v>
      </c>
      <c r="C16" s="7">
        <v>45809</v>
      </c>
      <c r="D16" s="7">
        <v>43952</v>
      </c>
      <c r="E16" s="7">
        <v>45809</v>
      </c>
      <c r="J16" s="21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20"/>
      <c r="CQ16" s="1"/>
    </row>
    <row r="17" spans="1:95" ht="13.5" customHeight="1" x14ac:dyDescent="0.25">
      <c r="A17" s="46" t="s">
        <v>9</v>
      </c>
      <c r="B17" s="47"/>
      <c r="C17" s="47"/>
      <c r="D17" s="47"/>
      <c r="E17" s="48"/>
      <c r="CQ17" s="1"/>
    </row>
    <row r="18" spans="1:95" x14ac:dyDescent="0.25">
      <c r="A18" s="6"/>
      <c r="B18" s="49" t="s">
        <v>1</v>
      </c>
      <c r="C18" s="49"/>
      <c r="D18" s="49" t="s">
        <v>2</v>
      </c>
      <c r="E18" s="49"/>
      <c r="CQ18" s="1"/>
    </row>
    <row r="19" spans="1:95" ht="15" customHeight="1" x14ac:dyDescent="0.25">
      <c r="A19" s="6" t="s">
        <v>3</v>
      </c>
      <c r="B19" s="7">
        <v>43831</v>
      </c>
      <c r="C19" s="7">
        <v>44652</v>
      </c>
      <c r="D19" s="7">
        <v>43831</v>
      </c>
      <c r="E19" s="7">
        <v>44652</v>
      </c>
      <c r="F19" s="23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CQ19" s="1"/>
    </row>
    <row r="20" spans="1:95" x14ac:dyDescent="0.25">
      <c r="A20" s="6" t="s">
        <v>4</v>
      </c>
      <c r="B20" s="7">
        <v>44682</v>
      </c>
      <c r="C20" s="7">
        <v>44927</v>
      </c>
      <c r="D20" s="7">
        <v>44682</v>
      </c>
      <c r="E20" s="7">
        <v>44927</v>
      </c>
      <c r="AH20" s="23"/>
      <c r="AI20" s="24"/>
      <c r="AJ20" s="24"/>
      <c r="AK20" s="24"/>
      <c r="AL20" s="24"/>
      <c r="AM20" s="24"/>
      <c r="AN20" s="24"/>
      <c r="AO20" s="24"/>
      <c r="AP20" s="25"/>
      <c r="CQ20" s="1"/>
    </row>
    <row r="21" spans="1:95" x14ac:dyDescent="0.25">
      <c r="A21" s="6" t="s">
        <v>8</v>
      </c>
      <c r="B21" s="7">
        <v>44958</v>
      </c>
      <c r="C21" s="7">
        <v>46447</v>
      </c>
      <c r="D21" s="7">
        <v>44958</v>
      </c>
      <c r="E21" s="7">
        <v>46447</v>
      </c>
      <c r="AQ21" s="23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20"/>
      <c r="CQ21" s="1"/>
    </row>
    <row r="22" spans="1:95" x14ac:dyDescent="0.25">
      <c r="A22" s="46" t="s">
        <v>10</v>
      </c>
      <c r="B22" s="47"/>
      <c r="C22" s="47"/>
      <c r="D22" s="47"/>
      <c r="E22" s="48"/>
      <c r="CQ22" s="1"/>
    </row>
    <row r="23" spans="1:95" x14ac:dyDescent="0.25">
      <c r="A23" s="6"/>
      <c r="B23" s="49" t="s">
        <v>1</v>
      </c>
      <c r="C23" s="49"/>
      <c r="D23" s="49" t="s">
        <v>2</v>
      </c>
      <c r="E23" s="49"/>
      <c r="CQ23" s="1"/>
    </row>
    <row r="24" spans="1:95" x14ac:dyDescent="0.25">
      <c r="A24" s="6" t="s">
        <v>3</v>
      </c>
      <c r="B24" s="7"/>
      <c r="C24" s="7"/>
      <c r="D24" s="7"/>
      <c r="E24" s="7"/>
      <c r="CQ24" s="1"/>
    </row>
    <row r="25" spans="1:95" x14ac:dyDescent="0.25">
      <c r="A25" s="6" t="s">
        <v>4</v>
      </c>
      <c r="B25" s="7"/>
      <c r="C25" s="7"/>
      <c r="D25" s="7"/>
      <c r="E25" s="7"/>
      <c r="CQ25" s="1"/>
    </row>
    <row r="26" spans="1:95" x14ac:dyDescent="0.25">
      <c r="A26" s="6" t="s">
        <v>8</v>
      </c>
      <c r="B26" s="7">
        <v>44348</v>
      </c>
      <c r="C26" s="7">
        <v>45413</v>
      </c>
      <c r="D26" s="7">
        <v>44348</v>
      </c>
      <c r="E26" s="7">
        <v>45413</v>
      </c>
      <c r="W26" s="26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8"/>
      <c r="CQ26" s="1"/>
    </row>
    <row r="27" spans="1:95" x14ac:dyDescent="0.25">
      <c r="B27" s="29"/>
      <c r="C27" s="29"/>
      <c r="D27" s="29"/>
      <c r="E27" s="29"/>
      <c r="CQ27" s="1"/>
    </row>
    <row r="28" spans="1:95" x14ac:dyDescent="0.25">
      <c r="A28" t="s">
        <v>11</v>
      </c>
      <c r="F28" s="30">
        <v>0.5</v>
      </c>
      <c r="G28" s="30">
        <v>0.5</v>
      </c>
      <c r="H28" s="30">
        <v>0.5</v>
      </c>
      <c r="I28" s="30">
        <v>0.5</v>
      </c>
      <c r="J28" s="30">
        <v>0.5</v>
      </c>
      <c r="K28" s="30">
        <v>0.5</v>
      </c>
      <c r="L28" s="30">
        <v>0.5</v>
      </c>
      <c r="M28" s="30">
        <v>0.5</v>
      </c>
      <c r="N28" s="30">
        <v>0.5</v>
      </c>
      <c r="O28" s="30">
        <v>0.5</v>
      </c>
      <c r="P28" s="30">
        <v>0.5</v>
      </c>
      <c r="Q28" s="30">
        <v>0.5</v>
      </c>
      <c r="R28" s="30">
        <v>0.5</v>
      </c>
      <c r="S28" s="30">
        <v>0.5</v>
      </c>
      <c r="T28" s="30">
        <v>0.5</v>
      </c>
      <c r="U28" s="30">
        <v>0.5</v>
      </c>
      <c r="V28" s="30">
        <v>0.5</v>
      </c>
      <c r="W28" s="30">
        <v>0.5</v>
      </c>
      <c r="X28" s="30">
        <v>0.5</v>
      </c>
      <c r="Y28" s="30">
        <v>0.5</v>
      </c>
      <c r="Z28" s="30">
        <v>0.5</v>
      </c>
      <c r="AA28" s="30">
        <v>0.5</v>
      </c>
      <c r="AB28" s="30">
        <v>0.5</v>
      </c>
      <c r="AC28" s="30">
        <v>0.5</v>
      </c>
      <c r="AD28" s="30">
        <v>0.5</v>
      </c>
      <c r="AE28" s="30">
        <v>0.5</v>
      </c>
      <c r="AF28" s="30">
        <v>0.5</v>
      </c>
      <c r="AG28" s="30">
        <v>0.5</v>
      </c>
      <c r="CQ28" s="1">
        <f t="shared" ref="CQ28:CQ34" si="0">SUM(F28:CN28)</f>
        <v>14</v>
      </c>
    </row>
    <row r="29" spans="1:95" x14ac:dyDescent="0.25">
      <c r="A29" t="s">
        <v>12</v>
      </c>
      <c r="F29" s="31">
        <f>11/28</f>
        <v>0.39285714285714285</v>
      </c>
      <c r="G29" s="31">
        <f t="shared" ref="G29:AG29" si="1">11/28</f>
        <v>0.39285714285714285</v>
      </c>
      <c r="H29" s="31">
        <f t="shared" si="1"/>
        <v>0.39285714285714285</v>
      </c>
      <c r="I29" s="31">
        <f t="shared" si="1"/>
        <v>0.39285714285714285</v>
      </c>
      <c r="J29" s="31">
        <f t="shared" si="1"/>
        <v>0.39285714285714285</v>
      </c>
      <c r="K29" s="31">
        <f t="shared" si="1"/>
        <v>0.39285714285714285</v>
      </c>
      <c r="L29" s="31">
        <f t="shared" si="1"/>
        <v>0.39285714285714285</v>
      </c>
      <c r="M29" s="31">
        <f t="shared" si="1"/>
        <v>0.39285714285714285</v>
      </c>
      <c r="N29" s="31">
        <f t="shared" si="1"/>
        <v>0.39285714285714285</v>
      </c>
      <c r="O29" s="31">
        <f t="shared" si="1"/>
        <v>0.39285714285714285</v>
      </c>
      <c r="P29" s="31">
        <f t="shared" si="1"/>
        <v>0.39285714285714285</v>
      </c>
      <c r="Q29" s="31">
        <f t="shared" si="1"/>
        <v>0.39285714285714285</v>
      </c>
      <c r="R29" s="31">
        <f t="shared" si="1"/>
        <v>0.39285714285714285</v>
      </c>
      <c r="S29" s="31">
        <f t="shared" si="1"/>
        <v>0.39285714285714285</v>
      </c>
      <c r="T29" s="31">
        <f t="shared" si="1"/>
        <v>0.39285714285714285</v>
      </c>
      <c r="U29" s="31">
        <f t="shared" si="1"/>
        <v>0.39285714285714285</v>
      </c>
      <c r="V29" s="31">
        <f t="shared" si="1"/>
        <v>0.39285714285714285</v>
      </c>
      <c r="W29" s="31">
        <f t="shared" si="1"/>
        <v>0.39285714285714285</v>
      </c>
      <c r="X29" s="31">
        <f t="shared" si="1"/>
        <v>0.39285714285714285</v>
      </c>
      <c r="Y29" s="31">
        <f t="shared" si="1"/>
        <v>0.39285714285714285</v>
      </c>
      <c r="Z29" s="31">
        <f t="shared" si="1"/>
        <v>0.39285714285714285</v>
      </c>
      <c r="AA29" s="31">
        <f t="shared" si="1"/>
        <v>0.39285714285714285</v>
      </c>
      <c r="AB29" s="31">
        <f t="shared" si="1"/>
        <v>0.39285714285714285</v>
      </c>
      <c r="AC29" s="31">
        <f t="shared" si="1"/>
        <v>0.39285714285714285</v>
      </c>
      <c r="AD29" s="31">
        <f t="shared" si="1"/>
        <v>0.39285714285714285</v>
      </c>
      <c r="AE29" s="31">
        <f t="shared" si="1"/>
        <v>0.39285714285714285</v>
      </c>
      <c r="AF29" s="31">
        <f t="shared" si="1"/>
        <v>0.39285714285714285</v>
      </c>
      <c r="AG29" s="31">
        <f t="shared" si="1"/>
        <v>0.39285714285714285</v>
      </c>
      <c r="CQ29" s="1">
        <f t="shared" si="0"/>
        <v>11</v>
      </c>
    </row>
    <row r="30" spans="1:95" x14ac:dyDescent="0.25">
      <c r="A30" t="s">
        <v>13</v>
      </c>
      <c r="F30" s="32">
        <f t="shared" ref="F30:AA30" si="2">5/17</f>
        <v>0.29411764705882354</v>
      </c>
      <c r="G30" s="32">
        <f t="shared" si="2"/>
        <v>0.29411764705882354</v>
      </c>
      <c r="H30" s="32">
        <f t="shared" si="2"/>
        <v>0.29411764705882354</v>
      </c>
      <c r="I30" s="32">
        <f t="shared" si="2"/>
        <v>0.29411764705882354</v>
      </c>
      <c r="J30" s="32">
        <f t="shared" si="2"/>
        <v>0.29411764705882354</v>
      </c>
      <c r="K30" s="32">
        <f t="shared" si="2"/>
        <v>0.29411764705882354</v>
      </c>
      <c r="L30" s="32">
        <f t="shared" si="2"/>
        <v>0.29411764705882354</v>
      </c>
      <c r="M30" s="32">
        <f t="shared" si="2"/>
        <v>0.29411764705882354</v>
      </c>
      <c r="N30" s="32">
        <f t="shared" si="2"/>
        <v>0.29411764705882354</v>
      </c>
      <c r="O30" s="32">
        <f t="shared" si="2"/>
        <v>0.29411764705882354</v>
      </c>
      <c r="P30" s="32">
        <f t="shared" si="2"/>
        <v>0.29411764705882354</v>
      </c>
      <c r="Q30" s="32">
        <f t="shared" si="2"/>
        <v>0.29411764705882354</v>
      </c>
      <c r="R30" s="32">
        <f t="shared" si="2"/>
        <v>0.29411764705882354</v>
      </c>
      <c r="S30" s="32">
        <f t="shared" si="2"/>
        <v>0.29411764705882354</v>
      </c>
      <c r="T30" s="32">
        <f t="shared" si="2"/>
        <v>0.29411764705882354</v>
      </c>
      <c r="U30" s="32">
        <f t="shared" si="2"/>
        <v>0.29411764705882354</v>
      </c>
      <c r="V30" s="32">
        <f t="shared" si="2"/>
        <v>0.29411764705882354</v>
      </c>
      <c r="W30" s="32">
        <f t="shared" si="2"/>
        <v>0.29411764705882354</v>
      </c>
      <c r="X30" s="32">
        <f t="shared" si="2"/>
        <v>0.29411764705882354</v>
      </c>
      <c r="Y30" s="32">
        <f t="shared" si="2"/>
        <v>0.29411764705882354</v>
      </c>
      <c r="Z30" s="32">
        <f t="shared" si="2"/>
        <v>0.29411764705882354</v>
      </c>
      <c r="AA30" s="32">
        <f t="shared" si="2"/>
        <v>0.29411764705882354</v>
      </c>
      <c r="AB30" s="32">
        <f>5/17</f>
        <v>0.29411764705882354</v>
      </c>
      <c r="AC30" s="32"/>
      <c r="AD30" s="32"/>
      <c r="AE30" s="32"/>
      <c r="AF30" s="32"/>
      <c r="AG30" s="32"/>
      <c r="CQ30" s="1">
        <f t="shared" si="0"/>
        <v>6.7647058823529393</v>
      </c>
    </row>
    <row r="31" spans="1:95" x14ac:dyDescent="0.25">
      <c r="A31" t="s">
        <v>14</v>
      </c>
      <c r="F31" s="32">
        <f>7/17</f>
        <v>0.41176470588235292</v>
      </c>
      <c r="G31" s="32">
        <f t="shared" ref="G31:AB31" si="3">7/17</f>
        <v>0.41176470588235292</v>
      </c>
      <c r="H31" s="32">
        <f t="shared" si="3"/>
        <v>0.41176470588235292</v>
      </c>
      <c r="I31" s="32">
        <f t="shared" si="3"/>
        <v>0.41176470588235292</v>
      </c>
      <c r="J31" s="32">
        <f t="shared" si="3"/>
        <v>0.41176470588235292</v>
      </c>
      <c r="K31" s="32">
        <f t="shared" si="3"/>
        <v>0.41176470588235292</v>
      </c>
      <c r="L31" s="32">
        <f t="shared" si="3"/>
        <v>0.41176470588235292</v>
      </c>
      <c r="M31" s="32">
        <f t="shared" si="3"/>
        <v>0.41176470588235292</v>
      </c>
      <c r="N31" s="32">
        <f t="shared" si="3"/>
        <v>0.41176470588235292</v>
      </c>
      <c r="O31" s="32">
        <f t="shared" si="3"/>
        <v>0.41176470588235292</v>
      </c>
      <c r="P31" s="32">
        <f t="shared" si="3"/>
        <v>0.41176470588235292</v>
      </c>
      <c r="Q31" s="32">
        <f t="shared" si="3"/>
        <v>0.41176470588235292</v>
      </c>
      <c r="R31" s="32">
        <f t="shared" si="3"/>
        <v>0.41176470588235292</v>
      </c>
      <c r="S31" s="32">
        <f t="shared" si="3"/>
        <v>0.41176470588235292</v>
      </c>
      <c r="T31" s="32">
        <f t="shared" si="3"/>
        <v>0.41176470588235292</v>
      </c>
      <c r="U31" s="32">
        <f t="shared" si="3"/>
        <v>0.41176470588235292</v>
      </c>
      <c r="V31" s="32">
        <f t="shared" si="3"/>
        <v>0.41176470588235292</v>
      </c>
      <c r="W31" s="32">
        <f t="shared" si="3"/>
        <v>0.41176470588235292</v>
      </c>
      <c r="X31" s="32">
        <f t="shared" si="3"/>
        <v>0.41176470588235292</v>
      </c>
      <c r="Y31" s="32">
        <f t="shared" si="3"/>
        <v>0.41176470588235292</v>
      </c>
      <c r="Z31" s="32">
        <f t="shared" si="3"/>
        <v>0.41176470588235292</v>
      </c>
      <c r="AA31" s="32">
        <f t="shared" si="3"/>
        <v>0.41176470588235292</v>
      </c>
      <c r="AB31" s="32">
        <f t="shared" si="3"/>
        <v>0.41176470588235292</v>
      </c>
      <c r="AC31" s="30"/>
      <c r="AD31" s="30"/>
      <c r="AE31" s="30"/>
      <c r="AF31" s="30"/>
      <c r="AG31" s="30"/>
      <c r="CQ31" s="1">
        <f t="shared" si="0"/>
        <v>9.4705882352941213</v>
      </c>
    </row>
    <row r="32" spans="1:95" x14ac:dyDescent="0.25">
      <c r="A32" t="s">
        <v>15</v>
      </c>
      <c r="F32" s="32">
        <f>4/28</f>
        <v>0.14285714285714285</v>
      </c>
      <c r="G32" s="32">
        <f t="shared" ref="G32:AG32" si="4">4/28</f>
        <v>0.14285714285714285</v>
      </c>
      <c r="H32" s="32">
        <f t="shared" si="4"/>
        <v>0.14285714285714285</v>
      </c>
      <c r="I32" s="32">
        <f t="shared" si="4"/>
        <v>0.14285714285714285</v>
      </c>
      <c r="J32" s="32">
        <f t="shared" si="4"/>
        <v>0.14285714285714285</v>
      </c>
      <c r="K32" s="32">
        <f t="shared" si="4"/>
        <v>0.14285714285714285</v>
      </c>
      <c r="L32" s="32">
        <f t="shared" si="4"/>
        <v>0.14285714285714285</v>
      </c>
      <c r="M32" s="32">
        <f t="shared" si="4"/>
        <v>0.14285714285714285</v>
      </c>
      <c r="N32" s="32">
        <f t="shared" si="4"/>
        <v>0.14285714285714285</v>
      </c>
      <c r="O32" s="32">
        <f t="shared" si="4"/>
        <v>0.14285714285714285</v>
      </c>
      <c r="P32" s="32">
        <f t="shared" si="4"/>
        <v>0.14285714285714285</v>
      </c>
      <c r="Q32" s="32">
        <f t="shared" si="4"/>
        <v>0.14285714285714285</v>
      </c>
      <c r="R32" s="32">
        <f t="shared" si="4"/>
        <v>0.14285714285714285</v>
      </c>
      <c r="S32" s="32">
        <f t="shared" si="4"/>
        <v>0.14285714285714285</v>
      </c>
      <c r="T32" s="32">
        <f t="shared" si="4"/>
        <v>0.14285714285714285</v>
      </c>
      <c r="U32" s="32">
        <f t="shared" si="4"/>
        <v>0.14285714285714285</v>
      </c>
      <c r="V32" s="32">
        <f t="shared" si="4"/>
        <v>0.14285714285714285</v>
      </c>
      <c r="W32" s="32">
        <f t="shared" si="4"/>
        <v>0.14285714285714285</v>
      </c>
      <c r="X32" s="32">
        <f t="shared" si="4"/>
        <v>0.14285714285714285</v>
      </c>
      <c r="Y32" s="32">
        <f t="shared" si="4"/>
        <v>0.14285714285714285</v>
      </c>
      <c r="Z32" s="32">
        <f t="shared" si="4"/>
        <v>0.14285714285714285</v>
      </c>
      <c r="AA32" s="32">
        <f t="shared" si="4"/>
        <v>0.14285714285714285</v>
      </c>
      <c r="AB32" s="32">
        <f t="shared" si="4"/>
        <v>0.14285714285714285</v>
      </c>
      <c r="AC32" s="32">
        <f t="shared" si="4"/>
        <v>0.14285714285714285</v>
      </c>
      <c r="AD32" s="32">
        <f t="shared" si="4"/>
        <v>0.14285714285714285</v>
      </c>
      <c r="AE32" s="32">
        <f t="shared" si="4"/>
        <v>0.14285714285714285</v>
      </c>
      <c r="AF32" s="32">
        <f t="shared" si="4"/>
        <v>0.14285714285714285</v>
      </c>
      <c r="AG32" s="32">
        <f t="shared" si="4"/>
        <v>0.14285714285714285</v>
      </c>
      <c r="CQ32" s="1">
        <f t="shared" si="0"/>
        <v>3.9999999999999987</v>
      </c>
    </row>
    <row r="33" spans="1:95" x14ac:dyDescent="0.25">
      <c r="A33" t="s">
        <v>16</v>
      </c>
      <c r="F33" s="32">
        <f>8/17</f>
        <v>0.47058823529411764</v>
      </c>
      <c r="G33" s="32">
        <f t="shared" ref="G33:AB33" si="5">8/17</f>
        <v>0.47058823529411764</v>
      </c>
      <c r="H33" s="32">
        <f t="shared" si="5"/>
        <v>0.47058823529411764</v>
      </c>
      <c r="I33" s="32">
        <f t="shared" si="5"/>
        <v>0.47058823529411764</v>
      </c>
      <c r="J33" s="32">
        <f t="shared" si="5"/>
        <v>0.47058823529411764</v>
      </c>
      <c r="K33" s="32">
        <f t="shared" si="5"/>
        <v>0.47058823529411764</v>
      </c>
      <c r="L33" s="32">
        <f t="shared" si="5"/>
        <v>0.47058823529411764</v>
      </c>
      <c r="M33" s="32">
        <f t="shared" si="5"/>
        <v>0.47058823529411764</v>
      </c>
      <c r="N33" s="32">
        <f t="shared" si="5"/>
        <v>0.47058823529411764</v>
      </c>
      <c r="O33" s="32">
        <f t="shared" si="5"/>
        <v>0.47058823529411764</v>
      </c>
      <c r="P33" s="32">
        <f t="shared" si="5"/>
        <v>0.47058823529411764</v>
      </c>
      <c r="Q33" s="32">
        <f t="shared" si="5"/>
        <v>0.47058823529411764</v>
      </c>
      <c r="R33" s="32">
        <f t="shared" si="5"/>
        <v>0.47058823529411764</v>
      </c>
      <c r="S33" s="32">
        <f t="shared" si="5"/>
        <v>0.47058823529411764</v>
      </c>
      <c r="T33" s="32">
        <f t="shared" si="5"/>
        <v>0.47058823529411764</v>
      </c>
      <c r="U33" s="32">
        <f t="shared" si="5"/>
        <v>0.47058823529411764</v>
      </c>
      <c r="V33" s="32">
        <f t="shared" si="5"/>
        <v>0.47058823529411764</v>
      </c>
      <c r="W33" s="32">
        <f t="shared" si="5"/>
        <v>0.47058823529411764</v>
      </c>
      <c r="X33" s="32">
        <f t="shared" si="5"/>
        <v>0.47058823529411764</v>
      </c>
      <c r="Y33" s="32">
        <f t="shared" si="5"/>
        <v>0.47058823529411764</v>
      </c>
      <c r="Z33" s="32">
        <f t="shared" si="5"/>
        <v>0.47058823529411764</v>
      </c>
      <c r="AA33" s="32">
        <f t="shared" si="5"/>
        <v>0.47058823529411764</v>
      </c>
      <c r="AB33" s="32">
        <f t="shared" si="5"/>
        <v>0.47058823529411764</v>
      </c>
      <c r="AC33" s="32"/>
      <c r="AD33" s="32"/>
      <c r="AE33" s="32"/>
      <c r="AF33" s="32"/>
      <c r="AG33" s="32"/>
      <c r="CQ33" s="1">
        <f t="shared" si="0"/>
        <v>10.823529411764707</v>
      </c>
    </row>
    <row r="34" spans="1:95" x14ac:dyDescent="0.25">
      <c r="A34" t="s">
        <v>17</v>
      </c>
      <c r="F34" s="32">
        <f>3/17</f>
        <v>0.17647058823529413</v>
      </c>
      <c r="G34" s="32">
        <f t="shared" ref="G34:AB34" si="6">3/17</f>
        <v>0.17647058823529413</v>
      </c>
      <c r="H34" s="32">
        <f t="shared" si="6"/>
        <v>0.17647058823529413</v>
      </c>
      <c r="I34" s="32">
        <f t="shared" si="6"/>
        <v>0.17647058823529413</v>
      </c>
      <c r="J34" s="32">
        <f t="shared" si="6"/>
        <v>0.17647058823529413</v>
      </c>
      <c r="K34" s="32">
        <f t="shared" si="6"/>
        <v>0.17647058823529413</v>
      </c>
      <c r="L34" s="32">
        <f t="shared" si="6"/>
        <v>0.17647058823529413</v>
      </c>
      <c r="M34" s="32">
        <f t="shared" si="6"/>
        <v>0.17647058823529413</v>
      </c>
      <c r="N34" s="32">
        <f t="shared" si="6"/>
        <v>0.17647058823529413</v>
      </c>
      <c r="O34" s="32">
        <f t="shared" si="6"/>
        <v>0.17647058823529413</v>
      </c>
      <c r="P34" s="32">
        <f t="shared" si="6"/>
        <v>0.17647058823529413</v>
      </c>
      <c r="Q34" s="32">
        <f t="shared" si="6"/>
        <v>0.17647058823529413</v>
      </c>
      <c r="R34" s="32">
        <f t="shared" si="6"/>
        <v>0.17647058823529413</v>
      </c>
      <c r="S34" s="32">
        <f t="shared" si="6"/>
        <v>0.17647058823529413</v>
      </c>
      <c r="T34" s="32">
        <f t="shared" si="6"/>
        <v>0.17647058823529413</v>
      </c>
      <c r="U34" s="32">
        <f t="shared" si="6"/>
        <v>0.17647058823529413</v>
      </c>
      <c r="V34" s="32">
        <f t="shared" si="6"/>
        <v>0.17647058823529413</v>
      </c>
      <c r="W34" s="32">
        <f t="shared" si="6"/>
        <v>0.17647058823529413</v>
      </c>
      <c r="X34" s="32">
        <f t="shared" si="6"/>
        <v>0.17647058823529413</v>
      </c>
      <c r="Y34" s="32">
        <f t="shared" si="6"/>
        <v>0.17647058823529413</v>
      </c>
      <c r="Z34" s="32">
        <f t="shared" si="6"/>
        <v>0.17647058823529413</v>
      </c>
      <c r="AA34" s="32">
        <f t="shared" si="6"/>
        <v>0.17647058823529413</v>
      </c>
      <c r="AB34" s="32">
        <f t="shared" si="6"/>
        <v>0.17647058823529413</v>
      </c>
      <c r="AC34" s="32"/>
      <c r="AD34" s="32"/>
      <c r="AE34" s="32"/>
      <c r="AF34" s="32"/>
      <c r="AG34" s="32"/>
      <c r="CQ34" s="1">
        <f t="shared" si="0"/>
        <v>4.0588235294117627</v>
      </c>
    </row>
    <row r="35" spans="1:95" x14ac:dyDescent="0.25">
      <c r="CQ35" s="1"/>
    </row>
    <row r="36" spans="1:95" x14ac:dyDescent="0.25">
      <c r="CQ36" s="1"/>
    </row>
    <row r="37" spans="1:95" x14ac:dyDescent="0.25">
      <c r="CQ37" s="1"/>
    </row>
    <row r="38" spans="1:95" x14ac:dyDescent="0.25">
      <c r="A38" t="s">
        <v>11</v>
      </c>
      <c r="J38" s="33">
        <f>56/83</f>
        <v>0.67469879518072284</v>
      </c>
      <c r="K38" s="33">
        <f t="shared" ref="K38:BV38" si="7">56/83</f>
        <v>0.67469879518072284</v>
      </c>
      <c r="L38" s="33">
        <f t="shared" si="7"/>
        <v>0.67469879518072284</v>
      </c>
      <c r="M38" s="33">
        <f t="shared" si="7"/>
        <v>0.67469879518072284</v>
      </c>
      <c r="N38" s="33">
        <f t="shared" si="7"/>
        <v>0.67469879518072284</v>
      </c>
      <c r="O38" s="33">
        <f t="shared" si="7"/>
        <v>0.67469879518072284</v>
      </c>
      <c r="P38" s="33">
        <f t="shared" si="7"/>
        <v>0.67469879518072284</v>
      </c>
      <c r="Q38" s="33">
        <f t="shared" si="7"/>
        <v>0.67469879518072284</v>
      </c>
      <c r="R38" s="33">
        <f t="shared" si="7"/>
        <v>0.67469879518072284</v>
      </c>
      <c r="S38" s="33">
        <f t="shared" si="7"/>
        <v>0.67469879518072284</v>
      </c>
      <c r="T38" s="33">
        <f t="shared" si="7"/>
        <v>0.67469879518072284</v>
      </c>
      <c r="U38" s="33">
        <f t="shared" si="7"/>
        <v>0.67469879518072284</v>
      </c>
      <c r="V38" s="33">
        <f t="shared" si="7"/>
        <v>0.67469879518072284</v>
      </c>
      <c r="W38" s="33">
        <f t="shared" si="7"/>
        <v>0.67469879518072284</v>
      </c>
      <c r="X38" s="33">
        <f t="shared" si="7"/>
        <v>0.67469879518072284</v>
      </c>
      <c r="Y38" s="33">
        <f t="shared" si="7"/>
        <v>0.67469879518072284</v>
      </c>
      <c r="Z38" s="33">
        <f t="shared" si="7"/>
        <v>0.67469879518072284</v>
      </c>
      <c r="AA38" s="33">
        <f t="shared" si="7"/>
        <v>0.67469879518072284</v>
      </c>
      <c r="AB38" s="33">
        <f t="shared" si="7"/>
        <v>0.67469879518072284</v>
      </c>
      <c r="AC38" s="33">
        <f t="shared" si="7"/>
        <v>0.67469879518072284</v>
      </c>
      <c r="AD38" s="33">
        <f t="shared" si="7"/>
        <v>0.67469879518072284</v>
      </c>
      <c r="AE38" s="33">
        <f t="shared" si="7"/>
        <v>0.67469879518072284</v>
      </c>
      <c r="AF38" s="33">
        <f t="shared" si="7"/>
        <v>0.67469879518072284</v>
      </c>
      <c r="AG38" s="33">
        <f t="shared" si="7"/>
        <v>0.67469879518072284</v>
      </c>
      <c r="AH38" s="33">
        <f t="shared" si="7"/>
        <v>0.67469879518072284</v>
      </c>
      <c r="AI38" s="33">
        <f t="shared" si="7"/>
        <v>0.67469879518072284</v>
      </c>
      <c r="AJ38" s="33">
        <f t="shared" si="7"/>
        <v>0.67469879518072284</v>
      </c>
      <c r="AK38" s="33">
        <f t="shared" si="7"/>
        <v>0.67469879518072284</v>
      </c>
      <c r="AL38" s="33">
        <f t="shared" si="7"/>
        <v>0.67469879518072284</v>
      </c>
      <c r="AM38" s="33">
        <f t="shared" si="7"/>
        <v>0.67469879518072284</v>
      </c>
      <c r="AN38" s="33">
        <f t="shared" si="7"/>
        <v>0.67469879518072284</v>
      </c>
      <c r="AO38" s="33">
        <f t="shared" si="7"/>
        <v>0.67469879518072284</v>
      </c>
      <c r="AP38" s="33">
        <f t="shared" si="7"/>
        <v>0.67469879518072284</v>
      </c>
      <c r="AQ38" s="33">
        <f t="shared" si="7"/>
        <v>0.67469879518072284</v>
      </c>
      <c r="AR38" s="33">
        <f t="shared" si="7"/>
        <v>0.67469879518072284</v>
      </c>
      <c r="AS38" s="33">
        <f t="shared" si="7"/>
        <v>0.67469879518072284</v>
      </c>
      <c r="AT38" s="33">
        <f t="shared" si="7"/>
        <v>0.67469879518072284</v>
      </c>
      <c r="AU38" s="33">
        <f t="shared" si="7"/>
        <v>0.67469879518072284</v>
      </c>
      <c r="AV38" s="33">
        <f t="shared" si="7"/>
        <v>0.67469879518072284</v>
      </c>
      <c r="AW38" s="33">
        <f t="shared" si="7"/>
        <v>0.67469879518072284</v>
      </c>
      <c r="AX38" s="33">
        <f t="shared" si="7"/>
        <v>0.67469879518072284</v>
      </c>
      <c r="AY38" s="33">
        <f t="shared" si="7"/>
        <v>0.67469879518072284</v>
      </c>
      <c r="AZ38" s="33">
        <f t="shared" si="7"/>
        <v>0.67469879518072284</v>
      </c>
      <c r="BA38" s="33">
        <f t="shared" si="7"/>
        <v>0.67469879518072284</v>
      </c>
      <c r="BB38" s="33">
        <f t="shared" si="7"/>
        <v>0.67469879518072284</v>
      </c>
      <c r="BC38" s="33">
        <f t="shared" si="7"/>
        <v>0.67469879518072284</v>
      </c>
      <c r="BD38" s="33">
        <f t="shared" si="7"/>
        <v>0.67469879518072284</v>
      </c>
      <c r="BE38" s="33">
        <f t="shared" si="7"/>
        <v>0.67469879518072284</v>
      </c>
      <c r="BF38" s="33">
        <f t="shared" si="7"/>
        <v>0.67469879518072284</v>
      </c>
      <c r="BG38" s="33">
        <f t="shared" si="7"/>
        <v>0.67469879518072284</v>
      </c>
      <c r="BH38" s="33">
        <f t="shared" si="7"/>
        <v>0.67469879518072284</v>
      </c>
      <c r="BI38" s="33">
        <f t="shared" si="7"/>
        <v>0.67469879518072284</v>
      </c>
      <c r="BJ38" s="33">
        <f t="shared" si="7"/>
        <v>0.67469879518072284</v>
      </c>
      <c r="BK38" s="33">
        <f t="shared" si="7"/>
        <v>0.67469879518072284</v>
      </c>
      <c r="BL38" s="33">
        <f t="shared" si="7"/>
        <v>0.67469879518072284</v>
      </c>
      <c r="BM38" s="33">
        <f t="shared" si="7"/>
        <v>0.67469879518072284</v>
      </c>
      <c r="BN38" s="33">
        <f t="shared" si="7"/>
        <v>0.67469879518072284</v>
      </c>
      <c r="BO38" s="33">
        <f t="shared" si="7"/>
        <v>0.67469879518072284</v>
      </c>
      <c r="BP38" s="33">
        <f t="shared" si="7"/>
        <v>0.67469879518072284</v>
      </c>
      <c r="BQ38" s="33">
        <f t="shared" si="7"/>
        <v>0.67469879518072284</v>
      </c>
      <c r="BR38" s="33">
        <f t="shared" si="7"/>
        <v>0.67469879518072284</v>
      </c>
      <c r="BS38" s="33">
        <f t="shared" si="7"/>
        <v>0.67469879518072284</v>
      </c>
      <c r="BT38" s="33">
        <f t="shared" si="7"/>
        <v>0.67469879518072284</v>
      </c>
      <c r="BU38" s="33">
        <f t="shared" si="7"/>
        <v>0.67469879518072284</v>
      </c>
      <c r="BV38" s="33">
        <f t="shared" si="7"/>
        <v>0.67469879518072284</v>
      </c>
      <c r="BW38" s="33">
        <f t="shared" ref="BW38:CN38" si="8">56/83</f>
        <v>0.67469879518072284</v>
      </c>
      <c r="BX38" s="33">
        <f t="shared" si="8"/>
        <v>0.67469879518072284</v>
      </c>
      <c r="BY38" s="33">
        <f t="shared" si="8"/>
        <v>0.67469879518072284</v>
      </c>
      <c r="BZ38" s="33">
        <f t="shared" si="8"/>
        <v>0.67469879518072284</v>
      </c>
      <c r="CA38" s="33">
        <f t="shared" si="8"/>
        <v>0.67469879518072284</v>
      </c>
      <c r="CB38" s="33">
        <f t="shared" si="8"/>
        <v>0.67469879518072284</v>
      </c>
      <c r="CC38" s="33">
        <f t="shared" si="8"/>
        <v>0.67469879518072284</v>
      </c>
      <c r="CD38" s="33">
        <f t="shared" si="8"/>
        <v>0.67469879518072284</v>
      </c>
      <c r="CE38" s="33">
        <f t="shared" si="8"/>
        <v>0.67469879518072284</v>
      </c>
      <c r="CF38" s="33">
        <f t="shared" si="8"/>
        <v>0.67469879518072284</v>
      </c>
      <c r="CG38" s="33">
        <f t="shared" si="8"/>
        <v>0.67469879518072284</v>
      </c>
      <c r="CH38" s="33">
        <f t="shared" si="8"/>
        <v>0.67469879518072284</v>
      </c>
      <c r="CI38" s="33">
        <f t="shared" si="8"/>
        <v>0.67469879518072284</v>
      </c>
      <c r="CJ38" s="33">
        <f t="shared" si="8"/>
        <v>0.67469879518072284</v>
      </c>
      <c r="CK38" s="33">
        <f t="shared" si="8"/>
        <v>0.67469879518072284</v>
      </c>
      <c r="CL38" s="33">
        <f t="shared" si="8"/>
        <v>0.67469879518072284</v>
      </c>
      <c r="CM38" s="33">
        <f t="shared" si="8"/>
        <v>0.67469879518072284</v>
      </c>
      <c r="CN38" s="33">
        <f t="shared" si="8"/>
        <v>0.67469879518072284</v>
      </c>
      <c r="CQ38" s="1">
        <f t="shared" ref="CQ38:CQ44" si="9">SUM(F38:CN38)</f>
        <v>56.000000000000064</v>
      </c>
    </row>
    <row r="39" spans="1:95" x14ac:dyDescent="0.25">
      <c r="A39" t="s">
        <v>12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>
        <f>12/50</f>
        <v>0.24</v>
      </c>
      <c r="AR39" s="30">
        <f t="shared" ref="AR39:CN39" si="10">12/50</f>
        <v>0.24</v>
      </c>
      <c r="AS39" s="30">
        <f t="shared" si="10"/>
        <v>0.24</v>
      </c>
      <c r="AT39" s="30">
        <f t="shared" si="10"/>
        <v>0.24</v>
      </c>
      <c r="AU39" s="30">
        <f t="shared" si="10"/>
        <v>0.24</v>
      </c>
      <c r="AV39" s="30">
        <f t="shared" si="10"/>
        <v>0.24</v>
      </c>
      <c r="AW39" s="30">
        <f t="shared" si="10"/>
        <v>0.24</v>
      </c>
      <c r="AX39" s="30">
        <f t="shared" si="10"/>
        <v>0.24</v>
      </c>
      <c r="AY39" s="30">
        <f t="shared" si="10"/>
        <v>0.24</v>
      </c>
      <c r="AZ39" s="30">
        <f t="shared" si="10"/>
        <v>0.24</v>
      </c>
      <c r="BA39" s="30">
        <f t="shared" si="10"/>
        <v>0.24</v>
      </c>
      <c r="BB39" s="30">
        <f t="shared" si="10"/>
        <v>0.24</v>
      </c>
      <c r="BC39" s="30">
        <f t="shared" si="10"/>
        <v>0.24</v>
      </c>
      <c r="BD39" s="30">
        <f t="shared" si="10"/>
        <v>0.24</v>
      </c>
      <c r="BE39" s="30">
        <f t="shared" si="10"/>
        <v>0.24</v>
      </c>
      <c r="BF39" s="30">
        <f t="shared" si="10"/>
        <v>0.24</v>
      </c>
      <c r="BG39" s="30">
        <f t="shared" si="10"/>
        <v>0.24</v>
      </c>
      <c r="BH39" s="30">
        <f t="shared" si="10"/>
        <v>0.24</v>
      </c>
      <c r="BI39" s="30">
        <f t="shared" si="10"/>
        <v>0.24</v>
      </c>
      <c r="BJ39" s="30">
        <f t="shared" si="10"/>
        <v>0.24</v>
      </c>
      <c r="BK39" s="30">
        <f t="shared" si="10"/>
        <v>0.24</v>
      </c>
      <c r="BL39" s="30">
        <f t="shared" si="10"/>
        <v>0.24</v>
      </c>
      <c r="BM39" s="30">
        <f t="shared" si="10"/>
        <v>0.24</v>
      </c>
      <c r="BN39" s="30">
        <f t="shared" si="10"/>
        <v>0.24</v>
      </c>
      <c r="BO39" s="30">
        <f t="shared" si="10"/>
        <v>0.24</v>
      </c>
      <c r="BP39" s="30">
        <f t="shared" si="10"/>
        <v>0.24</v>
      </c>
      <c r="BQ39" s="30">
        <f t="shared" si="10"/>
        <v>0.24</v>
      </c>
      <c r="BR39" s="30">
        <f t="shared" si="10"/>
        <v>0.24</v>
      </c>
      <c r="BS39" s="30">
        <f t="shared" si="10"/>
        <v>0.24</v>
      </c>
      <c r="BT39" s="30">
        <f t="shared" si="10"/>
        <v>0.24</v>
      </c>
      <c r="BU39" s="30">
        <f t="shared" si="10"/>
        <v>0.24</v>
      </c>
      <c r="BV39" s="30">
        <f t="shared" si="10"/>
        <v>0.24</v>
      </c>
      <c r="BW39" s="30">
        <f t="shared" si="10"/>
        <v>0.24</v>
      </c>
      <c r="BX39" s="30">
        <f t="shared" si="10"/>
        <v>0.24</v>
      </c>
      <c r="BY39" s="30">
        <f t="shared" si="10"/>
        <v>0.24</v>
      </c>
      <c r="BZ39" s="30">
        <f t="shared" si="10"/>
        <v>0.24</v>
      </c>
      <c r="CA39" s="30">
        <f t="shared" si="10"/>
        <v>0.24</v>
      </c>
      <c r="CB39" s="30">
        <f t="shared" si="10"/>
        <v>0.24</v>
      </c>
      <c r="CC39" s="30">
        <f t="shared" si="10"/>
        <v>0.24</v>
      </c>
      <c r="CD39" s="30">
        <f t="shared" si="10"/>
        <v>0.24</v>
      </c>
      <c r="CE39" s="30">
        <f t="shared" si="10"/>
        <v>0.24</v>
      </c>
      <c r="CF39" s="30">
        <f t="shared" si="10"/>
        <v>0.24</v>
      </c>
      <c r="CG39" s="30">
        <f t="shared" si="10"/>
        <v>0.24</v>
      </c>
      <c r="CH39" s="30">
        <f t="shared" si="10"/>
        <v>0.24</v>
      </c>
      <c r="CI39" s="30">
        <f t="shared" si="10"/>
        <v>0.24</v>
      </c>
      <c r="CJ39" s="30">
        <f t="shared" si="10"/>
        <v>0.24</v>
      </c>
      <c r="CK39" s="30">
        <f t="shared" si="10"/>
        <v>0.24</v>
      </c>
      <c r="CL39" s="30">
        <f t="shared" si="10"/>
        <v>0.24</v>
      </c>
      <c r="CM39" s="30">
        <f t="shared" si="10"/>
        <v>0.24</v>
      </c>
      <c r="CN39" s="30">
        <f t="shared" si="10"/>
        <v>0.24</v>
      </c>
      <c r="CQ39" s="1">
        <f t="shared" si="9"/>
        <v>12.000000000000009</v>
      </c>
    </row>
    <row r="40" spans="1:95" x14ac:dyDescent="0.25">
      <c r="A40" t="s">
        <v>13</v>
      </c>
      <c r="J40" s="30"/>
      <c r="K40" s="30"/>
      <c r="L40" s="30"/>
      <c r="M40" s="30"/>
      <c r="N40" s="30"/>
      <c r="O40" s="30"/>
      <c r="P40" s="30"/>
      <c r="Q40" s="30"/>
      <c r="R40" s="30">
        <f>10/47</f>
        <v>0.21276595744680851</v>
      </c>
      <c r="S40" s="30">
        <f t="shared" ref="S40:BL40" si="11">10/47</f>
        <v>0.21276595744680851</v>
      </c>
      <c r="T40" s="30">
        <f t="shared" si="11"/>
        <v>0.21276595744680851</v>
      </c>
      <c r="U40" s="30">
        <f t="shared" si="11"/>
        <v>0.21276595744680851</v>
      </c>
      <c r="V40" s="30">
        <f t="shared" si="11"/>
        <v>0.21276595744680851</v>
      </c>
      <c r="W40" s="30">
        <f t="shared" si="11"/>
        <v>0.21276595744680851</v>
      </c>
      <c r="X40" s="30">
        <f t="shared" si="11"/>
        <v>0.21276595744680851</v>
      </c>
      <c r="Y40" s="30">
        <f t="shared" si="11"/>
        <v>0.21276595744680851</v>
      </c>
      <c r="Z40" s="30">
        <f t="shared" si="11"/>
        <v>0.21276595744680851</v>
      </c>
      <c r="AA40" s="30">
        <f t="shared" si="11"/>
        <v>0.21276595744680851</v>
      </c>
      <c r="AB40" s="30">
        <f t="shared" si="11"/>
        <v>0.21276595744680851</v>
      </c>
      <c r="AC40" s="30">
        <f t="shared" si="11"/>
        <v>0.21276595744680851</v>
      </c>
      <c r="AD40" s="30">
        <f t="shared" si="11"/>
        <v>0.21276595744680851</v>
      </c>
      <c r="AE40" s="30">
        <f t="shared" si="11"/>
        <v>0.21276595744680851</v>
      </c>
      <c r="AF40" s="30">
        <f t="shared" si="11"/>
        <v>0.21276595744680851</v>
      </c>
      <c r="AG40" s="30">
        <f t="shared" si="11"/>
        <v>0.21276595744680851</v>
      </c>
      <c r="AH40" s="30">
        <f t="shared" si="11"/>
        <v>0.21276595744680851</v>
      </c>
      <c r="AI40" s="30">
        <f t="shared" si="11"/>
        <v>0.21276595744680851</v>
      </c>
      <c r="AJ40" s="30">
        <f t="shared" si="11"/>
        <v>0.21276595744680851</v>
      </c>
      <c r="AK40" s="30">
        <f t="shared" si="11"/>
        <v>0.21276595744680851</v>
      </c>
      <c r="AL40" s="30">
        <f t="shared" si="11"/>
        <v>0.21276595744680851</v>
      </c>
      <c r="AM40" s="30">
        <f t="shared" si="11"/>
        <v>0.21276595744680851</v>
      </c>
      <c r="AN40" s="30">
        <f t="shared" si="11"/>
        <v>0.21276595744680851</v>
      </c>
      <c r="AO40" s="30">
        <f t="shared" si="11"/>
        <v>0.21276595744680851</v>
      </c>
      <c r="AP40" s="30">
        <f t="shared" si="11"/>
        <v>0.21276595744680851</v>
      </c>
      <c r="AQ40" s="30">
        <f t="shared" si="11"/>
        <v>0.21276595744680851</v>
      </c>
      <c r="AR40" s="30">
        <f t="shared" si="11"/>
        <v>0.21276595744680851</v>
      </c>
      <c r="AS40" s="30">
        <f t="shared" si="11"/>
        <v>0.21276595744680851</v>
      </c>
      <c r="AT40" s="30">
        <f t="shared" si="11"/>
        <v>0.21276595744680851</v>
      </c>
      <c r="AU40" s="30">
        <f t="shared" si="11"/>
        <v>0.21276595744680851</v>
      </c>
      <c r="AV40" s="30">
        <f t="shared" si="11"/>
        <v>0.21276595744680851</v>
      </c>
      <c r="AW40" s="30">
        <f t="shared" si="11"/>
        <v>0.21276595744680851</v>
      </c>
      <c r="AX40" s="30">
        <f t="shared" si="11"/>
        <v>0.21276595744680851</v>
      </c>
      <c r="AY40" s="30">
        <f t="shared" si="11"/>
        <v>0.21276595744680851</v>
      </c>
      <c r="AZ40" s="30">
        <f t="shared" si="11"/>
        <v>0.21276595744680851</v>
      </c>
      <c r="BA40" s="30">
        <f t="shared" si="11"/>
        <v>0.21276595744680851</v>
      </c>
      <c r="BB40" s="30">
        <f t="shared" si="11"/>
        <v>0.21276595744680851</v>
      </c>
      <c r="BC40" s="30">
        <f t="shared" si="11"/>
        <v>0.21276595744680851</v>
      </c>
      <c r="BD40" s="30">
        <f t="shared" si="11"/>
        <v>0.21276595744680851</v>
      </c>
      <c r="BE40" s="30">
        <f t="shared" si="11"/>
        <v>0.21276595744680851</v>
      </c>
      <c r="BF40" s="30">
        <f t="shared" si="11"/>
        <v>0.21276595744680851</v>
      </c>
      <c r="BG40" s="30">
        <f t="shared" si="11"/>
        <v>0.21276595744680851</v>
      </c>
      <c r="BH40" s="30">
        <f t="shared" si="11"/>
        <v>0.21276595744680851</v>
      </c>
      <c r="BI40" s="30">
        <f t="shared" si="11"/>
        <v>0.21276595744680851</v>
      </c>
      <c r="BJ40" s="30">
        <f t="shared" si="11"/>
        <v>0.21276595744680851</v>
      </c>
      <c r="BK40" s="30">
        <f t="shared" si="11"/>
        <v>0.21276595744680851</v>
      </c>
      <c r="BL40" s="30">
        <f t="shared" si="11"/>
        <v>0.21276595744680851</v>
      </c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Q40" s="1">
        <f t="shared" si="9"/>
        <v>10</v>
      </c>
    </row>
    <row r="41" spans="1:95" x14ac:dyDescent="0.25">
      <c r="A41" t="s">
        <v>14</v>
      </c>
      <c r="J41" s="30"/>
      <c r="K41" s="30"/>
      <c r="L41" s="30"/>
      <c r="M41" s="30"/>
      <c r="N41" s="30"/>
      <c r="O41" s="30"/>
      <c r="P41" s="30"/>
      <c r="Q41" s="30"/>
      <c r="R41" s="30">
        <f>15/47</f>
        <v>0.31914893617021278</v>
      </c>
      <c r="S41" s="30">
        <f t="shared" ref="S41:V41" si="12">15/47</f>
        <v>0.31914893617021278</v>
      </c>
      <c r="T41" s="30">
        <f t="shared" si="12"/>
        <v>0.31914893617021278</v>
      </c>
      <c r="U41" s="30">
        <f t="shared" si="12"/>
        <v>0.31914893617021278</v>
      </c>
      <c r="V41" s="30">
        <f t="shared" si="12"/>
        <v>0.31914893617021278</v>
      </c>
      <c r="W41" s="32">
        <f>3/36+15/47</f>
        <v>0.4024822695035461</v>
      </c>
      <c r="X41" s="32">
        <f t="shared" ref="X41:BF41" si="13">3/36+15/47</f>
        <v>0.4024822695035461</v>
      </c>
      <c r="Y41" s="32">
        <f t="shared" si="13"/>
        <v>0.4024822695035461</v>
      </c>
      <c r="Z41" s="32">
        <f t="shared" si="13"/>
        <v>0.4024822695035461</v>
      </c>
      <c r="AA41" s="32">
        <f t="shared" si="13"/>
        <v>0.4024822695035461</v>
      </c>
      <c r="AB41" s="32">
        <f t="shared" si="13"/>
        <v>0.4024822695035461</v>
      </c>
      <c r="AC41" s="32">
        <f t="shared" si="13"/>
        <v>0.4024822695035461</v>
      </c>
      <c r="AD41" s="32">
        <f t="shared" si="13"/>
        <v>0.4024822695035461</v>
      </c>
      <c r="AE41" s="32">
        <f t="shared" si="13"/>
        <v>0.4024822695035461</v>
      </c>
      <c r="AF41" s="32">
        <f t="shared" si="13"/>
        <v>0.4024822695035461</v>
      </c>
      <c r="AG41" s="32">
        <f t="shared" si="13"/>
        <v>0.4024822695035461</v>
      </c>
      <c r="AH41" s="32">
        <f t="shared" si="13"/>
        <v>0.4024822695035461</v>
      </c>
      <c r="AI41" s="32">
        <f t="shared" si="13"/>
        <v>0.4024822695035461</v>
      </c>
      <c r="AJ41" s="32">
        <f t="shared" si="13"/>
        <v>0.4024822695035461</v>
      </c>
      <c r="AK41" s="32">
        <f t="shared" si="13"/>
        <v>0.4024822695035461</v>
      </c>
      <c r="AL41" s="32">
        <f t="shared" si="13"/>
        <v>0.4024822695035461</v>
      </c>
      <c r="AM41" s="32">
        <f t="shared" si="13"/>
        <v>0.4024822695035461</v>
      </c>
      <c r="AN41" s="32">
        <f t="shared" si="13"/>
        <v>0.4024822695035461</v>
      </c>
      <c r="AO41" s="32">
        <f t="shared" si="13"/>
        <v>0.4024822695035461</v>
      </c>
      <c r="AP41" s="32">
        <f t="shared" si="13"/>
        <v>0.4024822695035461</v>
      </c>
      <c r="AQ41" s="32">
        <f t="shared" si="13"/>
        <v>0.4024822695035461</v>
      </c>
      <c r="AR41" s="32">
        <f t="shared" si="13"/>
        <v>0.4024822695035461</v>
      </c>
      <c r="AS41" s="32">
        <f t="shared" si="13"/>
        <v>0.4024822695035461</v>
      </c>
      <c r="AT41" s="32">
        <f t="shared" si="13"/>
        <v>0.4024822695035461</v>
      </c>
      <c r="AU41" s="32">
        <f t="shared" si="13"/>
        <v>0.4024822695035461</v>
      </c>
      <c r="AV41" s="32">
        <f t="shared" si="13"/>
        <v>0.4024822695035461</v>
      </c>
      <c r="AW41" s="32">
        <f t="shared" si="13"/>
        <v>0.4024822695035461</v>
      </c>
      <c r="AX41" s="32">
        <f t="shared" si="13"/>
        <v>0.4024822695035461</v>
      </c>
      <c r="AY41" s="32">
        <f t="shared" si="13"/>
        <v>0.4024822695035461</v>
      </c>
      <c r="AZ41" s="32">
        <f t="shared" si="13"/>
        <v>0.4024822695035461</v>
      </c>
      <c r="BA41" s="32">
        <f t="shared" si="13"/>
        <v>0.4024822695035461</v>
      </c>
      <c r="BB41" s="32">
        <f t="shared" si="13"/>
        <v>0.4024822695035461</v>
      </c>
      <c r="BC41" s="32">
        <f t="shared" si="13"/>
        <v>0.4024822695035461</v>
      </c>
      <c r="BD41" s="32">
        <f t="shared" si="13"/>
        <v>0.4024822695035461</v>
      </c>
      <c r="BE41" s="32">
        <f t="shared" si="13"/>
        <v>0.4024822695035461</v>
      </c>
      <c r="BF41" s="32">
        <f t="shared" si="13"/>
        <v>0.4024822695035461</v>
      </c>
      <c r="BG41" s="32">
        <f>15/47</f>
        <v>0.31914893617021278</v>
      </c>
      <c r="BH41" s="32">
        <f t="shared" ref="BH41:BL41" si="14">15/47</f>
        <v>0.31914893617021278</v>
      </c>
      <c r="BI41" s="32">
        <f t="shared" si="14"/>
        <v>0.31914893617021278</v>
      </c>
      <c r="BJ41" s="32">
        <f>15/47</f>
        <v>0.31914893617021278</v>
      </c>
      <c r="BK41" s="32">
        <f t="shared" si="14"/>
        <v>0.31914893617021278</v>
      </c>
      <c r="BL41" s="32">
        <f t="shared" si="14"/>
        <v>0.31914893617021278</v>
      </c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Q41" s="1">
        <f t="shared" si="9"/>
        <v>17.999999999999982</v>
      </c>
    </row>
    <row r="42" spans="1:95" x14ac:dyDescent="0.25">
      <c r="A42" t="s">
        <v>15</v>
      </c>
      <c r="J42" s="30">
        <f>51/62</f>
        <v>0.82258064516129037</v>
      </c>
      <c r="K42" s="30">
        <f t="shared" ref="K42:Q42" si="15">51/62</f>
        <v>0.82258064516129037</v>
      </c>
      <c r="L42" s="30">
        <f t="shared" si="15"/>
        <v>0.82258064516129037</v>
      </c>
      <c r="M42" s="30">
        <f t="shared" si="15"/>
        <v>0.82258064516129037</v>
      </c>
      <c r="N42" s="30">
        <f t="shared" si="15"/>
        <v>0.82258064516129037</v>
      </c>
      <c r="O42" s="30">
        <f t="shared" si="15"/>
        <v>0.82258064516129037</v>
      </c>
      <c r="P42" s="30">
        <f t="shared" si="15"/>
        <v>0.82258064516129037</v>
      </c>
      <c r="Q42" s="30">
        <f t="shared" si="15"/>
        <v>0.82258064516129037</v>
      </c>
      <c r="R42" s="30">
        <f>3/47+51/62</f>
        <v>0.8864104323953329</v>
      </c>
      <c r="S42" s="30">
        <f t="shared" ref="S42:AP42" si="16">3/47+51/62</f>
        <v>0.8864104323953329</v>
      </c>
      <c r="T42" s="30">
        <f t="shared" si="16"/>
        <v>0.8864104323953329</v>
      </c>
      <c r="U42" s="30">
        <f t="shared" si="16"/>
        <v>0.8864104323953329</v>
      </c>
      <c r="V42" s="30">
        <f t="shared" si="16"/>
        <v>0.8864104323953329</v>
      </c>
      <c r="W42" s="30">
        <f t="shared" si="16"/>
        <v>0.8864104323953329</v>
      </c>
      <c r="X42" s="30">
        <f t="shared" si="16"/>
        <v>0.8864104323953329</v>
      </c>
      <c r="Y42" s="30">
        <f t="shared" si="16"/>
        <v>0.8864104323953329</v>
      </c>
      <c r="Z42" s="30">
        <f t="shared" si="16"/>
        <v>0.8864104323953329</v>
      </c>
      <c r="AA42" s="30">
        <f t="shared" si="16"/>
        <v>0.8864104323953329</v>
      </c>
      <c r="AB42" s="30">
        <f t="shared" si="16"/>
        <v>0.8864104323953329</v>
      </c>
      <c r="AC42" s="30">
        <f t="shared" si="16"/>
        <v>0.8864104323953329</v>
      </c>
      <c r="AD42" s="30">
        <f t="shared" si="16"/>
        <v>0.8864104323953329</v>
      </c>
      <c r="AE42" s="30">
        <f t="shared" si="16"/>
        <v>0.8864104323953329</v>
      </c>
      <c r="AF42" s="30">
        <f t="shared" si="16"/>
        <v>0.8864104323953329</v>
      </c>
      <c r="AG42" s="30">
        <f t="shared" si="16"/>
        <v>0.8864104323953329</v>
      </c>
      <c r="AH42" s="30">
        <f t="shared" si="16"/>
        <v>0.8864104323953329</v>
      </c>
      <c r="AI42" s="30">
        <f t="shared" si="16"/>
        <v>0.8864104323953329</v>
      </c>
      <c r="AJ42" s="30">
        <f t="shared" si="16"/>
        <v>0.8864104323953329</v>
      </c>
      <c r="AK42" s="30">
        <f t="shared" si="16"/>
        <v>0.8864104323953329</v>
      </c>
      <c r="AL42" s="30">
        <f t="shared" si="16"/>
        <v>0.8864104323953329</v>
      </c>
      <c r="AM42" s="30">
        <f t="shared" si="16"/>
        <v>0.8864104323953329</v>
      </c>
      <c r="AN42" s="30">
        <f t="shared" si="16"/>
        <v>0.8864104323953329</v>
      </c>
      <c r="AO42" s="30">
        <f t="shared" si="16"/>
        <v>0.8864104323953329</v>
      </c>
      <c r="AP42" s="30">
        <f t="shared" si="16"/>
        <v>0.8864104323953329</v>
      </c>
      <c r="AQ42" s="30">
        <f>3/47+51/62+12/50</f>
        <v>1.1264104323953328</v>
      </c>
      <c r="AR42" s="30">
        <f t="shared" ref="AR42:BL42" si="17">3/47+51/62+12/50</f>
        <v>1.1264104323953328</v>
      </c>
      <c r="AS42" s="30">
        <f t="shared" si="17"/>
        <v>1.1264104323953328</v>
      </c>
      <c r="AT42" s="30">
        <f t="shared" si="17"/>
        <v>1.1264104323953328</v>
      </c>
      <c r="AU42" s="30">
        <f t="shared" si="17"/>
        <v>1.1264104323953328</v>
      </c>
      <c r="AV42" s="30">
        <f t="shared" si="17"/>
        <v>1.1264104323953328</v>
      </c>
      <c r="AW42" s="30">
        <f t="shared" si="17"/>
        <v>1.1264104323953328</v>
      </c>
      <c r="AX42" s="30">
        <f t="shared" si="17"/>
        <v>1.1264104323953328</v>
      </c>
      <c r="AY42" s="30">
        <f t="shared" si="17"/>
        <v>1.1264104323953328</v>
      </c>
      <c r="AZ42" s="30">
        <f t="shared" si="17"/>
        <v>1.1264104323953328</v>
      </c>
      <c r="BA42" s="30">
        <f t="shared" si="17"/>
        <v>1.1264104323953328</v>
      </c>
      <c r="BB42" s="30">
        <f t="shared" si="17"/>
        <v>1.1264104323953328</v>
      </c>
      <c r="BC42" s="30">
        <f t="shared" si="17"/>
        <v>1.1264104323953328</v>
      </c>
      <c r="BD42" s="30">
        <f t="shared" si="17"/>
        <v>1.1264104323953328</v>
      </c>
      <c r="BE42" s="30">
        <f t="shared" si="17"/>
        <v>1.1264104323953328</v>
      </c>
      <c r="BF42" s="30">
        <f t="shared" si="17"/>
        <v>1.1264104323953328</v>
      </c>
      <c r="BG42" s="30">
        <f t="shared" si="17"/>
        <v>1.1264104323953328</v>
      </c>
      <c r="BH42" s="30">
        <f t="shared" si="17"/>
        <v>1.1264104323953328</v>
      </c>
      <c r="BI42" s="30">
        <f t="shared" si="17"/>
        <v>1.1264104323953328</v>
      </c>
      <c r="BJ42" s="30">
        <f t="shared" si="17"/>
        <v>1.1264104323953328</v>
      </c>
      <c r="BK42" s="30">
        <f t="shared" si="17"/>
        <v>1.1264104323953328</v>
      </c>
      <c r="BL42" s="30">
        <f t="shared" si="17"/>
        <v>1.1264104323953328</v>
      </c>
      <c r="BM42" s="30">
        <f>51/62+12/50</f>
        <v>1.0625806451612902</v>
      </c>
      <c r="BN42" s="30">
        <f t="shared" ref="BN42:BS42" si="18">51/62+12/50</f>
        <v>1.0625806451612902</v>
      </c>
      <c r="BO42" s="30">
        <f t="shared" si="18"/>
        <v>1.0625806451612902</v>
      </c>
      <c r="BP42" s="30">
        <f t="shared" si="18"/>
        <v>1.0625806451612902</v>
      </c>
      <c r="BQ42" s="30">
        <f t="shared" si="18"/>
        <v>1.0625806451612902</v>
      </c>
      <c r="BR42" s="30">
        <f t="shared" si="18"/>
        <v>1.0625806451612902</v>
      </c>
      <c r="BS42" s="30">
        <f t="shared" si="18"/>
        <v>1.0625806451612902</v>
      </c>
      <c r="BT42" s="30">
        <f>12/50</f>
        <v>0.24</v>
      </c>
      <c r="BU42" s="30">
        <f t="shared" ref="BU42:CN42" si="19">12/50</f>
        <v>0.24</v>
      </c>
      <c r="BV42" s="30">
        <f t="shared" si="19"/>
        <v>0.24</v>
      </c>
      <c r="BW42" s="30">
        <f t="shared" si="19"/>
        <v>0.24</v>
      </c>
      <c r="BX42" s="30">
        <f t="shared" si="19"/>
        <v>0.24</v>
      </c>
      <c r="BY42" s="30">
        <f t="shared" si="19"/>
        <v>0.24</v>
      </c>
      <c r="BZ42" s="30">
        <f t="shared" si="19"/>
        <v>0.24</v>
      </c>
      <c r="CA42" s="30">
        <f t="shared" si="19"/>
        <v>0.24</v>
      </c>
      <c r="CB42" s="30">
        <f t="shared" si="19"/>
        <v>0.24</v>
      </c>
      <c r="CC42" s="30">
        <f t="shared" si="19"/>
        <v>0.24</v>
      </c>
      <c r="CD42" s="30">
        <f t="shared" si="19"/>
        <v>0.24</v>
      </c>
      <c r="CE42" s="30">
        <f t="shared" si="19"/>
        <v>0.24</v>
      </c>
      <c r="CF42" s="30">
        <f t="shared" si="19"/>
        <v>0.24</v>
      </c>
      <c r="CG42" s="30">
        <f t="shared" si="19"/>
        <v>0.24</v>
      </c>
      <c r="CH42" s="30">
        <f t="shared" si="19"/>
        <v>0.24</v>
      </c>
      <c r="CI42" s="30">
        <f t="shared" si="19"/>
        <v>0.24</v>
      </c>
      <c r="CJ42" s="30">
        <f t="shared" si="19"/>
        <v>0.24</v>
      </c>
      <c r="CK42" s="30">
        <f t="shared" si="19"/>
        <v>0.24</v>
      </c>
      <c r="CL42" s="30">
        <f t="shared" si="19"/>
        <v>0.24</v>
      </c>
      <c r="CM42" s="30">
        <f t="shared" si="19"/>
        <v>0.24</v>
      </c>
      <c r="CN42" s="30">
        <f t="shared" si="19"/>
        <v>0.24</v>
      </c>
      <c r="CQ42" s="1">
        <f t="shared" si="9"/>
        <v>65.999999999999972</v>
      </c>
    </row>
    <row r="43" spans="1:95" x14ac:dyDescent="0.25">
      <c r="A43" t="s">
        <v>16</v>
      </c>
      <c r="J43" s="30"/>
      <c r="K43" s="30"/>
      <c r="L43" s="30"/>
      <c r="M43" s="30"/>
      <c r="N43" s="30"/>
      <c r="O43" s="30"/>
      <c r="P43" s="30"/>
      <c r="Q43" s="30"/>
      <c r="R43" s="30">
        <f>1/47</f>
        <v>2.1276595744680851E-2</v>
      </c>
      <c r="S43" s="30">
        <f t="shared" ref="S43:BL43" si="20">1/47</f>
        <v>2.1276595744680851E-2</v>
      </c>
      <c r="T43" s="30">
        <f t="shared" si="20"/>
        <v>2.1276595744680851E-2</v>
      </c>
      <c r="U43" s="30">
        <f t="shared" si="20"/>
        <v>2.1276595744680851E-2</v>
      </c>
      <c r="V43" s="30">
        <f t="shared" si="20"/>
        <v>2.1276595744680851E-2</v>
      </c>
      <c r="W43" s="30">
        <f t="shared" si="20"/>
        <v>2.1276595744680851E-2</v>
      </c>
      <c r="X43" s="30">
        <f t="shared" si="20"/>
        <v>2.1276595744680851E-2</v>
      </c>
      <c r="Y43" s="30">
        <f t="shared" si="20"/>
        <v>2.1276595744680851E-2</v>
      </c>
      <c r="Z43" s="30">
        <f t="shared" si="20"/>
        <v>2.1276595744680851E-2</v>
      </c>
      <c r="AA43" s="30">
        <f t="shared" si="20"/>
        <v>2.1276595744680851E-2</v>
      </c>
      <c r="AB43" s="30">
        <f t="shared" si="20"/>
        <v>2.1276595744680851E-2</v>
      </c>
      <c r="AC43" s="30">
        <f t="shared" si="20"/>
        <v>2.1276595744680851E-2</v>
      </c>
      <c r="AD43" s="30">
        <f t="shared" si="20"/>
        <v>2.1276595744680851E-2</v>
      </c>
      <c r="AE43" s="30">
        <f t="shared" si="20"/>
        <v>2.1276595744680851E-2</v>
      </c>
      <c r="AF43" s="30">
        <f t="shared" si="20"/>
        <v>2.1276595744680851E-2</v>
      </c>
      <c r="AG43" s="30">
        <f t="shared" si="20"/>
        <v>2.1276595744680851E-2</v>
      </c>
      <c r="AH43" s="30">
        <f t="shared" si="20"/>
        <v>2.1276595744680851E-2</v>
      </c>
      <c r="AI43" s="30">
        <f t="shared" si="20"/>
        <v>2.1276595744680851E-2</v>
      </c>
      <c r="AJ43" s="30">
        <f t="shared" si="20"/>
        <v>2.1276595744680851E-2</v>
      </c>
      <c r="AK43" s="30">
        <f t="shared" si="20"/>
        <v>2.1276595744680851E-2</v>
      </c>
      <c r="AL43" s="30">
        <f t="shared" si="20"/>
        <v>2.1276595744680851E-2</v>
      </c>
      <c r="AM43" s="30">
        <f t="shared" si="20"/>
        <v>2.1276595744680851E-2</v>
      </c>
      <c r="AN43" s="30">
        <f t="shared" si="20"/>
        <v>2.1276595744680851E-2</v>
      </c>
      <c r="AO43" s="30">
        <f t="shared" si="20"/>
        <v>2.1276595744680851E-2</v>
      </c>
      <c r="AP43" s="30">
        <f t="shared" si="20"/>
        <v>2.1276595744680851E-2</v>
      </c>
      <c r="AQ43" s="30">
        <f t="shared" si="20"/>
        <v>2.1276595744680851E-2</v>
      </c>
      <c r="AR43" s="30">
        <f t="shared" si="20"/>
        <v>2.1276595744680851E-2</v>
      </c>
      <c r="AS43" s="30">
        <f t="shared" si="20"/>
        <v>2.1276595744680851E-2</v>
      </c>
      <c r="AT43" s="30">
        <f t="shared" si="20"/>
        <v>2.1276595744680851E-2</v>
      </c>
      <c r="AU43" s="30">
        <f t="shared" si="20"/>
        <v>2.1276595744680851E-2</v>
      </c>
      <c r="AV43" s="30">
        <f t="shared" si="20"/>
        <v>2.1276595744680851E-2</v>
      </c>
      <c r="AW43" s="30">
        <f t="shared" si="20"/>
        <v>2.1276595744680851E-2</v>
      </c>
      <c r="AX43" s="30">
        <f t="shared" si="20"/>
        <v>2.1276595744680851E-2</v>
      </c>
      <c r="AY43" s="30">
        <f t="shared" si="20"/>
        <v>2.1276595744680851E-2</v>
      </c>
      <c r="AZ43" s="30">
        <f t="shared" si="20"/>
        <v>2.1276595744680851E-2</v>
      </c>
      <c r="BA43" s="30">
        <f t="shared" si="20"/>
        <v>2.1276595744680851E-2</v>
      </c>
      <c r="BB43" s="30">
        <f t="shared" si="20"/>
        <v>2.1276595744680851E-2</v>
      </c>
      <c r="BC43" s="30">
        <f t="shared" si="20"/>
        <v>2.1276595744680851E-2</v>
      </c>
      <c r="BD43" s="30">
        <f t="shared" si="20"/>
        <v>2.1276595744680851E-2</v>
      </c>
      <c r="BE43" s="30">
        <f t="shared" si="20"/>
        <v>2.1276595744680851E-2</v>
      </c>
      <c r="BF43" s="30">
        <f t="shared" si="20"/>
        <v>2.1276595744680851E-2</v>
      </c>
      <c r="BG43" s="30">
        <f t="shared" si="20"/>
        <v>2.1276595744680851E-2</v>
      </c>
      <c r="BH43" s="30">
        <f t="shared" si="20"/>
        <v>2.1276595744680851E-2</v>
      </c>
      <c r="BI43" s="30">
        <f t="shared" si="20"/>
        <v>2.1276595744680851E-2</v>
      </c>
      <c r="BJ43" s="30">
        <f t="shared" si="20"/>
        <v>2.1276595744680851E-2</v>
      </c>
      <c r="BK43" s="30">
        <f t="shared" si="20"/>
        <v>2.1276595744680851E-2</v>
      </c>
      <c r="BL43" s="30">
        <f t="shared" si="20"/>
        <v>2.1276595744680851E-2</v>
      </c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Q43" s="1">
        <f t="shared" si="9"/>
        <v>1.0000000000000004</v>
      </c>
    </row>
    <row r="44" spans="1:95" x14ac:dyDescent="0.25">
      <c r="A44" t="s">
        <v>17</v>
      </c>
      <c r="J44" s="30"/>
      <c r="K44" s="30"/>
      <c r="L44" s="30"/>
      <c r="M44" s="30"/>
      <c r="N44" s="30"/>
      <c r="O44" s="30"/>
      <c r="P44" s="30"/>
      <c r="Q44" s="30"/>
      <c r="R44" s="30">
        <f>8/47</f>
        <v>0.1702127659574468</v>
      </c>
      <c r="S44" s="30">
        <f t="shared" ref="S44:BL44" si="21">8/47</f>
        <v>0.1702127659574468</v>
      </c>
      <c r="T44" s="30">
        <f t="shared" si="21"/>
        <v>0.1702127659574468</v>
      </c>
      <c r="U44" s="30">
        <f t="shared" si="21"/>
        <v>0.1702127659574468</v>
      </c>
      <c r="V44" s="30">
        <f t="shared" si="21"/>
        <v>0.1702127659574468</v>
      </c>
      <c r="W44" s="30">
        <f t="shared" si="21"/>
        <v>0.1702127659574468</v>
      </c>
      <c r="X44" s="30">
        <f t="shared" si="21"/>
        <v>0.1702127659574468</v>
      </c>
      <c r="Y44" s="30">
        <f t="shared" si="21"/>
        <v>0.1702127659574468</v>
      </c>
      <c r="Z44" s="30">
        <f t="shared" si="21"/>
        <v>0.1702127659574468</v>
      </c>
      <c r="AA44" s="30">
        <f t="shared" si="21"/>
        <v>0.1702127659574468</v>
      </c>
      <c r="AB44" s="30">
        <f t="shared" si="21"/>
        <v>0.1702127659574468</v>
      </c>
      <c r="AC44" s="30">
        <f t="shared" si="21"/>
        <v>0.1702127659574468</v>
      </c>
      <c r="AD44" s="30">
        <f t="shared" si="21"/>
        <v>0.1702127659574468</v>
      </c>
      <c r="AE44" s="30">
        <f t="shared" si="21"/>
        <v>0.1702127659574468</v>
      </c>
      <c r="AF44" s="30">
        <f t="shared" si="21"/>
        <v>0.1702127659574468</v>
      </c>
      <c r="AG44" s="30">
        <f t="shared" si="21"/>
        <v>0.1702127659574468</v>
      </c>
      <c r="AH44" s="30">
        <f t="shared" si="21"/>
        <v>0.1702127659574468</v>
      </c>
      <c r="AI44" s="30">
        <f t="shared" si="21"/>
        <v>0.1702127659574468</v>
      </c>
      <c r="AJ44" s="30">
        <f t="shared" si="21"/>
        <v>0.1702127659574468</v>
      </c>
      <c r="AK44" s="30">
        <f t="shared" si="21"/>
        <v>0.1702127659574468</v>
      </c>
      <c r="AL44" s="30">
        <f t="shared" si="21"/>
        <v>0.1702127659574468</v>
      </c>
      <c r="AM44" s="30">
        <f t="shared" si="21"/>
        <v>0.1702127659574468</v>
      </c>
      <c r="AN44" s="30">
        <f t="shared" si="21"/>
        <v>0.1702127659574468</v>
      </c>
      <c r="AO44" s="30">
        <f t="shared" si="21"/>
        <v>0.1702127659574468</v>
      </c>
      <c r="AP44" s="30">
        <f t="shared" si="21"/>
        <v>0.1702127659574468</v>
      </c>
      <c r="AQ44" s="30">
        <f t="shared" si="21"/>
        <v>0.1702127659574468</v>
      </c>
      <c r="AR44" s="30">
        <f t="shared" si="21"/>
        <v>0.1702127659574468</v>
      </c>
      <c r="AS44" s="30">
        <f t="shared" si="21"/>
        <v>0.1702127659574468</v>
      </c>
      <c r="AT44" s="30">
        <f t="shared" si="21"/>
        <v>0.1702127659574468</v>
      </c>
      <c r="AU44" s="30">
        <f t="shared" si="21"/>
        <v>0.1702127659574468</v>
      </c>
      <c r="AV44" s="30">
        <f t="shared" si="21"/>
        <v>0.1702127659574468</v>
      </c>
      <c r="AW44" s="30">
        <f t="shared" si="21"/>
        <v>0.1702127659574468</v>
      </c>
      <c r="AX44" s="30">
        <f t="shared" si="21"/>
        <v>0.1702127659574468</v>
      </c>
      <c r="AY44" s="30">
        <f t="shared" si="21"/>
        <v>0.1702127659574468</v>
      </c>
      <c r="AZ44" s="30">
        <f t="shared" si="21"/>
        <v>0.1702127659574468</v>
      </c>
      <c r="BA44" s="30">
        <f t="shared" si="21"/>
        <v>0.1702127659574468</v>
      </c>
      <c r="BB44" s="30">
        <f t="shared" si="21"/>
        <v>0.1702127659574468</v>
      </c>
      <c r="BC44" s="30">
        <f t="shared" si="21"/>
        <v>0.1702127659574468</v>
      </c>
      <c r="BD44" s="30">
        <f t="shared" si="21"/>
        <v>0.1702127659574468</v>
      </c>
      <c r="BE44" s="30">
        <f t="shared" si="21"/>
        <v>0.1702127659574468</v>
      </c>
      <c r="BF44" s="30">
        <f t="shared" si="21"/>
        <v>0.1702127659574468</v>
      </c>
      <c r="BG44" s="30">
        <f t="shared" si="21"/>
        <v>0.1702127659574468</v>
      </c>
      <c r="BH44" s="30">
        <f t="shared" si="21"/>
        <v>0.1702127659574468</v>
      </c>
      <c r="BI44" s="30">
        <f t="shared" si="21"/>
        <v>0.1702127659574468</v>
      </c>
      <c r="BJ44" s="30">
        <f t="shared" si="21"/>
        <v>0.1702127659574468</v>
      </c>
      <c r="BK44" s="30">
        <f t="shared" si="21"/>
        <v>0.1702127659574468</v>
      </c>
      <c r="BL44" s="30">
        <f t="shared" si="21"/>
        <v>0.1702127659574468</v>
      </c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Q44" s="1">
        <f t="shared" si="9"/>
        <v>8.0000000000000036</v>
      </c>
    </row>
    <row r="45" spans="1:95" x14ac:dyDescent="0.25">
      <c r="CQ45" s="1"/>
    </row>
    <row r="46" spans="1:95" x14ac:dyDescent="0.25">
      <c r="CQ46" s="1"/>
    </row>
    <row r="47" spans="1:95" x14ac:dyDescent="0.25">
      <c r="A47" s="34" t="s">
        <v>11</v>
      </c>
      <c r="B47" s="34"/>
      <c r="C47" s="34"/>
      <c r="D47" s="35">
        <v>37501</v>
      </c>
      <c r="E47" s="34"/>
      <c r="F47" s="36">
        <f>F28+F38</f>
        <v>0.5</v>
      </c>
      <c r="G47" s="36">
        <f t="shared" ref="G47:BR51" si="22">G28+G38</f>
        <v>0.5</v>
      </c>
      <c r="H47" s="36">
        <f t="shared" si="22"/>
        <v>0.5</v>
      </c>
      <c r="I47" s="36">
        <f t="shared" si="22"/>
        <v>0.5</v>
      </c>
      <c r="J47" s="36">
        <f>J28+J38-0.17</f>
        <v>1.0046987951807229</v>
      </c>
      <c r="K47" s="36">
        <f t="shared" ref="K47:AG47" si="23">K28+K38-0.17</f>
        <v>1.0046987951807229</v>
      </c>
      <c r="L47" s="36">
        <f t="shared" si="23"/>
        <v>1.0046987951807229</v>
      </c>
      <c r="M47" s="36">
        <f t="shared" si="23"/>
        <v>1.0046987951807229</v>
      </c>
      <c r="N47" s="36">
        <f t="shared" si="23"/>
        <v>1.0046987951807229</v>
      </c>
      <c r="O47" s="36">
        <f t="shared" si="23"/>
        <v>1.0046987951807229</v>
      </c>
      <c r="P47" s="36">
        <f t="shared" si="23"/>
        <v>1.0046987951807229</v>
      </c>
      <c r="Q47" s="36">
        <f t="shared" si="23"/>
        <v>1.0046987951807229</v>
      </c>
      <c r="R47" s="36">
        <f t="shared" si="23"/>
        <v>1.0046987951807229</v>
      </c>
      <c r="S47" s="36">
        <f t="shared" si="23"/>
        <v>1.0046987951807229</v>
      </c>
      <c r="T47" s="36">
        <f t="shared" si="23"/>
        <v>1.0046987951807229</v>
      </c>
      <c r="U47" s="36">
        <f t="shared" si="23"/>
        <v>1.0046987951807229</v>
      </c>
      <c r="V47" s="36">
        <f t="shared" si="23"/>
        <v>1.0046987951807229</v>
      </c>
      <c r="W47" s="36">
        <f t="shared" si="23"/>
        <v>1.0046987951807229</v>
      </c>
      <c r="X47" s="36">
        <f t="shared" si="23"/>
        <v>1.0046987951807229</v>
      </c>
      <c r="Y47" s="36">
        <f t="shared" si="23"/>
        <v>1.0046987951807229</v>
      </c>
      <c r="Z47" s="36">
        <f t="shared" si="23"/>
        <v>1.0046987951807229</v>
      </c>
      <c r="AA47" s="36">
        <f t="shared" si="23"/>
        <v>1.0046987951807229</v>
      </c>
      <c r="AB47" s="36">
        <f t="shared" si="23"/>
        <v>1.0046987951807229</v>
      </c>
      <c r="AC47" s="36">
        <f t="shared" si="23"/>
        <v>1.0046987951807229</v>
      </c>
      <c r="AD47" s="36">
        <f t="shared" si="23"/>
        <v>1.0046987951807229</v>
      </c>
      <c r="AE47" s="36">
        <f t="shared" si="23"/>
        <v>1.0046987951807229</v>
      </c>
      <c r="AF47" s="36">
        <f t="shared" si="23"/>
        <v>1.0046987951807229</v>
      </c>
      <c r="AG47" s="36">
        <f t="shared" si="23"/>
        <v>1.0046987951807229</v>
      </c>
      <c r="AH47" s="36">
        <f>AH28+AH38+0.17</f>
        <v>0.84469879518072288</v>
      </c>
      <c r="AI47" s="36">
        <f t="shared" ref="AI47:BE47" si="24">AI28+AI38+0.17</f>
        <v>0.84469879518072288</v>
      </c>
      <c r="AJ47" s="36">
        <f t="shared" si="24"/>
        <v>0.84469879518072288</v>
      </c>
      <c r="AK47" s="36">
        <f t="shared" si="24"/>
        <v>0.84469879518072288</v>
      </c>
      <c r="AL47" s="36">
        <f t="shared" si="24"/>
        <v>0.84469879518072288</v>
      </c>
      <c r="AM47" s="36">
        <f t="shared" si="24"/>
        <v>0.84469879518072288</v>
      </c>
      <c r="AN47" s="36">
        <f t="shared" si="24"/>
        <v>0.84469879518072288</v>
      </c>
      <c r="AO47" s="36">
        <f t="shared" si="24"/>
        <v>0.84469879518072288</v>
      </c>
      <c r="AP47" s="36">
        <f t="shared" si="24"/>
        <v>0.84469879518072288</v>
      </c>
      <c r="AQ47" s="36">
        <f t="shared" si="24"/>
        <v>0.84469879518072288</v>
      </c>
      <c r="AR47" s="36">
        <f t="shared" si="24"/>
        <v>0.84469879518072288</v>
      </c>
      <c r="AS47" s="36">
        <f t="shared" si="24"/>
        <v>0.84469879518072288</v>
      </c>
      <c r="AT47" s="36">
        <f t="shared" si="24"/>
        <v>0.84469879518072288</v>
      </c>
      <c r="AU47" s="36">
        <f t="shared" si="24"/>
        <v>0.84469879518072288</v>
      </c>
      <c r="AV47" s="36">
        <f t="shared" si="24"/>
        <v>0.84469879518072288</v>
      </c>
      <c r="AW47" s="36">
        <f t="shared" si="24"/>
        <v>0.84469879518072288</v>
      </c>
      <c r="AX47" s="36">
        <f t="shared" si="24"/>
        <v>0.84469879518072288</v>
      </c>
      <c r="AY47" s="36">
        <f t="shared" si="24"/>
        <v>0.84469879518072288</v>
      </c>
      <c r="AZ47" s="36">
        <f t="shared" si="24"/>
        <v>0.84469879518072288</v>
      </c>
      <c r="BA47" s="36">
        <f t="shared" si="24"/>
        <v>0.84469879518072288</v>
      </c>
      <c r="BB47" s="36">
        <f t="shared" si="24"/>
        <v>0.84469879518072288</v>
      </c>
      <c r="BC47" s="36">
        <f t="shared" si="24"/>
        <v>0.84469879518072288</v>
      </c>
      <c r="BD47" s="36">
        <f t="shared" si="24"/>
        <v>0.84469879518072288</v>
      </c>
      <c r="BE47" s="36">
        <f t="shared" si="24"/>
        <v>0.84469879518072288</v>
      </c>
      <c r="BF47" s="36">
        <f t="shared" si="22"/>
        <v>0.67469879518072284</v>
      </c>
      <c r="BG47" s="36">
        <f t="shared" si="22"/>
        <v>0.67469879518072284</v>
      </c>
      <c r="BH47" s="36">
        <f t="shared" si="22"/>
        <v>0.67469879518072284</v>
      </c>
      <c r="BI47" s="36">
        <f t="shared" si="22"/>
        <v>0.67469879518072284</v>
      </c>
      <c r="BJ47" s="36">
        <f t="shared" si="22"/>
        <v>0.67469879518072284</v>
      </c>
      <c r="BK47" s="36">
        <f t="shared" si="22"/>
        <v>0.67469879518072284</v>
      </c>
      <c r="BL47" s="36">
        <f t="shared" si="22"/>
        <v>0.67469879518072284</v>
      </c>
      <c r="BM47" s="36">
        <f t="shared" si="22"/>
        <v>0.67469879518072284</v>
      </c>
      <c r="BN47" s="36">
        <f t="shared" si="22"/>
        <v>0.67469879518072284</v>
      </c>
      <c r="BO47" s="36">
        <f t="shared" si="22"/>
        <v>0.67469879518072284</v>
      </c>
      <c r="BP47" s="36">
        <f t="shared" si="22"/>
        <v>0.67469879518072284</v>
      </c>
      <c r="BQ47" s="36">
        <f t="shared" si="22"/>
        <v>0.67469879518072284</v>
      </c>
      <c r="BR47" s="36">
        <f t="shared" si="22"/>
        <v>0.67469879518072284</v>
      </c>
      <c r="BS47" s="36">
        <f t="shared" ref="BS47:CN51" si="25">BS28+BS38</f>
        <v>0.67469879518072284</v>
      </c>
      <c r="BT47" s="36">
        <f t="shared" si="25"/>
        <v>0.67469879518072284</v>
      </c>
      <c r="BU47" s="36">
        <f t="shared" si="25"/>
        <v>0.67469879518072284</v>
      </c>
      <c r="BV47" s="36">
        <f t="shared" si="25"/>
        <v>0.67469879518072284</v>
      </c>
      <c r="BW47" s="36">
        <f t="shared" si="25"/>
        <v>0.67469879518072284</v>
      </c>
      <c r="BX47" s="36">
        <f t="shared" si="25"/>
        <v>0.67469879518072284</v>
      </c>
      <c r="BY47" s="36">
        <f t="shared" si="25"/>
        <v>0.67469879518072284</v>
      </c>
      <c r="BZ47" s="36">
        <f t="shared" si="25"/>
        <v>0.67469879518072284</v>
      </c>
      <c r="CA47" s="36">
        <f t="shared" si="25"/>
        <v>0.67469879518072284</v>
      </c>
      <c r="CB47" s="36">
        <f t="shared" si="25"/>
        <v>0.67469879518072284</v>
      </c>
      <c r="CC47" s="36">
        <f t="shared" si="25"/>
        <v>0.67469879518072284</v>
      </c>
      <c r="CD47" s="36">
        <f t="shared" si="25"/>
        <v>0.67469879518072284</v>
      </c>
      <c r="CE47" s="36">
        <f t="shared" si="25"/>
        <v>0.67469879518072284</v>
      </c>
      <c r="CF47" s="36">
        <f t="shared" si="25"/>
        <v>0.67469879518072284</v>
      </c>
      <c r="CG47" s="36">
        <f t="shared" si="25"/>
        <v>0.67469879518072284</v>
      </c>
      <c r="CH47" s="36">
        <f t="shared" si="25"/>
        <v>0.67469879518072284</v>
      </c>
      <c r="CI47" s="36">
        <f t="shared" si="25"/>
        <v>0.67469879518072284</v>
      </c>
      <c r="CJ47" s="36">
        <f t="shared" si="25"/>
        <v>0.67469879518072284</v>
      </c>
      <c r="CK47" s="36">
        <f t="shared" si="25"/>
        <v>0.67469879518072284</v>
      </c>
      <c r="CL47" s="36">
        <f t="shared" si="25"/>
        <v>0.67469879518072284</v>
      </c>
      <c r="CM47" s="36">
        <f t="shared" si="25"/>
        <v>0.67469879518072284</v>
      </c>
      <c r="CN47" s="36">
        <f t="shared" si="25"/>
        <v>0.67469879518072284</v>
      </c>
      <c r="CO47" s="36"/>
      <c r="CP47" s="36"/>
      <c r="CQ47" s="1">
        <f t="shared" ref="CQ47:CQ108" si="26">SUM(F47:CN47)</f>
        <v>70.000000000000028</v>
      </c>
    </row>
    <row r="48" spans="1:95" x14ac:dyDescent="0.25">
      <c r="A48" s="34" t="s">
        <v>12</v>
      </c>
      <c r="B48" s="34"/>
      <c r="C48" s="34"/>
      <c r="D48" s="35">
        <v>25360</v>
      </c>
      <c r="E48" s="34"/>
      <c r="F48" s="36">
        <f t="shared" ref="F48:U53" si="27">F29+F39</f>
        <v>0.39285714285714285</v>
      </c>
      <c r="G48" s="36">
        <f t="shared" si="27"/>
        <v>0.39285714285714285</v>
      </c>
      <c r="H48" s="36">
        <f t="shared" si="27"/>
        <v>0.39285714285714285</v>
      </c>
      <c r="I48" s="36">
        <f t="shared" si="27"/>
        <v>0.39285714285714285</v>
      </c>
      <c r="J48" s="36">
        <f t="shared" si="27"/>
        <v>0.39285714285714285</v>
      </c>
      <c r="K48" s="36">
        <f t="shared" si="27"/>
        <v>0.39285714285714285</v>
      </c>
      <c r="L48" s="36">
        <f t="shared" si="27"/>
        <v>0.39285714285714285</v>
      </c>
      <c r="M48" s="36">
        <f t="shared" si="27"/>
        <v>0.39285714285714285</v>
      </c>
      <c r="N48" s="36">
        <f t="shared" si="27"/>
        <v>0.39285714285714285</v>
      </c>
      <c r="O48" s="36">
        <f t="shared" si="27"/>
        <v>0.39285714285714285</v>
      </c>
      <c r="P48" s="36">
        <f t="shared" si="27"/>
        <v>0.39285714285714285</v>
      </c>
      <c r="Q48" s="36">
        <f t="shared" si="27"/>
        <v>0.39285714285714285</v>
      </c>
      <c r="R48" s="36">
        <f t="shared" si="27"/>
        <v>0.39285714285714285</v>
      </c>
      <c r="S48" s="36">
        <f t="shared" si="27"/>
        <v>0.39285714285714285</v>
      </c>
      <c r="T48" s="36">
        <f t="shared" si="27"/>
        <v>0.39285714285714285</v>
      </c>
      <c r="U48" s="36">
        <f t="shared" si="27"/>
        <v>0.39285714285714285</v>
      </c>
      <c r="V48" s="36">
        <f t="shared" si="22"/>
        <v>0.39285714285714285</v>
      </c>
      <c r="W48" s="36">
        <f t="shared" si="22"/>
        <v>0.39285714285714285</v>
      </c>
      <c r="X48" s="36">
        <f t="shared" si="22"/>
        <v>0.39285714285714285</v>
      </c>
      <c r="Y48" s="36">
        <f t="shared" si="22"/>
        <v>0.39285714285714285</v>
      </c>
      <c r="Z48" s="36">
        <f t="shared" si="22"/>
        <v>0.39285714285714285</v>
      </c>
      <c r="AA48" s="36">
        <f t="shared" si="22"/>
        <v>0.39285714285714285</v>
      </c>
      <c r="AB48" s="36">
        <f t="shared" si="22"/>
        <v>0.39285714285714285</v>
      </c>
      <c r="AC48" s="36">
        <f t="shared" si="22"/>
        <v>0.39285714285714285</v>
      </c>
      <c r="AD48" s="36">
        <f t="shared" si="22"/>
        <v>0.39285714285714285</v>
      </c>
      <c r="AE48" s="36">
        <f t="shared" si="22"/>
        <v>0.39285714285714285</v>
      </c>
      <c r="AF48" s="36">
        <f t="shared" si="22"/>
        <v>0.39285714285714285</v>
      </c>
      <c r="AG48" s="36">
        <f t="shared" si="22"/>
        <v>0.39285714285714285</v>
      </c>
      <c r="AH48" s="36">
        <f t="shared" si="22"/>
        <v>0</v>
      </c>
      <c r="AI48" s="36">
        <f t="shared" si="22"/>
        <v>0</v>
      </c>
      <c r="AJ48" s="36">
        <f t="shared" si="22"/>
        <v>0</v>
      </c>
      <c r="AK48" s="36">
        <f t="shared" si="22"/>
        <v>0</v>
      </c>
      <c r="AL48" s="36">
        <f t="shared" si="22"/>
        <v>0</v>
      </c>
      <c r="AM48" s="36">
        <f t="shared" si="22"/>
        <v>0</v>
      </c>
      <c r="AN48" s="36">
        <f t="shared" si="22"/>
        <v>0</v>
      </c>
      <c r="AO48" s="36">
        <f t="shared" si="22"/>
        <v>0</v>
      </c>
      <c r="AP48" s="36">
        <f t="shared" si="22"/>
        <v>0</v>
      </c>
      <c r="AQ48" s="36">
        <f t="shared" si="22"/>
        <v>0.24</v>
      </c>
      <c r="AR48" s="36">
        <f t="shared" si="22"/>
        <v>0.24</v>
      </c>
      <c r="AS48" s="36">
        <f t="shared" si="22"/>
        <v>0.24</v>
      </c>
      <c r="AT48" s="36">
        <f t="shared" si="22"/>
        <v>0.24</v>
      </c>
      <c r="AU48" s="36">
        <f t="shared" si="22"/>
        <v>0.24</v>
      </c>
      <c r="AV48" s="36">
        <f t="shared" si="22"/>
        <v>0.24</v>
      </c>
      <c r="AW48" s="36">
        <f t="shared" si="22"/>
        <v>0.24</v>
      </c>
      <c r="AX48" s="36">
        <f t="shared" si="22"/>
        <v>0.24</v>
      </c>
      <c r="AY48" s="36">
        <f t="shared" si="22"/>
        <v>0.24</v>
      </c>
      <c r="AZ48" s="36">
        <f t="shared" si="22"/>
        <v>0.24</v>
      </c>
      <c r="BA48" s="36">
        <f t="shared" si="22"/>
        <v>0.24</v>
      </c>
      <c r="BB48" s="36">
        <f t="shared" si="22"/>
        <v>0.24</v>
      </c>
      <c r="BC48" s="36">
        <f t="shared" si="22"/>
        <v>0.24</v>
      </c>
      <c r="BD48" s="36">
        <f t="shared" si="22"/>
        <v>0.24</v>
      </c>
      <c r="BE48" s="36">
        <f t="shared" si="22"/>
        <v>0.24</v>
      </c>
      <c r="BF48" s="36">
        <f t="shared" si="22"/>
        <v>0.24</v>
      </c>
      <c r="BG48" s="36">
        <f t="shared" si="22"/>
        <v>0.24</v>
      </c>
      <c r="BH48" s="36">
        <f t="shared" si="22"/>
        <v>0.24</v>
      </c>
      <c r="BI48" s="36">
        <f t="shared" si="22"/>
        <v>0.24</v>
      </c>
      <c r="BJ48" s="36">
        <f t="shared" si="22"/>
        <v>0.24</v>
      </c>
      <c r="BK48" s="36">
        <f t="shared" si="22"/>
        <v>0.24</v>
      </c>
      <c r="BL48" s="36">
        <f t="shared" si="22"/>
        <v>0.24</v>
      </c>
      <c r="BM48" s="36">
        <f t="shared" si="22"/>
        <v>0.24</v>
      </c>
      <c r="BN48" s="36">
        <f t="shared" si="22"/>
        <v>0.24</v>
      </c>
      <c r="BO48" s="36">
        <f t="shared" si="22"/>
        <v>0.24</v>
      </c>
      <c r="BP48" s="36">
        <f t="shared" si="22"/>
        <v>0.24</v>
      </c>
      <c r="BQ48" s="36">
        <f t="shared" si="22"/>
        <v>0.24</v>
      </c>
      <c r="BR48" s="36">
        <f t="shared" si="22"/>
        <v>0.24</v>
      </c>
      <c r="BS48" s="36">
        <f t="shared" si="25"/>
        <v>0.24</v>
      </c>
      <c r="BT48" s="36">
        <f t="shared" si="25"/>
        <v>0.24</v>
      </c>
      <c r="BU48" s="36">
        <f t="shared" si="25"/>
        <v>0.24</v>
      </c>
      <c r="BV48" s="36">
        <f t="shared" si="25"/>
        <v>0.24</v>
      </c>
      <c r="BW48" s="36">
        <f t="shared" si="25"/>
        <v>0.24</v>
      </c>
      <c r="BX48" s="36">
        <f t="shared" si="25"/>
        <v>0.24</v>
      </c>
      <c r="BY48" s="36">
        <f t="shared" si="25"/>
        <v>0.24</v>
      </c>
      <c r="BZ48" s="36">
        <f t="shared" si="25"/>
        <v>0.24</v>
      </c>
      <c r="CA48" s="36">
        <f t="shared" si="25"/>
        <v>0.24</v>
      </c>
      <c r="CB48" s="36">
        <f t="shared" si="25"/>
        <v>0.24</v>
      </c>
      <c r="CC48" s="36">
        <f t="shared" si="25"/>
        <v>0.24</v>
      </c>
      <c r="CD48" s="36">
        <f t="shared" si="25"/>
        <v>0.24</v>
      </c>
      <c r="CE48" s="36">
        <f t="shared" si="25"/>
        <v>0.24</v>
      </c>
      <c r="CF48" s="36">
        <f t="shared" si="25"/>
        <v>0.24</v>
      </c>
      <c r="CG48" s="36">
        <f t="shared" si="25"/>
        <v>0.24</v>
      </c>
      <c r="CH48" s="36">
        <f t="shared" si="25"/>
        <v>0.24</v>
      </c>
      <c r="CI48" s="36">
        <f t="shared" si="25"/>
        <v>0.24</v>
      </c>
      <c r="CJ48" s="36">
        <f t="shared" si="25"/>
        <v>0.24</v>
      </c>
      <c r="CK48" s="36">
        <f t="shared" si="25"/>
        <v>0.24</v>
      </c>
      <c r="CL48" s="36">
        <f t="shared" si="25"/>
        <v>0.24</v>
      </c>
      <c r="CM48" s="36">
        <f t="shared" si="25"/>
        <v>0.24</v>
      </c>
      <c r="CN48" s="36">
        <f t="shared" si="25"/>
        <v>0.24</v>
      </c>
      <c r="CO48" s="36"/>
      <c r="CP48" s="36"/>
      <c r="CQ48" s="1">
        <f t="shared" si="26"/>
        <v>22.999999999999957</v>
      </c>
    </row>
    <row r="49" spans="1:95" x14ac:dyDescent="0.25">
      <c r="A49" s="34" t="s">
        <v>13</v>
      </c>
      <c r="B49" s="34"/>
      <c r="C49" s="34"/>
      <c r="D49" s="35">
        <v>44000</v>
      </c>
      <c r="E49" s="34"/>
      <c r="F49" s="36">
        <f t="shared" si="27"/>
        <v>0.29411764705882354</v>
      </c>
      <c r="G49" s="36">
        <f t="shared" si="27"/>
        <v>0.29411764705882354</v>
      </c>
      <c r="H49" s="36">
        <f t="shared" si="27"/>
        <v>0.29411764705882354</v>
      </c>
      <c r="I49" s="36">
        <f t="shared" si="27"/>
        <v>0.29411764705882354</v>
      </c>
      <c r="J49" s="36">
        <f t="shared" si="27"/>
        <v>0.29411764705882354</v>
      </c>
      <c r="K49" s="36">
        <f t="shared" si="27"/>
        <v>0.29411764705882354</v>
      </c>
      <c r="L49" s="36">
        <f t="shared" si="27"/>
        <v>0.29411764705882354</v>
      </c>
      <c r="M49" s="36">
        <f t="shared" si="27"/>
        <v>0.29411764705882354</v>
      </c>
      <c r="N49" s="36">
        <f t="shared" si="27"/>
        <v>0.29411764705882354</v>
      </c>
      <c r="O49" s="36">
        <f t="shared" si="27"/>
        <v>0.29411764705882354</v>
      </c>
      <c r="P49" s="36">
        <f t="shared" si="27"/>
        <v>0.29411764705882354</v>
      </c>
      <c r="Q49" s="36">
        <f t="shared" si="27"/>
        <v>0.29411764705882354</v>
      </c>
      <c r="R49" s="36">
        <f t="shared" si="27"/>
        <v>0.50688360450563208</v>
      </c>
      <c r="S49" s="36">
        <f t="shared" si="27"/>
        <v>0.50688360450563208</v>
      </c>
      <c r="T49" s="36">
        <f t="shared" si="27"/>
        <v>0.50688360450563208</v>
      </c>
      <c r="U49" s="36">
        <f t="shared" si="27"/>
        <v>0.50688360450563208</v>
      </c>
      <c r="V49" s="36">
        <f t="shared" si="22"/>
        <v>0.50688360450563208</v>
      </c>
      <c r="W49" s="36">
        <f t="shared" si="22"/>
        <v>0.50688360450563208</v>
      </c>
      <c r="X49" s="36">
        <f t="shared" si="22"/>
        <v>0.50688360450563208</v>
      </c>
      <c r="Y49" s="36">
        <f t="shared" si="22"/>
        <v>0.50688360450563208</v>
      </c>
      <c r="Z49" s="36">
        <f t="shared" si="22"/>
        <v>0.50688360450563208</v>
      </c>
      <c r="AA49" s="36">
        <f t="shared" si="22"/>
        <v>0.50688360450563208</v>
      </c>
      <c r="AB49" s="36">
        <f t="shared" si="22"/>
        <v>0.50688360450563208</v>
      </c>
      <c r="AC49" s="36">
        <f t="shared" si="22"/>
        <v>0.21276595744680851</v>
      </c>
      <c r="AD49" s="36">
        <f t="shared" si="22"/>
        <v>0.21276595744680851</v>
      </c>
      <c r="AE49" s="36">
        <f t="shared" si="22"/>
        <v>0.21276595744680851</v>
      </c>
      <c r="AF49" s="36">
        <f t="shared" si="22"/>
        <v>0.21276595744680851</v>
      </c>
      <c r="AG49" s="36">
        <f t="shared" si="22"/>
        <v>0.21276595744680851</v>
      </c>
      <c r="AH49" s="36">
        <f t="shared" si="22"/>
        <v>0.21276595744680851</v>
      </c>
      <c r="AI49" s="36">
        <f t="shared" si="22"/>
        <v>0.21276595744680851</v>
      </c>
      <c r="AJ49" s="36">
        <f t="shared" si="22"/>
        <v>0.21276595744680851</v>
      </c>
      <c r="AK49" s="36">
        <f t="shared" si="22"/>
        <v>0.21276595744680851</v>
      </c>
      <c r="AL49" s="36">
        <f t="shared" si="22"/>
        <v>0.21276595744680851</v>
      </c>
      <c r="AM49" s="36">
        <f t="shared" si="22"/>
        <v>0.21276595744680851</v>
      </c>
      <c r="AN49" s="36">
        <f t="shared" si="22"/>
        <v>0.21276595744680851</v>
      </c>
      <c r="AO49" s="36">
        <f t="shared" si="22"/>
        <v>0.21276595744680851</v>
      </c>
      <c r="AP49" s="36">
        <f t="shared" si="22"/>
        <v>0.21276595744680851</v>
      </c>
      <c r="AQ49" s="36">
        <f t="shared" si="22"/>
        <v>0.21276595744680851</v>
      </c>
      <c r="AR49" s="36">
        <f t="shared" si="22"/>
        <v>0.21276595744680851</v>
      </c>
      <c r="AS49" s="36">
        <f t="shared" si="22"/>
        <v>0.21276595744680851</v>
      </c>
      <c r="AT49" s="36">
        <f t="shared" si="22"/>
        <v>0.21276595744680851</v>
      </c>
      <c r="AU49" s="36">
        <f t="shared" si="22"/>
        <v>0.21276595744680851</v>
      </c>
      <c r="AV49" s="36">
        <f t="shared" si="22"/>
        <v>0.21276595744680851</v>
      </c>
      <c r="AW49" s="36">
        <f t="shared" si="22"/>
        <v>0.21276595744680851</v>
      </c>
      <c r="AX49" s="36">
        <f t="shared" si="22"/>
        <v>0.21276595744680851</v>
      </c>
      <c r="AY49" s="36">
        <f t="shared" si="22"/>
        <v>0.21276595744680851</v>
      </c>
      <c r="AZ49" s="36">
        <f t="shared" si="22"/>
        <v>0.21276595744680851</v>
      </c>
      <c r="BA49" s="36">
        <f t="shared" si="22"/>
        <v>0.21276595744680851</v>
      </c>
      <c r="BB49" s="36">
        <f t="shared" si="22"/>
        <v>0.21276595744680851</v>
      </c>
      <c r="BC49" s="36">
        <f t="shared" si="22"/>
        <v>0.21276595744680851</v>
      </c>
      <c r="BD49" s="36">
        <f t="shared" si="22"/>
        <v>0.21276595744680851</v>
      </c>
      <c r="BE49" s="36">
        <f t="shared" si="22"/>
        <v>0.21276595744680851</v>
      </c>
      <c r="BF49" s="36">
        <f t="shared" si="22"/>
        <v>0.21276595744680851</v>
      </c>
      <c r="BG49" s="36">
        <f t="shared" si="22"/>
        <v>0.21276595744680851</v>
      </c>
      <c r="BH49" s="36">
        <f t="shared" si="22"/>
        <v>0.21276595744680851</v>
      </c>
      <c r="BI49" s="36">
        <f t="shared" si="22"/>
        <v>0.21276595744680851</v>
      </c>
      <c r="BJ49" s="36">
        <f t="shared" si="22"/>
        <v>0.21276595744680851</v>
      </c>
      <c r="BK49" s="36">
        <f t="shared" si="22"/>
        <v>0.21276595744680851</v>
      </c>
      <c r="BL49" s="36">
        <f t="shared" si="22"/>
        <v>0.21276595744680851</v>
      </c>
      <c r="BM49" s="36">
        <f t="shared" si="22"/>
        <v>0</v>
      </c>
      <c r="BN49" s="36">
        <f t="shared" si="22"/>
        <v>0</v>
      </c>
      <c r="BO49" s="36">
        <f t="shared" si="22"/>
        <v>0</v>
      </c>
      <c r="BP49" s="36">
        <f t="shared" si="22"/>
        <v>0</v>
      </c>
      <c r="BQ49" s="36">
        <f t="shared" si="22"/>
        <v>0</v>
      </c>
      <c r="BR49" s="36">
        <f t="shared" si="22"/>
        <v>0</v>
      </c>
      <c r="BS49" s="36">
        <f t="shared" si="25"/>
        <v>0</v>
      </c>
      <c r="BT49" s="36">
        <f t="shared" si="25"/>
        <v>0</v>
      </c>
      <c r="BU49" s="36">
        <f t="shared" si="25"/>
        <v>0</v>
      </c>
      <c r="BV49" s="36">
        <f t="shared" si="25"/>
        <v>0</v>
      </c>
      <c r="BW49" s="36">
        <f t="shared" si="25"/>
        <v>0</v>
      </c>
      <c r="BX49" s="36">
        <f t="shared" si="25"/>
        <v>0</v>
      </c>
      <c r="BY49" s="36">
        <f t="shared" si="25"/>
        <v>0</v>
      </c>
      <c r="BZ49" s="36">
        <f t="shared" si="25"/>
        <v>0</v>
      </c>
      <c r="CA49" s="36">
        <f t="shared" si="25"/>
        <v>0</v>
      </c>
      <c r="CB49" s="36">
        <f t="shared" si="25"/>
        <v>0</v>
      </c>
      <c r="CC49" s="36">
        <f t="shared" si="25"/>
        <v>0</v>
      </c>
      <c r="CD49" s="36">
        <f t="shared" si="25"/>
        <v>0</v>
      </c>
      <c r="CE49" s="36">
        <f t="shared" si="25"/>
        <v>0</v>
      </c>
      <c r="CF49" s="36">
        <f t="shared" si="25"/>
        <v>0</v>
      </c>
      <c r="CG49" s="36">
        <f t="shared" si="25"/>
        <v>0</v>
      </c>
      <c r="CH49" s="36">
        <f t="shared" si="25"/>
        <v>0</v>
      </c>
      <c r="CI49" s="36">
        <f t="shared" si="25"/>
        <v>0</v>
      </c>
      <c r="CJ49" s="36">
        <f t="shared" si="25"/>
        <v>0</v>
      </c>
      <c r="CK49" s="36">
        <f t="shared" si="25"/>
        <v>0</v>
      </c>
      <c r="CL49" s="36">
        <f t="shared" si="25"/>
        <v>0</v>
      </c>
      <c r="CM49" s="36">
        <f t="shared" si="25"/>
        <v>0</v>
      </c>
      <c r="CN49" s="36">
        <f t="shared" si="25"/>
        <v>0</v>
      </c>
      <c r="CO49" s="36"/>
      <c r="CP49" s="36"/>
      <c r="CQ49" s="52">
        <f t="shared" si="26"/>
        <v>16.76470588235296</v>
      </c>
    </row>
    <row r="50" spans="1:95" x14ac:dyDescent="0.25">
      <c r="A50" s="34" t="s">
        <v>14</v>
      </c>
      <c r="B50" s="34"/>
      <c r="C50" s="34"/>
      <c r="D50" s="35">
        <v>13132</v>
      </c>
      <c r="E50" s="34"/>
      <c r="F50" s="36">
        <f t="shared" si="27"/>
        <v>0.41176470588235292</v>
      </c>
      <c r="G50" s="36">
        <f t="shared" si="22"/>
        <v>0.41176470588235292</v>
      </c>
      <c r="H50" s="36">
        <f t="shared" si="22"/>
        <v>0.41176470588235292</v>
      </c>
      <c r="I50" s="36">
        <f t="shared" si="22"/>
        <v>0.41176470588235292</v>
      </c>
      <c r="J50" s="36">
        <f t="shared" si="22"/>
        <v>0.41176470588235292</v>
      </c>
      <c r="K50" s="36">
        <f t="shared" si="22"/>
        <v>0.41176470588235292</v>
      </c>
      <c r="L50" s="36">
        <f t="shared" si="22"/>
        <v>0.41176470588235292</v>
      </c>
      <c r="M50" s="36">
        <f t="shared" si="22"/>
        <v>0.41176470588235292</v>
      </c>
      <c r="N50" s="36">
        <f t="shared" si="22"/>
        <v>0.41176470588235292</v>
      </c>
      <c r="O50" s="36">
        <f t="shared" si="22"/>
        <v>0.41176470588235292</v>
      </c>
      <c r="P50" s="36">
        <f t="shared" si="22"/>
        <v>0.41176470588235292</v>
      </c>
      <c r="Q50" s="36">
        <f t="shared" si="22"/>
        <v>0.41176470588235292</v>
      </c>
      <c r="R50" s="36">
        <f t="shared" si="22"/>
        <v>0.7309136420525657</v>
      </c>
      <c r="S50" s="36">
        <f t="shared" si="22"/>
        <v>0.7309136420525657</v>
      </c>
      <c r="T50" s="36">
        <f t="shared" si="22"/>
        <v>0.7309136420525657</v>
      </c>
      <c r="U50" s="36">
        <f t="shared" si="22"/>
        <v>0.7309136420525657</v>
      </c>
      <c r="V50" s="36">
        <f t="shared" si="22"/>
        <v>0.7309136420525657</v>
      </c>
      <c r="W50" s="36">
        <f t="shared" si="22"/>
        <v>0.81424697538589896</v>
      </c>
      <c r="X50" s="36">
        <f t="shared" si="22"/>
        <v>0.81424697538589896</v>
      </c>
      <c r="Y50" s="36">
        <f t="shared" si="22"/>
        <v>0.81424697538589896</v>
      </c>
      <c r="Z50" s="36">
        <f t="shared" si="22"/>
        <v>0.81424697538589896</v>
      </c>
      <c r="AA50" s="36">
        <f t="shared" si="22"/>
        <v>0.81424697538589896</v>
      </c>
      <c r="AB50" s="36">
        <f t="shared" si="22"/>
        <v>0.81424697538589896</v>
      </c>
      <c r="AC50" s="36">
        <f t="shared" si="22"/>
        <v>0.4024822695035461</v>
      </c>
      <c r="AD50" s="36">
        <f t="shared" si="22"/>
        <v>0.4024822695035461</v>
      </c>
      <c r="AE50" s="36">
        <f t="shared" si="22"/>
        <v>0.4024822695035461</v>
      </c>
      <c r="AF50" s="36">
        <f t="shared" si="22"/>
        <v>0.4024822695035461</v>
      </c>
      <c r="AG50" s="36">
        <f t="shared" si="22"/>
        <v>0.4024822695035461</v>
      </c>
      <c r="AH50" s="36">
        <f t="shared" si="22"/>
        <v>0.4024822695035461</v>
      </c>
      <c r="AI50" s="36">
        <f t="shared" si="22"/>
        <v>0.4024822695035461</v>
      </c>
      <c r="AJ50" s="36">
        <f t="shared" si="22"/>
        <v>0.4024822695035461</v>
      </c>
      <c r="AK50" s="36">
        <f t="shared" si="22"/>
        <v>0.4024822695035461</v>
      </c>
      <c r="AL50" s="36">
        <f t="shared" si="22"/>
        <v>0.4024822695035461</v>
      </c>
      <c r="AM50" s="36">
        <f t="shared" si="22"/>
        <v>0.4024822695035461</v>
      </c>
      <c r="AN50" s="36">
        <f t="shared" si="22"/>
        <v>0.4024822695035461</v>
      </c>
      <c r="AO50" s="36">
        <f t="shared" si="22"/>
        <v>0.4024822695035461</v>
      </c>
      <c r="AP50" s="36">
        <f t="shared" si="22"/>
        <v>0.4024822695035461</v>
      </c>
      <c r="AQ50" s="36">
        <f t="shared" si="22"/>
        <v>0.4024822695035461</v>
      </c>
      <c r="AR50" s="36">
        <f t="shared" si="22"/>
        <v>0.4024822695035461</v>
      </c>
      <c r="AS50" s="36">
        <f t="shared" si="22"/>
        <v>0.4024822695035461</v>
      </c>
      <c r="AT50" s="36">
        <f t="shared" si="22"/>
        <v>0.4024822695035461</v>
      </c>
      <c r="AU50" s="36">
        <f t="shared" si="22"/>
        <v>0.4024822695035461</v>
      </c>
      <c r="AV50" s="36">
        <f t="shared" si="22"/>
        <v>0.4024822695035461</v>
      </c>
      <c r="AW50" s="36">
        <f t="shared" si="22"/>
        <v>0.4024822695035461</v>
      </c>
      <c r="AX50" s="36">
        <f t="shared" si="22"/>
        <v>0.4024822695035461</v>
      </c>
      <c r="AY50" s="36">
        <f t="shared" si="22"/>
        <v>0.4024822695035461</v>
      </c>
      <c r="AZ50" s="36">
        <f t="shared" si="22"/>
        <v>0.4024822695035461</v>
      </c>
      <c r="BA50" s="36">
        <f t="shared" si="22"/>
        <v>0.4024822695035461</v>
      </c>
      <c r="BB50" s="36">
        <f t="shared" si="22"/>
        <v>0.4024822695035461</v>
      </c>
      <c r="BC50" s="36">
        <f t="shared" si="22"/>
        <v>0.4024822695035461</v>
      </c>
      <c r="BD50" s="36">
        <f t="shared" si="22"/>
        <v>0.4024822695035461</v>
      </c>
      <c r="BE50" s="36">
        <f t="shared" si="22"/>
        <v>0.4024822695035461</v>
      </c>
      <c r="BF50" s="36">
        <f t="shared" si="22"/>
        <v>0.4024822695035461</v>
      </c>
      <c r="BG50" s="36">
        <f t="shared" si="22"/>
        <v>0.31914893617021278</v>
      </c>
      <c r="BH50" s="36">
        <f t="shared" si="22"/>
        <v>0.31914893617021278</v>
      </c>
      <c r="BI50" s="36">
        <f t="shared" si="22"/>
        <v>0.31914893617021278</v>
      </c>
      <c r="BJ50" s="36">
        <f t="shared" si="22"/>
        <v>0.31914893617021278</v>
      </c>
      <c r="BK50" s="36">
        <f t="shared" si="22"/>
        <v>0.31914893617021278</v>
      </c>
      <c r="BL50" s="36">
        <f t="shared" si="22"/>
        <v>0.31914893617021278</v>
      </c>
      <c r="BM50" s="36">
        <f t="shared" si="22"/>
        <v>0</v>
      </c>
      <c r="BN50" s="36">
        <f t="shared" si="22"/>
        <v>0</v>
      </c>
      <c r="BO50" s="36">
        <f t="shared" si="22"/>
        <v>0</v>
      </c>
      <c r="BP50" s="36">
        <f t="shared" si="22"/>
        <v>0</v>
      </c>
      <c r="BQ50" s="36">
        <f t="shared" si="22"/>
        <v>0</v>
      </c>
      <c r="BR50" s="36">
        <f t="shared" si="22"/>
        <v>0</v>
      </c>
      <c r="BS50" s="36">
        <f t="shared" si="25"/>
        <v>0</v>
      </c>
      <c r="BT50" s="36">
        <f t="shared" si="25"/>
        <v>0</v>
      </c>
      <c r="BU50" s="36">
        <f t="shared" si="25"/>
        <v>0</v>
      </c>
      <c r="BV50" s="36">
        <f t="shared" si="25"/>
        <v>0</v>
      </c>
      <c r="BW50" s="36">
        <f t="shared" si="25"/>
        <v>0</v>
      </c>
      <c r="BX50" s="36">
        <f t="shared" si="25"/>
        <v>0</v>
      </c>
      <c r="BY50" s="36">
        <f t="shared" si="25"/>
        <v>0</v>
      </c>
      <c r="BZ50" s="36">
        <f t="shared" si="25"/>
        <v>0</v>
      </c>
      <c r="CA50" s="36">
        <f t="shared" si="25"/>
        <v>0</v>
      </c>
      <c r="CB50" s="36">
        <f t="shared" si="25"/>
        <v>0</v>
      </c>
      <c r="CC50" s="36">
        <f t="shared" si="25"/>
        <v>0</v>
      </c>
      <c r="CD50" s="36">
        <f t="shared" si="25"/>
        <v>0</v>
      </c>
      <c r="CE50" s="36">
        <f t="shared" si="25"/>
        <v>0</v>
      </c>
      <c r="CF50" s="36">
        <f t="shared" si="25"/>
        <v>0</v>
      </c>
      <c r="CG50" s="36">
        <f t="shared" si="25"/>
        <v>0</v>
      </c>
      <c r="CH50" s="36">
        <f t="shared" si="25"/>
        <v>0</v>
      </c>
      <c r="CI50" s="36">
        <f t="shared" si="25"/>
        <v>0</v>
      </c>
      <c r="CJ50" s="36">
        <f t="shared" si="25"/>
        <v>0</v>
      </c>
      <c r="CK50" s="36">
        <f t="shared" si="25"/>
        <v>0</v>
      </c>
      <c r="CL50" s="36">
        <f t="shared" si="25"/>
        <v>0</v>
      </c>
      <c r="CM50" s="36">
        <f t="shared" si="25"/>
        <v>0</v>
      </c>
      <c r="CN50" s="36">
        <f t="shared" si="25"/>
        <v>0</v>
      </c>
      <c r="CO50" s="36"/>
      <c r="CP50" s="36"/>
      <c r="CQ50" s="52">
        <f t="shared" si="26"/>
        <v>27.470588235294141</v>
      </c>
    </row>
    <row r="51" spans="1:95" x14ac:dyDescent="0.25">
      <c r="A51" s="34" t="s">
        <v>15</v>
      </c>
      <c r="B51" s="34"/>
      <c r="C51" s="34"/>
      <c r="D51" s="35">
        <v>22602</v>
      </c>
      <c r="E51" s="34"/>
      <c r="F51" s="36">
        <f t="shared" si="27"/>
        <v>0.14285714285714285</v>
      </c>
      <c r="G51" s="36">
        <f t="shared" si="22"/>
        <v>0.14285714285714285</v>
      </c>
      <c r="H51" s="36">
        <f t="shared" si="22"/>
        <v>0.14285714285714285</v>
      </c>
      <c r="I51" s="36">
        <f t="shared" si="22"/>
        <v>0.14285714285714285</v>
      </c>
      <c r="J51" s="36">
        <f t="shared" si="22"/>
        <v>0.96543778801843327</v>
      </c>
      <c r="K51" s="36">
        <f t="shared" si="22"/>
        <v>0.96543778801843327</v>
      </c>
      <c r="L51" s="36">
        <f t="shared" si="22"/>
        <v>0.96543778801843327</v>
      </c>
      <c r="M51" s="36">
        <f t="shared" si="22"/>
        <v>0.96543778801843327</v>
      </c>
      <c r="N51" s="36">
        <f t="shared" si="22"/>
        <v>0.96543778801843327</v>
      </c>
      <c r="O51" s="36">
        <f t="shared" si="22"/>
        <v>0.96543778801843327</v>
      </c>
      <c r="P51" s="36">
        <f t="shared" si="22"/>
        <v>0.96543778801843327</v>
      </c>
      <c r="Q51" s="36">
        <f t="shared" si="22"/>
        <v>0.96543778801843327</v>
      </c>
      <c r="R51" s="36">
        <f>R32+R42-0.03</f>
        <v>0.99926757525247578</v>
      </c>
      <c r="S51" s="36">
        <f t="shared" ref="S51:AG51" si="28">S32+S42-0.03</f>
        <v>0.99926757525247578</v>
      </c>
      <c r="T51" s="36">
        <f t="shared" si="28"/>
        <v>0.99926757525247578</v>
      </c>
      <c r="U51" s="36">
        <f t="shared" si="28"/>
        <v>0.99926757525247578</v>
      </c>
      <c r="V51" s="36">
        <f t="shared" si="28"/>
        <v>0.99926757525247578</v>
      </c>
      <c r="W51" s="36">
        <f t="shared" si="28"/>
        <v>0.99926757525247578</v>
      </c>
      <c r="X51" s="36">
        <f t="shared" si="28"/>
        <v>0.99926757525247578</v>
      </c>
      <c r="Y51" s="36">
        <f t="shared" si="28"/>
        <v>0.99926757525247578</v>
      </c>
      <c r="Z51" s="36">
        <f t="shared" si="28"/>
        <v>0.99926757525247578</v>
      </c>
      <c r="AA51" s="36">
        <f t="shared" si="28"/>
        <v>0.99926757525247578</v>
      </c>
      <c r="AB51" s="36">
        <f t="shared" si="28"/>
        <v>0.99926757525247578</v>
      </c>
      <c r="AC51" s="36">
        <f t="shared" si="28"/>
        <v>0.99926757525247578</v>
      </c>
      <c r="AD51" s="36">
        <f t="shared" si="28"/>
        <v>0.99926757525247578</v>
      </c>
      <c r="AE51" s="36">
        <f t="shared" si="28"/>
        <v>0.99926757525247578</v>
      </c>
      <c r="AF51" s="36">
        <f t="shared" si="28"/>
        <v>0.99926757525247578</v>
      </c>
      <c r="AG51" s="36">
        <f t="shared" si="28"/>
        <v>0.99926757525247578</v>
      </c>
      <c r="AH51" s="36">
        <f>AH32+AH42+0.11</f>
        <v>0.99641043239533289</v>
      </c>
      <c r="AI51" s="36">
        <f t="shared" ref="AI51:AP51" si="29">AI32+AI42+0.11</f>
        <v>0.99641043239533289</v>
      </c>
      <c r="AJ51" s="36">
        <f t="shared" si="29"/>
        <v>0.99641043239533289</v>
      </c>
      <c r="AK51" s="36">
        <f t="shared" si="29"/>
        <v>0.99641043239533289</v>
      </c>
      <c r="AL51" s="36">
        <f t="shared" si="29"/>
        <v>0.99641043239533289</v>
      </c>
      <c r="AM51" s="36">
        <f t="shared" si="29"/>
        <v>0.99641043239533289</v>
      </c>
      <c r="AN51" s="36">
        <f t="shared" si="29"/>
        <v>0.99641043239533289</v>
      </c>
      <c r="AO51" s="36">
        <f t="shared" si="29"/>
        <v>0.99641043239533289</v>
      </c>
      <c r="AP51" s="36">
        <f t="shared" si="29"/>
        <v>0.99641043239533289</v>
      </c>
      <c r="AQ51" s="36">
        <f>AQ32+AQ42-0.13</f>
        <v>0.99641043239533278</v>
      </c>
      <c r="AR51" s="36">
        <f t="shared" ref="AR51:BL51" si="30">AR32+AR42-0.13</f>
        <v>0.99641043239533278</v>
      </c>
      <c r="AS51" s="36">
        <f t="shared" si="30"/>
        <v>0.99641043239533278</v>
      </c>
      <c r="AT51" s="36">
        <f t="shared" si="30"/>
        <v>0.99641043239533278</v>
      </c>
      <c r="AU51" s="36">
        <f t="shared" si="30"/>
        <v>0.99641043239533278</v>
      </c>
      <c r="AV51" s="36">
        <f t="shared" si="30"/>
        <v>0.99641043239533278</v>
      </c>
      <c r="AW51" s="36">
        <f t="shared" si="30"/>
        <v>0.99641043239533278</v>
      </c>
      <c r="AX51" s="36">
        <f t="shared" si="30"/>
        <v>0.99641043239533278</v>
      </c>
      <c r="AY51" s="36">
        <f t="shared" si="30"/>
        <v>0.99641043239533278</v>
      </c>
      <c r="AZ51" s="36">
        <f t="shared" si="30"/>
        <v>0.99641043239533278</v>
      </c>
      <c r="BA51" s="36">
        <f t="shared" si="30"/>
        <v>0.99641043239533278</v>
      </c>
      <c r="BB51" s="36">
        <f t="shared" si="30"/>
        <v>0.99641043239533278</v>
      </c>
      <c r="BC51" s="36">
        <f t="shared" si="30"/>
        <v>0.99641043239533278</v>
      </c>
      <c r="BD51" s="36">
        <f t="shared" si="30"/>
        <v>0.99641043239533278</v>
      </c>
      <c r="BE51" s="36">
        <f t="shared" si="30"/>
        <v>0.99641043239533278</v>
      </c>
      <c r="BF51" s="36">
        <f t="shared" si="30"/>
        <v>0.99641043239533278</v>
      </c>
      <c r="BG51" s="36">
        <f t="shared" si="30"/>
        <v>0.99641043239533278</v>
      </c>
      <c r="BH51" s="36">
        <f t="shared" si="30"/>
        <v>0.99641043239533278</v>
      </c>
      <c r="BI51" s="36">
        <f t="shared" si="30"/>
        <v>0.99641043239533278</v>
      </c>
      <c r="BJ51" s="36">
        <f t="shared" si="30"/>
        <v>0.99641043239533278</v>
      </c>
      <c r="BK51" s="36">
        <f t="shared" si="30"/>
        <v>0.99641043239533278</v>
      </c>
      <c r="BL51" s="36">
        <f t="shared" si="30"/>
        <v>0.99641043239533278</v>
      </c>
      <c r="BM51" s="36">
        <f>BM32+BM42-0.06</f>
        <v>1.0025806451612902</v>
      </c>
      <c r="BN51" s="36">
        <f t="shared" ref="BN51:BS51" si="31">BN32+BN42-0.06</f>
        <v>1.0025806451612902</v>
      </c>
      <c r="BO51" s="36">
        <f t="shared" si="31"/>
        <v>1.0025806451612902</v>
      </c>
      <c r="BP51" s="36">
        <f t="shared" si="31"/>
        <v>1.0025806451612902</v>
      </c>
      <c r="BQ51" s="36">
        <f t="shared" si="31"/>
        <v>1.0025806451612902</v>
      </c>
      <c r="BR51" s="36">
        <f t="shared" si="31"/>
        <v>1.0025806451612902</v>
      </c>
      <c r="BS51" s="36">
        <f t="shared" si="31"/>
        <v>1.0025806451612902</v>
      </c>
      <c r="BT51" s="36">
        <f>BT32+BT42+0.26</f>
        <v>0.5</v>
      </c>
      <c r="BU51" s="36">
        <f t="shared" ref="BU51:CB51" si="32">BU32+BU42+0.26</f>
        <v>0.5</v>
      </c>
      <c r="BV51" s="36">
        <f t="shared" si="32"/>
        <v>0.5</v>
      </c>
      <c r="BW51" s="36">
        <f t="shared" si="32"/>
        <v>0.5</v>
      </c>
      <c r="BX51" s="36">
        <f t="shared" si="32"/>
        <v>0.5</v>
      </c>
      <c r="BY51" s="36">
        <f t="shared" si="32"/>
        <v>0.5</v>
      </c>
      <c r="BZ51" s="36">
        <f t="shared" si="32"/>
        <v>0.5</v>
      </c>
      <c r="CA51" s="36">
        <f t="shared" si="32"/>
        <v>0.5</v>
      </c>
      <c r="CB51" s="36">
        <f t="shared" si="32"/>
        <v>0.5</v>
      </c>
      <c r="CC51" s="36">
        <f>CC32+CC42+0.43</f>
        <v>0.66999999999999993</v>
      </c>
      <c r="CD51" s="36">
        <f t="shared" si="25"/>
        <v>0.24</v>
      </c>
      <c r="CE51" s="36">
        <f t="shared" si="25"/>
        <v>0.24</v>
      </c>
      <c r="CF51" s="36">
        <f t="shared" si="25"/>
        <v>0.24</v>
      </c>
      <c r="CG51" s="36">
        <f t="shared" si="25"/>
        <v>0.24</v>
      </c>
      <c r="CH51" s="36">
        <f t="shared" si="25"/>
        <v>0.24</v>
      </c>
      <c r="CI51" s="36">
        <f t="shared" si="25"/>
        <v>0.24</v>
      </c>
      <c r="CJ51" s="36">
        <f t="shared" si="25"/>
        <v>0.24</v>
      </c>
      <c r="CK51" s="36">
        <f t="shared" si="25"/>
        <v>0.24</v>
      </c>
      <c r="CL51" s="36">
        <f t="shared" si="25"/>
        <v>0.24</v>
      </c>
      <c r="CM51" s="36">
        <f t="shared" si="25"/>
        <v>0.24</v>
      </c>
      <c r="CN51" s="36">
        <f t="shared" si="25"/>
        <v>0.24</v>
      </c>
      <c r="CO51" s="36"/>
      <c r="CP51" s="36"/>
      <c r="CQ51" s="1">
        <f t="shared" si="26"/>
        <v>69.999999999999844</v>
      </c>
    </row>
    <row r="52" spans="1:95" x14ac:dyDescent="0.25">
      <c r="A52" s="34" t="s">
        <v>16</v>
      </c>
      <c r="B52" s="34"/>
      <c r="C52" s="34"/>
      <c r="D52" s="35">
        <v>44407</v>
      </c>
      <c r="E52" s="34"/>
      <c r="F52" s="36">
        <f t="shared" si="27"/>
        <v>0.47058823529411764</v>
      </c>
      <c r="G52" s="36">
        <f t="shared" si="27"/>
        <v>0.47058823529411764</v>
      </c>
      <c r="H52" s="36">
        <f t="shared" si="27"/>
        <v>0.47058823529411764</v>
      </c>
      <c r="I52" s="36">
        <f t="shared" si="27"/>
        <v>0.47058823529411764</v>
      </c>
      <c r="J52" s="36">
        <f t="shared" si="27"/>
        <v>0.47058823529411764</v>
      </c>
      <c r="K52" s="36">
        <f t="shared" si="27"/>
        <v>0.47058823529411764</v>
      </c>
      <c r="L52" s="36">
        <f t="shared" si="27"/>
        <v>0.47058823529411764</v>
      </c>
      <c r="M52" s="36">
        <f t="shared" si="27"/>
        <v>0.47058823529411764</v>
      </c>
      <c r="N52" s="36">
        <f t="shared" si="27"/>
        <v>0.47058823529411764</v>
      </c>
      <c r="O52" s="36">
        <f t="shared" si="27"/>
        <v>0.47058823529411764</v>
      </c>
      <c r="P52" s="36">
        <f t="shared" si="27"/>
        <v>0.47058823529411764</v>
      </c>
      <c r="Q52" s="36">
        <f t="shared" si="27"/>
        <v>0.47058823529411764</v>
      </c>
      <c r="R52" s="36">
        <f t="shared" si="27"/>
        <v>0.49186483103879847</v>
      </c>
      <c r="S52" s="36">
        <f t="shared" si="27"/>
        <v>0.49186483103879847</v>
      </c>
      <c r="T52" s="36">
        <f t="shared" si="27"/>
        <v>0.49186483103879847</v>
      </c>
      <c r="U52" s="36">
        <f t="shared" si="27"/>
        <v>0.49186483103879847</v>
      </c>
      <c r="V52" s="36">
        <f t="shared" ref="V52:BR53" si="33">V33+V43</f>
        <v>0.49186483103879847</v>
      </c>
      <c r="W52" s="36">
        <f t="shared" si="33"/>
        <v>0.49186483103879847</v>
      </c>
      <c r="X52" s="36">
        <f t="shared" si="33"/>
        <v>0.49186483103879847</v>
      </c>
      <c r="Y52" s="36">
        <f t="shared" si="33"/>
        <v>0.49186483103879847</v>
      </c>
      <c r="Z52" s="36">
        <f t="shared" si="33"/>
        <v>0.49186483103879847</v>
      </c>
      <c r="AA52" s="36">
        <f t="shared" si="33"/>
        <v>0.49186483103879847</v>
      </c>
      <c r="AB52" s="36">
        <f t="shared" si="33"/>
        <v>0.49186483103879847</v>
      </c>
      <c r="AC52" s="36">
        <f t="shared" si="33"/>
        <v>2.1276595744680851E-2</v>
      </c>
      <c r="AD52" s="36">
        <f t="shared" si="33"/>
        <v>2.1276595744680851E-2</v>
      </c>
      <c r="AE52" s="36">
        <f t="shared" si="33"/>
        <v>2.1276595744680851E-2</v>
      </c>
      <c r="AF52" s="36">
        <f t="shared" si="33"/>
        <v>2.1276595744680851E-2</v>
      </c>
      <c r="AG52" s="36">
        <f t="shared" si="33"/>
        <v>2.1276595744680851E-2</v>
      </c>
      <c r="AH52" s="36">
        <f t="shared" si="33"/>
        <v>2.1276595744680851E-2</v>
      </c>
      <c r="AI52" s="36">
        <f t="shared" si="33"/>
        <v>2.1276595744680851E-2</v>
      </c>
      <c r="AJ52" s="36">
        <f t="shared" si="33"/>
        <v>2.1276595744680851E-2</v>
      </c>
      <c r="AK52" s="36">
        <f t="shared" si="33"/>
        <v>2.1276595744680851E-2</v>
      </c>
      <c r="AL52" s="36">
        <f t="shared" si="33"/>
        <v>2.1276595744680851E-2</v>
      </c>
      <c r="AM52" s="36">
        <f t="shared" si="33"/>
        <v>2.1276595744680851E-2</v>
      </c>
      <c r="AN52" s="36">
        <f t="shared" si="33"/>
        <v>2.1276595744680851E-2</v>
      </c>
      <c r="AO52" s="36">
        <f t="shared" si="33"/>
        <v>2.1276595744680851E-2</v>
      </c>
      <c r="AP52" s="36">
        <f t="shared" si="33"/>
        <v>2.1276595744680851E-2</v>
      </c>
      <c r="AQ52" s="36">
        <f t="shared" si="33"/>
        <v>2.1276595744680851E-2</v>
      </c>
      <c r="AR52" s="36">
        <f t="shared" si="33"/>
        <v>2.1276595744680851E-2</v>
      </c>
      <c r="AS52" s="36">
        <f t="shared" si="33"/>
        <v>2.1276595744680851E-2</v>
      </c>
      <c r="AT52" s="36">
        <f t="shared" si="33"/>
        <v>2.1276595744680851E-2</v>
      </c>
      <c r="AU52" s="36">
        <f t="shared" si="33"/>
        <v>2.1276595744680851E-2</v>
      </c>
      <c r="AV52" s="36">
        <f t="shared" si="33"/>
        <v>2.1276595744680851E-2</v>
      </c>
      <c r="AW52" s="36">
        <f t="shared" si="33"/>
        <v>2.1276595744680851E-2</v>
      </c>
      <c r="AX52" s="36">
        <f t="shared" si="33"/>
        <v>2.1276595744680851E-2</v>
      </c>
      <c r="AY52" s="36">
        <f t="shared" si="33"/>
        <v>2.1276595744680851E-2</v>
      </c>
      <c r="AZ52" s="36">
        <f t="shared" si="33"/>
        <v>2.1276595744680851E-2</v>
      </c>
      <c r="BA52" s="36">
        <f t="shared" si="33"/>
        <v>2.1276595744680851E-2</v>
      </c>
      <c r="BB52" s="36">
        <f t="shared" si="33"/>
        <v>2.1276595744680851E-2</v>
      </c>
      <c r="BC52" s="36">
        <f t="shared" si="33"/>
        <v>2.1276595744680851E-2</v>
      </c>
      <c r="BD52" s="36">
        <f t="shared" si="33"/>
        <v>2.1276595744680851E-2</v>
      </c>
      <c r="BE52" s="36">
        <f t="shared" si="33"/>
        <v>2.1276595744680851E-2</v>
      </c>
      <c r="BF52" s="36">
        <f t="shared" si="33"/>
        <v>2.1276595744680851E-2</v>
      </c>
      <c r="BG52" s="36">
        <f t="shared" si="33"/>
        <v>2.1276595744680851E-2</v>
      </c>
      <c r="BH52" s="36">
        <f t="shared" si="33"/>
        <v>2.1276595744680851E-2</v>
      </c>
      <c r="BI52" s="36">
        <f t="shared" si="33"/>
        <v>2.1276595744680851E-2</v>
      </c>
      <c r="BJ52" s="36">
        <f t="shared" si="33"/>
        <v>2.1276595744680851E-2</v>
      </c>
      <c r="BK52" s="36">
        <f t="shared" si="33"/>
        <v>2.1276595744680851E-2</v>
      </c>
      <c r="BL52" s="36">
        <f t="shared" si="33"/>
        <v>2.1276595744680851E-2</v>
      </c>
      <c r="BM52" s="36">
        <f t="shared" si="33"/>
        <v>0</v>
      </c>
      <c r="BN52" s="36">
        <f t="shared" si="33"/>
        <v>0</v>
      </c>
      <c r="BO52" s="36">
        <f t="shared" si="33"/>
        <v>0</v>
      </c>
      <c r="BP52" s="36">
        <f t="shared" si="33"/>
        <v>0</v>
      </c>
      <c r="BQ52" s="36">
        <f t="shared" si="33"/>
        <v>0</v>
      </c>
      <c r="BR52" s="36">
        <f t="shared" ref="AJ51:CN53" si="34">BR33+BR43</f>
        <v>0</v>
      </c>
      <c r="BS52" s="36">
        <f t="shared" si="34"/>
        <v>0</v>
      </c>
      <c r="BT52" s="36">
        <f t="shared" si="34"/>
        <v>0</v>
      </c>
      <c r="BU52" s="36">
        <f t="shared" si="34"/>
        <v>0</v>
      </c>
      <c r="BV52" s="36">
        <f t="shared" si="34"/>
        <v>0</v>
      </c>
      <c r="BW52" s="36">
        <f t="shared" si="34"/>
        <v>0</v>
      </c>
      <c r="BX52" s="36">
        <f t="shared" si="34"/>
        <v>0</v>
      </c>
      <c r="BY52" s="36">
        <f t="shared" si="34"/>
        <v>0</v>
      </c>
      <c r="BZ52" s="36">
        <f t="shared" si="34"/>
        <v>0</v>
      </c>
      <c r="CA52" s="36">
        <f t="shared" si="34"/>
        <v>0</v>
      </c>
      <c r="CB52" s="36">
        <f t="shared" si="34"/>
        <v>0</v>
      </c>
      <c r="CC52" s="36">
        <f t="shared" si="34"/>
        <v>0</v>
      </c>
      <c r="CD52" s="36">
        <f t="shared" si="34"/>
        <v>0</v>
      </c>
      <c r="CE52" s="36">
        <f t="shared" si="34"/>
        <v>0</v>
      </c>
      <c r="CF52" s="36">
        <f t="shared" si="34"/>
        <v>0</v>
      </c>
      <c r="CG52" s="36">
        <f t="shared" si="34"/>
        <v>0</v>
      </c>
      <c r="CH52" s="36">
        <f t="shared" si="34"/>
        <v>0</v>
      </c>
      <c r="CI52" s="36">
        <f t="shared" si="34"/>
        <v>0</v>
      </c>
      <c r="CJ52" s="36">
        <f t="shared" si="34"/>
        <v>0</v>
      </c>
      <c r="CK52" s="36">
        <f t="shared" si="34"/>
        <v>0</v>
      </c>
      <c r="CL52" s="36">
        <f t="shared" si="34"/>
        <v>0</v>
      </c>
      <c r="CM52" s="36">
        <f t="shared" si="34"/>
        <v>0</v>
      </c>
      <c r="CN52" s="36">
        <f t="shared" si="34"/>
        <v>0</v>
      </c>
      <c r="CO52" s="36"/>
      <c r="CP52" s="36"/>
      <c r="CQ52" s="51">
        <f t="shared" si="26"/>
        <v>11.823529411764694</v>
      </c>
    </row>
    <row r="53" spans="1:95" x14ac:dyDescent="0.25">
      <c r="A53" s="34" t="s">
        <v>17</v>
      </c>
      <c r="B53" s="34"/>
      <c r="C53" s="34"/>
      <c r="D53" s="35">
        <v>19260</v>
      </c>
      <c r="E53" s="34"/>
      <c r="F53" s="36">
        <f t="shared" si="27"/>
        <v>0.17647058823529413</v>
      </c>
      <c r="G53" s="36">
        <f t="shared" si="27"/>
        <v>0.17647058823529413</v>
      </c>
      <c r="H53" s="36">
        <f t="shared" si="27"/>
        <v>0.17647058823529413</v>
      </c>
      <c r="I53" s="36">
        <f t="shared" si="27"/>
        <v>0.17647058823529413</v>
      </c>
      <c r="J53" s="36">
        <f t="shared" si="27"/>
        <v>0.17647058823529413</v>
      </c>
      <c r="K53" s="36">
        <f t="shared" si="27"/>
        <v>0.17647058823529413</v>
      </c>
      <c r="L53" s="36">
        <f t="shared" si="27"/>
        <v>0.17647058823529413</v>
      </c>
      <c r="M53" s="36">
        <f t="shared" si="27"/>
        <v>0.17647058823529413</v>
      </c>
      <c r="N53" s="36">
        <f t="shared" si="27"/>
        <v>0.17647058823529413</v>
      </c>
      <c r="O53" s="36">
        <f t="shared" si="27"/>
        <v>0.17647058823529413</v>
      </c>
      <c r="P53" s="36">
        <f t="shared" si="27"/>
        <v>0.17647058823529413</v>
      </c>
      <c r="Q53" s="36">
        <f t="shared" si="27"/>
        <v>0.17647058823529413</v>
      </c>
      <c r="R53" s="36">
        <f t="shared" si="27"/>
        <v>0.34668335419274093</v>
      </c>
      <c r="S53" s="36">
        <f t="shared" si="27"/>
        <v>0.34668335419274093</v>
      </c>
      <c r="T53" s="36">
        <f t="shared" si="27"/>
        <v>0.34668335419274093</v>
      </c>
      <c r="U53" s="36">
        <f t="shared" si="27"/>
        <v>0.34668335419274093</v>
      </c>
      <c r="V53" s="36">
        <f t="shared" si="33"/>
        <v>0.34668335419274093</v>
      </c>
      <c r="W53" s="36">
        <f t="shared" si="33"/>
        <v>0.34668335419274093</v>
      </c>
      <c r="X53" s="36">
        <f t="shared" si="33"/>
        <v>0.34668335419274093</v>
      </c>
      <c r="Y53" s="36">
        <f t="shared" si="33"/>
        <v>0.34668335419274093</v>
      </c>
      <c r="Z53" s="36">
        <f t="shared" si="33"/>
        <v>0.34668335419274093</v>
      </c>
      <c r="AA53" s="36">
        <f t="shared" si="33"/>
        <v>0.34668335419274093</v>
      </c>
      <c r="AB53" s="36">
        <f t="shared" si="33"/>
        <v>0.34668335419274093</v>
      </c>
      <c r="AC53" s="36">
        <f t="shared" si="33"/>
        <v>0.1702127659574468</v>
      </c>
      <c r="AD53" s="36">
        <f t="shared" si="33"/>
        <v>0.1702127659574468</v>
      </c>
      <c r="AE53" s="36">
        <f t="shared" si="33"/>
        <v>0.1702127659574468</v>
      </c>
      <c r="AF53" s="36">
        <f t="shared" si="33"/>
        <v>0.1702127659574468</v>
      </c>
      <c r="AG53" s="36">
        <f t="shared" si="33"/>
        <v>0.1702127659574468</v>
      </c>
      <c r="AH53" s="36">
        <f t="shared" si="33"/>
        <v>0.1702127659574468</v>
      </c>
      <c r="AI53" s="36">
        <f t="shared" si="33"/>
        <v>0.1702127659574468</v>
      </c>
      <c r="AJ53" s="36">
        <f t="shared" si="33"/>
        <v>0.1702127659574468</v>
      </c>
      <c r="AK53" s="36">
        <f t="shared" si="33"/>
        <v>0.1702127659574468</v>
      </c>
      <c r="AL53" s="36">
        <f t="shared" si="33"/>
        <v>0.1702127659574468</v>
      </c>
      <c r="AM53" s="36">
        <f t="shared" si="33"/>
        <v>0.1702127659574468</v>
      </c>
      <c r="AN53" s="36">
        <f t="shared" si="33"/>
        <v>0.1702127659574468</v>
      </c>
      <c r="AO53" s="36">
        <f t="shared" si="33"/>
        <v>0.1702127659574468</v>
      </c>
      <c r="AP53" s="36">
        <f t="shared" si="33"/>
        <v>0.1702127659574468</v>
      </c>
      <c r="AQ53" s="36">
        <f t="shared" si="33"/>
        <v>0.1702127659574468</v>
      </c>
      <c r="AR53" s="36">
        <f t="shared" si="33"/>
        <v>0.1702127659574468</v>
      </c>
      <c r="AS53" s="36">
        <f t="shared" si="33"/>
        <v>0.1702127659574468</v>
      </c>
      <c r="AT53" s="36">
        <f t="shared" si="33"/>
        <v>0.1702127659574468</v>
      </c>
      <c r="AU53" s="36">
        <f t="shared" si="33"/>
        <v>0.1702127659574468</v>
      </c>
      <c r="AV53" s="36">
        <f t="shared" si="33"/>
        <v>0.1702127659574468</v>
      </c>
      <c r="AW53" s="36">
        <f t="shared" si="33"/>
        <v>0.1702127659574468</v>
      </c>
      <c r="AX53" s="36">
        <f t="shared" si="33"/>
        <v>0.1702127659574468</v>
      </c>
      <c r="AY53" s="36">
        <f t="shared" si="33"/>
        <v>0.1702127659574468</v>
      </c>
      <c r="AZ53" s="36">
        <f t="shared" si="33"/>
        <v>0.1702127659574468</v>
      </c>
      <c r="BA53" s="36">
        <f t="shared" si="33"/>
        <v>0.1702127659574468</v>
      </c>
      <c r="BB53" s="36">
        <f t="shared" si="33"/>
        <v>0.1702127659574468</v>
      </c>
      <c r="BC53" s="36">
        <f t="shared" si="33"/>
        <v>0.1702127659574468</v>
      </c>
      <c r="BD53" s="36">
        <f t="shared" si="33"/>
        <v>0.1702127659574468</v>
      </c>
      <c r="BE53" s="36">
        <f t="shared" si="33"/>
        <v>0.1702127659574468</v>
      </c>
      <c r="BF53" s="36">
        <f t="shared" si="33"/>
        <v>0.1702127659574468</v>
      </c>
      <c r="BG53" s="36">
        <f t="shared" si="33"/>
        <v>0.1702127659574468</v>
      </c>
      <c r="BH53" s="36">
        <f t="shared" si="33"/>
        <v>0.1702127659574468</v>
      </c>
      <c r="BI53" s="36">
        <f t="shared" si="33"/>
        <v>0.1702127659574468</v>
      </c>
      <c r="BJ53" s="36">
        <f t="shared" si="33"/>
        <v>0.1702127659574468</v>
      </c>
      <c r="BK53" s="36">
        <f t="shared" si="33"/>
        <v>0.1702127659574468</v>
      </c>
      <c r="BL53" s="36">
        <f t="shared" si="33"/>
        <v>0.1702127659574468</v>
      </c>
      <c r="BM53" s="36">
        <f t="shared" si="33"/>
        <v>0</v>
      </c>
      <c r="BN53" s="36">
        <f t="shared" si="33"/>
        <v>0</v>
      </c>
      <c r="BO53" s="36">
        <f t="shared" si="33"/>
        <v>0</v>
      </c>
      <c r="BP53" s="36">
        <f t="shared" si="33"/>
        <v>0</v>
      </c>
      <c r="BQ53" s="36">
        <f t="shared" si="33"/>
        <v>0</v>
      </c>
      <c r="BR53" s="36">
        <f t="shared" si="33"/>
        <v>0</v>
      </c>
      <c r="BS53" s="36">
        <f t="shared" si="34"/>
        <v>0</v>
      </c>
      <c r="BT53" s="36">
        <f t="shared" si="34"/>
        <v>0</v>
      </c>
      <c r="BU53" s="36">
        <f t="shared" si="34"/>
        <v>0</v>
      </c>
      <c r="BV53" s="36">
        <f t="shared" si="34"/>
        <v>0</v>
      </c>
      <c r="BW53" s="36">
        <f t="shared" si="34"/>
        <v>0</v>
      </c>
      <c r="BX53" s="36">
        <f t="shared" si="34"/>
        <v>0</v>
      </c>
      <c r="BY53" s="36">
        <f t="shared" si="34"/>
        <v>0</v>
      </c>
      <c r="BZ53" s="36">
        <f t="shared" si="34"/>
        <v>0</v>
      </c>
      <c r="CA53" s="36">
        <f t="shared" si="34"/>
        <v>0</v>
      </c>
      <c r="CB53" s="36">
        <f t="shared" si="34"/>
        <v>0</v>
      </c>
      <c r="CC53" s="36">
        <f t="shared" si="34"/>
        <v>0</v>
      </c>
      <c r="CD53" s="36">
        <f t="shared" si="34"/>
        <v>0</v>
      </c>
      <c r="CE53" s="36">
        <f t="shared" si="34"/>
        <v>0</v>
      </c>
      <c r="CF53" s="36">
        <f t="shared" si="34"/>
        <v>0</v>
      </c>
      <c r="CG53" s="36">
        <f t="shared" si="34"/>
        <v>0</v>
      </c>
      <c r="CH53" s="36">
        <f t="shared" si="34"/>
        <v>0</v>
      </c>
      <c r="CI53" s="36">
        <f t="shared" si="34"/>
        <v>0</v>
      </c>
      <c r="CJ53" s="36">
        <f t="shared" si="34"/>
        <v>0</v>
      </c>
      <c r="CK53" s="36">
        <f t="shared" si="34"/>
        <v>0</v>
      </c>
      <c r="CL53" s="36">
        <f t="shared" si="34"/>
        <v>0</v>
      </c>
      <c r="CM53" s="36">
        <f t="shared" si="34"/>
        <v>0</v>
      </c>
      <c r="CN53" s="36">
        <f t="shared" si="34"/>
        <v>0</v>
      </c>
      <c r="CO53" s="36"/>
      <c r="CP53" s="36"/>
      <c r="CQ53" s="51">
        <f t="shared" si="26"/>
        <v>12.05882352941175</v>
      </c>
    </row>
    <row r="54" spans="1:95" x14ac:dyDescent="0.25"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Q54" s="1">
        <f t="shared" si="26"/>
        <v>0</v>
      </c>
    </row>
    <row r="55" spans="1:95" x14ac:dyDescent="0.25"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Q55" s="1">
        <f t="shared" si="26"/>
        <v>0</v>
      </c>
    </row>
    <row r="56" spans="1:95" x14ac:dyDescent="0.25"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Q56" s="1">
        <f t="shared" si="26"/>
        <v>0</v>
      </c>
    </row>
    <row r="57" spans="1:95" x14ac:dyDescent="0.25">
      <c r="A57" t="s">
        <v>18</v>
      </c>
      <c r="F57" s="32">
        <f>6/23</f>
        <v>0.2608695652173913</v>
      </c>
      <c r="G57" s="32">
        <f t="shared" ref="G57:AB57" si="35">6/23</f>
        <v>0.2608695652173913</v>
      </c>
      <c r="H57" s="32">
        <f t="shared" si="35"/>
        <v>0.2608695652173913</v>
      </c>
      <c r="I57" s="32">
        <f t="shared" si="35"/>
        <v>0.2608695652173913</v>
      </c>
      <c r="J57" s="32">
        <f t="shared" si="35"/>
        <v>0.2608695652173913</v>
      </c>
      <c r="K57" s="32">
        <f t="shared" si="35"/>
        <v>0.2608695652173913</v>
      </c>
      <c r="L57" s="32">
        <f t="shared" si="35"/>
        <v>0.2608695652173913</v>
      </c>
      <c r="M57" s="32">
        <f t="shared" si="35"/>
        <v>0.2608695652173913</v>
      </c>
      <c r="N57" s="32">
        <f t="shared" si="35"/>
        <v>0.2608695652173913</v>
      </c>
      <c r="O57" s="32">
        <f t="shared" si="35"/>
        <v>0.2608695652173913</v>
      </c>
      <c r="P57" s="32">
        <f t="shared" si="35"/>
        <v>0.2608695652173913</v>
      </c>
      <c r="Q57" s="32">
        <f t="shared" si="35"/>
        <v>0.2608695652173913</v>
      </c>
      <c r="R57" s="32">
        <f t="shared" si="35"/>
        <v>0.2608695652173913</v>
      </c>
      <c r="S57" s="32">
        <f t="shared" si="35"/>
        <v>0.2608695652173913</v>
      </c>
      <c r="T57" s="32">
        <f t="shared" si="35"/>
        <v>0.2608695652173913</v>
      </c>
      <c r="U57" s="32">
        <f t="shared" si="35"/>
        <v>0.2608695652173913</v>
      </c>
      <c r="V57" s="32">
        <f t="shared" si="35"/>
        <v>0.2608695652173913</v>
      </c>
      <c r="W57" s="32">
        <f t="shared" si="35"/>
        <v>0.2608695652173913</v>
      </c>
      <c r="X57" s="32">
        <f t="shared" si="35"/>
        <v>0.2608695652173913</v>
      </c>
      <c r="Y57" s="32">
        <f t="shared" si="35"/>
        <v>0.2608695652173913</v>
      </c>
      <c r="Z57" s="32">
        <f t="shared" si="35"/>
        <v>0.2608695652173913</v>
      </c>
      <c r="AA57" s="32">
        <f t="shared" si="35"/>
        <v>0.2608695652173913</v>
      </c>
      <c r="AB57" s="32">
        <f t="shared" si="35"/>
        <v>0.2608695652173913</v>
      </c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Q57" s="1">
        <f t="shared" si="26"/>
        <v>6.0000000000000009</v>
      </c>
    </row>
    <row r="58" spans="1:95" x14ac:dyDescent="0.25">
      <c r="A58" t="s">
        <v>19</v>
      </c>
      <c r="F58" s="32">
        <f>(2/23)+(3/37)</f>
        <v>0.16803760282021152</v>
      </c>
      <c r="G58" s="32">
        <f t="shared" ref="G58:AB58" si="36">(2/23)+(3/37)</f>
        <v>0.16803760282021152</v>
      </c>
      <c r="H58" s="32">
        <f t="shared" si="36"/>
        <v>0.16803760282021152</v>
      </c>
      <c r="I58" s="32">
        <f t="shared" si="36"/>
        <v>0.16803760282021152</v>
      </c>
      <c r="J58" s="32">
        <f t="shared" si="36"/>
        <v>0.16803760282021152</v>
      </c>
      <c r="K58" s="32">
        <f t="shared" si="36"/>
        <v>0.16803760282021152</v>
      </c>
      <c r="L58" s="32">
        <f t="shared" si="36"/>
        <v>0.16803760282021152</v>
      </c>
      <c r="M58" s="32">
        <f t="shared" si="36"/>
        <v>0.16803760282021152</v>
      </c>
      <c r="N58" s="32">
        <f t="shared" si="36"/>
        <v>0.16803760282021152</v>
      </c>
      <c r="O58" s="32">
        <f t="shared" si="36"/>
        <v>0.16803760282021152</v>
      </c>
      <c r="P58" s="32">
        <f t="shared" si="36"/>
        <v>0.16803760282021152</v>
      </c>
      <c r="Q58" s="32">
        <f t="shared" si="36"/>
        <v>0.16803760282021152</v>
      </c>
      <c r="R58" s="32">
        <f t="shared" si="36"/>
        <v>0.16803760282021152</v>
      </c>
      <c r="S58" s="32">
        <f t="shared" si="36"/>
        <v>0.16803760282021152</v>
      </c>
      <c r="T58" s="32">
        <f t="shared" si="36"/>
        <v>0.16803760282021152</v>
      </c>
      <c r="U58" s="32">
        <f t="shared" si="36"/>
        <v>0.16803760282021152</v>
      </c>
      <c r="V58" s="32">
        <f t="shared" si="36"/>
        <v>0.16803760282021152</v>
      </c>
      <c r="W58" s="32">
        <f t="shared" si="36"/>
        <v>0.16803760282021152</v>
      </c>
      <c r="X58" s="32">
        <f t="shared" si="36"/>
        <v>0.16803760282021152</v>
      </c>
      <c r="Y58" s="32">
        <f t="shared" si="36"/>
        <v>0.16803760282021152</v>
      </c>
      <c r="Z58" s="32">
        <f t="shared" si="36"/>
        <v>0.16803760282021152</v>
      </c>
      <c r="AA58" s="32">
        <f t="shared" si="36"/>
        <v>0.16803760282021152</v>
      </c>
      <c r="AB58" s="32">
        <f t="shared" si="36"/>
        <v>0.16803760282021152</v>
      </c>
      <c r="AC58" s="32">
        <f t="shared" ref="AC58:AP58" si="37">(3/37)</f>
        <v>8.1081081081081086E-2</v>
      </c>
      <c r="AD58" s="32">
        <f t="shared" si="37"/>
        <v>8.1081081081081086E-2</v>
      </c>
      <c r="AE58" s="32">
        <f t="shared" si="37"/>
        <v>8.1081081081081086E-2</v>
      </c>
      <c r="AF58" s="32">
        <f t="shared" si="37"/>
        <v>8.1081081081081086E-2</v>
      </c>
      <c r="AG58" s="32">
        <f t="shared" si="37"/>
        <v>8.1081081081081086E-2</v>
      </c>
      <c r="AH58" s="32">
        <f t="shared" si="37"/>
        <v>8.1081081081081086E-2</v>
      </c>
      <c r="AI58" s="32">
        <f t="shared" si="37"/>
        <v>8.1081081081081086E-2</v>
      </c>
      <c r="AJ58" s="32">
        <f t="shared" si="37"/>
        <v>8.1081081081081086E-2</v>
      </c>
      <c r="AK58" s="32">
        <f t="shared" si="37"/>
        <v>8.1081081081081086E-2</v>
      </c>
      <c r="AL58" s="32">
        <f t="shared" si="37"/>
        <v>8.1081081081081086E-2</v>
      </c>
      <c r="AM58" s="32">
        <f t="shared" si="37"/>
        <v>8.1081081081081086E-2</v>
      </c>
      <c r="AN58" s="32">
        <f t="shared" si="37"/>
        <v>8.1081081081081086E-2</v>
      </c>
      <c r="AO58" s="32">
        <f t="shared" si="37"/>
        <v>8.1081081081081086E-2</v>
      </c>
      <c r="AP58" s="32">
        <f t="shared" si="37"/>
        <v>8.1081081081081086E-2</v>
      </c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Q58" s="1">
        <f t="shared" si="26"/>
        <v>4.9999999999999956</v>
      </c>
    </row>
    <row r="59" spans="1:95" x14ac:dyDescent="0.25">
      <c r="A59" t="s">
        <v>20</v>
      </c>
      <c r="F59" s="32">
        <f>3/23</f>
        <v>0.13043478260869565</v>
      </c>
      <c r="G59" s="32">
        <f t="shared" ref="G59:AB60" si="38">3/23</f>
        <v>0.13043478260869565</v>
      </c>
      <c r="H59" s="32">
        <f t="shared" si="38"/>
        <v>0.13043478260869565</v>
      </c>
      <c r="I59" s="32">
        <f t="shared" si="38"/>
        <v>0.13043478260869565</v>
      </c>
      <c r="J59" s="32">
        <f t="shared" si="38"/>
        <v>0.13043478260869565</v>
      </c>
      <c r="K59" s="32">
        <f t="shared" si="38"/>
        <v>0.13043478260869565</v>
      </c>
      <c r="L59" s="32">
        <f t="shared" si="38"/>
        <v>0.13043478260869565</v>
      </c>
      <c r="M59" s="32">
        <f t="shared" si="38"/>
        <v>0.13043478260869565</v>
      </c>
      <c r="N59" s="32">
        <f t="shared" si="38"/>
        <v>0.13043478260869565</v>
      </c>
      <c r="O59" s="32">
        <f t="shared" si="38"/>
        <v>0.13043478260869565</v>
      </c>
      <c r="P59" s="32">
        <f t="shared" si="38"/>
        <v>0.13043478260869565</v>
      </c>
      <c r="Q59" s="32">
        <f t="shared" si="38"/>
        <v>0.13043478260869565</v>
      </c>
      <c r="R59" s="32">
        <f t="shared" si="38"/>
        <v>0.13043478260869565</v>
      </c>
      <c r="S59" s="32">
        <f t="shared" si="38"/>
        <v>0.13043478260869565</v>
      </c>
      <c r="T59" s="32">
        <f t="shared" si="38"/>
        <v>0.13043478260869565</v>
      </c>
      <c r="U59" s="32">
        <f t="shared" si="38"/>
        <v>0.13043478260869565</v>
      </c>
      <c r="V59" s="32">
        <f t="shared" si="38"/>
        <v>0.13043478260869565</v>
      </c>
      <c r="W59" s="32">
        <f t="shared" si="38"/>
        <v>0.13043478260869565</v>
      </c>
      <c r="X59" s="32">
        <f t="shared" si="38"/>
        <v>0.13043478260869565</v>
      </c>
      <c r="Y59" s="32">
        <f t="shared" si="38"/>
        <v>0.13043478260869565</v>
      </c>
      <c r="Z59" s="32">
        <f t="shared" si="38"/>
        <v>0.13043478260869565</v>
      </c>
      <c r="AA59" s="32">
        <f t="shared" si="38"/>
        <v>0.13043478260869565</v>
      </c>
      <c r="AB59" s="32">
        <f t="shared" si="38"/>
        <v>0.13043478260869565</v>
      </c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Q59" s="1">
        <f t="shared" si="26"/>
        <v>3.0000000000000004</v>
      </c>
    </row>
    <row r="60" spans="1:95" x14ac:dyDescent="0.25">
      <c r="A60" t="s">
        <v>21</v>
      </c>
      <c r="F60" s="32">
        <f>3/23</f>
        <v>0.13043478260869565</v>
      </c>
      <c r="G60" s="32">
        <f t="shared" si="38"/>
        <v>0.13043478260869565</v>
      </c>
      <c r="H60" s="32">
        <f t="shared" si="38"/>
        <v>0.13043478260869565</v>
      </c>
      <c r="I60" s="32">
        <f t="shared" si="38"/>
        <v>0.13043478260869565</v>
      </c>
      <c r="J60" s="32">
        <f t="shared" si="38"/>
        <v>0.13043478260869565</v>
      </c>
      <c r="K60" s="32">
        <f t="shared" si="38"/>
        <v>0.13043478260869565</v>
      </c>
      <c r="L60" s="32">
        <f t="shared" si="38"/>
        <v>0.13043478260869565</v>
      </c>
      <c r="M60" s="32">
        <f t="shared" si="38"/>
        <v>0.13043478260869565</v>
      </c>
      <c r="N60" s="32">
        <f t="shared" si="38"/>
        <v>0.13043478260869565</v>
      </c>
      <c r="O60" s="32">
        <f t="shared" si="38"/>
        <v>0.13043478260869565</v>
      </c>
      <c r="P60" s="32">
        <f t="shared" si="38"/>
        <v>0.13043478260869565</v>
      </c>
      <c r="Q60" s="32">
        <f t="shared" si="38"/>
        <v>0.13043478260869565</v>
      </c>
      <c r="R60" s="32">
        <f t="shared" si="38"/>
        <v>0.13043478260869565</v>
      </c>
      <c r="S60" s="32">
        <f t="shared" si="38"/>
        <v>0.13043478260869565</v>
      </c>
      <c r="T60" s="32">
        <f t="shared" si="38"/>
        <v>0.13043478260869565</v>
      </c>
      <c r="U60" s="32">
        <f t="shared" si="38"/>
        <v>0.13043478260869565</v>
      </c>
      <c r="V60" s="32">
        <f t="shared" si="38"/>
        <v>0.13043478260869565</v>
      </c>
      <c r="W60" s="32">
        <f t="shared" si="38"/>
        <v>0.13043478260869565</v>
      </c>
      <c r="X60" s="32">
        <f t="shared" si="38"/>
        <v>0.13043478260869565</v>
      </c>
      <c r="Y60" s="32">
        <f t="shared" si="38"/>
        <v>0.13043478260869565</v>
      </c>
      <c r="Z60" s="32">
        <f t="shared" si="38"/>
        <v>0.13043478260869565</v>
      </c>
      <c r="AA60" s="32">
        <f t="shared" si="38"/>
        <v>0.13043478260869565</v>
      </c>
      <c r="AB60" s="32">
        <f t="shared" si="38"/>
        <v>0.13043478260869565</v>
      </c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Q60" s="1">
        <f t="shared" si="26"/>
        <v>3.0000000000000004</v>
      </c>
    </row>
    <row r="61" spans="1:95" x14ac:dyDescent="0.25">
      <c r="A61" t="s">
        <v>22</v>
      </c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Q61" s="1">
        <f t="shared" si="26"/>
        <v>0</v>
      </c>
    </row>
    <row r="62" spans="1:95" x14ac:dyDescent="0.25">
      <c r="A62" t="s">
        <v>23</v>
      </c>
      <c r="F62" s="32">
        <f>(1/23)+(1/37)</f>
        <v>7.0505287896592245E-2</v>
      </c>
      <c r="G62" s="32">
        <f t="shared" ref="G62:AB62" si="39">(1/23)+(1/37)</f>
        <v>7.0505287896592245E-2</v>
      </c>
      <c r="H62" s="32">
        <f t="shared" si="39"/>
        <v>7.0505287896592245E-2</v>
      </c>
      <c r="I62" s="32">
        <f t="shared" si="39"/>
        <v>7.0505287896592245E-2</v>
      </c>
      <c r="J62" s="32">
        <f t="shared" si="39"/>
        <v>7.0505287896592245E-2</v>
      </c>
      <c r="K62" s="32">
        <f t="shared" si="39"/>
        <v>7.0505287896592245E-2</v>
      </c>
      <c r="L62" s="32">
        <f t="shared" si="39"/>
        <v>7.0505287896592245E-2</v>
      </c>
      <c r="M62" s="32">
        <f t="shared" si="39"/>
        <v>7.0505287896592245E-2</v>
      </c>
      <c r="N62" s="32">
        <f t="shared" si="39"/>
        <v>7.0505287896592245E-2</v>
      </c>
      <c r="O62" s="32">
        <f t="shared" si="39"/>
        <v>7.0505287896592245E-2</v>
      </c>
      <c r="P62" s="32">
        <f t="shared" si="39"/>
        <v>7.0505287896592245E-2</v>
      </c>
      <c r="Q62" s="32">
        <f t="shared" si="39"/>
        <v>7.0505287896592245E-2</v>
      </c>
      <c r="R62" s="32">
        <f t="shared" si="39"/>
        <v>7.0505287896592245E-2</v>
      </c>
      <c r="S62" s="32">
        <f t="shared" si="39"/>
        <v>7.0505287896592245E-2</v>
      </c>
      <c r="T62" s="32">
        <f t="shared" si="39"/>
        <v>7.0505287896592245E-2</v>
      </c>
      <c r="U62" s="32">
        <f t="shared" si="39"/>
        <v>7.0505287896592245E-2</v>
      </c>
      <c r="V62" s="38">
        <f>(1/23)+(1/37)+0.5</f>
        <v>0.57050528789659227</v>
      </c>
      <c r="W62" s="32">
        <f t="shared" si="39"/>
        <v>7.0505287896592245E-2</v>
      </c>
      <c r="X62" s="32">
        <f t="shared" si="39"/>
        <v>7.0505287896592245E-2</v>
      </c>
      <c r="Y62" s="32">
        <f t="shared" si="39"/>
        <v>7.0505287896592245E-2</v>
      </c>
      <c r="Z62" s="32">
        <f t="shared" si="39"/>
        <v>7.0505287896592245E-2</v>
      </c>
      <c r="AA62" s="32">
        <f t="shared" si="39"/>
        <v>7.0505287896592245E-2</v>
      </c>
      <c r="AB62" s="32">
        <f t="shared" si="39"/>
        <v>7.0505287896592245E-2</v>
      </c>
      <c r="AC62" s="32">
        <f t="shared" ref="AC62:AP62" si="40">1/37</f>
        <v>2.7027027027027029E-2</v>
      </c>
      <c r="AD62" s="32">
        <f t="shared" si="40"/>
        <v>2.7027027027027029E-2</v>
      </c>
      <c r="AE62" s="32">
        <f t="shared" si="40"/>
        <v>2.7027027027027029E-2</v>
      </c>
      <c r="AF62" s="32">
        <f t="shared" si="40"/>
        <v>2.7027027027027029E-2</v>
      </c>
      <c r="AG62" s="32">
        <f t="shared" si="40"/>
        <v>2.7027027027027029E-2</v>
      </c>
      <c r="AH62" s="32">
        <f t="shared" si="40"/>
        <v>2.7027027027027029E-2</v>
      </c>
      <c r="AI62" s="32">
        <f t="shared" si="40"/>
        <v>2.7027027027027029E-2</v>
      </c>
      <c r="AJ62" s="32">
        <f t="shared" si="40"/>
        <v>2.7027027027027029E-2</v>
      </c>
      <c r="AK62" s="32">
        <f t="shared" si="40"/>
        <v>2.7027027027027029E-2</v>
      </c>
      <c r="AL62" s="32">
        <f t="shared" si="40"/>
        <v>2.7027027027027029E-2</v>
      </c>
      <c r="AM62" s="32">
        <f t="shared" si="40"/>
        <v>2.7027027027027029E-2</v>
      </c>
      <c r="AN62" s="32">
        <f t="shared" si="40"/>
        <v>2.7027027027027029E-2</v>
      </c>
      <c r="AO62" s="32">
        <f t="shared" si="40"/>
        <v>2.7027027027027029E-2</v>
      </c>
      <c r="AP62" s="32">
        <f t="shared" si="40"/>
        <v>2.7027027027027029E-2</v>
      </c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Q62" s="1">
        <f t="shared" si="26"/>
        <v>2.5000000000000022</v>
      </c>
    </row>
    <row r="63" spans="1:95" x14ac:dyDescent="0.25">
      <c r="A63" t="s">
        <v>24</v>
      </c>
      <c r="F63" s="32">
        <f>(6/23)+(3/37)</f>
        <v>0.34195064629847238</v>
      </c>
      <c r="G63" s="32">
        <f t="shared" ref="G63:AB63" si="41">(6/23)+(3/37)</f>
        <v>0.34195064629847238</v>
      </c>
      <c r="H63" s="32">
        <f t="shared" si="41"/>
        <v>0.34195064629847238</v>
      </c>
      <c r="I63" s="32">
        <f t="shared" si="41"/>
        <v>0.34195064629847238</v>
      </c>
      <c r="J63" s="32">
        <f t="shared" si="41"/>
        <v>0.34195064629847238</v>
      </c>
      <c r="K63" s="32">
        <f t="shared" si="41"/>
        <v>0.34195064629847238</v>
      </c>
      <c r="L63" s="32">
        <f t="shared" si="41"/>
        <v>0.34195064629847238</v>
      </c>
      <c r="M63" s="32">
        <f t="shared" si="41"/>
        <v>0.34195064629847238</v>
      </c>
      <c r="N63" s="32">
        <f t="shared" si="41"/>
        <v>0.34195064629847238</v>
      </c>
      <c r="O63" s="32">
        <f t="shared" si="41"/>
        <v>0.34195064629847238</v>
      </c>
      <c r="P63" s="32">
        <f t="shared" si="41"/>
        <v>0.34195064629847238</v>
      </c>
      <c r="Q63" s="32">
        <f t="shared" si="41"/>
        <v>0.34195064629847238</v>
      </c>
      <c r="R63" s="32">
        <f t="shared" si="41"/>
        <v>0.34195064629847238</v>
      </c>
      <c r="S63" s="32">
        <f t="shared" si="41"/>
        <v>0.34195064629847238</v>
      </c>
      <c r="T63" s="32">
        <f t="shared" si="41"/>
        <v>0.34195064629847238</v>
      </c>
      <c r="U63" s="32">
        <f t="shared" si="41"/>
        <v>0.34195064629847238</v>
      </c>
      <c r="V63" s="32">
        <f t="shared" si="41"/>
        <v>0.34195064629847238</v>
      </c>
      <c r="W63" s="32">
        <f t="shared" si="41"/>
        <v>0.34195064629847238</v>
      </c>
      <c r="X63" s="32">
        <f t="shared" si="41"/>
        <v>0.34195064629847238</v>
      </c>
      <c r="Y63" s="32">
        <f t="shared" si="41"/>
        <v>0.34195064629847238</v>
      </c>
      <c r="Z63" s="32">
        <f t="shared" si="41"/>
        <v>0.34195064629847238</v>
      </c>
      <c r="AA63" s="32">
        <f t="shared" si="41"/>
        <v>0.34195064629847238</v>
      </c>
      <c r="AB63" s="32">
        <f t="shared" si="41"/>
        <v>0.34195064629847238</v>
      </c>
      <c r="AC63" s="32">
        <f t="shared" ref="AC63:AP63" si="42">3/37</f>
        <v>8.1081081081081086E-2</v>
      </c>
      <c r="AD63" s="32">
        <f t="shared" si="42"/>
        <v>8.1081081081081086E-2</v>
      </c>
      <c r="AE63" s="32">
        <f t="shared" si="42"/>
        <v>8.1081081081081086E-2</v>
      </c>
      <c r="AF63" s="32">
        <f t="shared" si="42"/>
        <v>8.1081081081081086E-2</v>
      </c>
      <c r="AG63" s="32">
        <f t="shared" si="42"/>
        <v>8.1081081081081086E-2</v>
      </c>
      <c r="AH63" s="32">
        <f t="shared" si="42"/>
        <v>8.1081081081081086E-2</v>
      </c>
      <c r="AI63" s="32">
        <f t="shared" si="42"/>
        <v>8.1081081081081086E-2</v>
      </c>
      <c r="AJ63" s="32">
        <f t="shared" si="42"/>
        <v>8.1081081081081086E-2</v>
      </c>
      <c r="AK63" s="32">
        <f t="shared" si="42"/>
        <v>8.1081081081081086E-2</v>
      </c>
      <c r="AL63" s="32">
        <f t="shared" si="42"/>
        <v>8.1081081081081086E-2</v>
      </c>
      <c r="AM63" s="32">
        <f t="shared" si="42"/>
        <v>8.1081081081081086E-2</v>
      </c>
      <c r="AN63" s="32">
        <f t="shared" si="42"/>
        <v>8.1081081081081086E-2</v>
      </c>
      <c r="AO63" s="32">
        <f t="shared" si="42"/>
        <v>8.1081081081081086E-2</v>
      </c>
      <c r="AP63" s="32">
        <f t="shared" si="42"/>
        <v>8.1081081081081086E-2</v>
      </c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Q63" s="1">
        <f t="shared" si="26"/>
        <v>8.9999999999999929</v>
      </c>
    </row>
    <row r="64" spans="1:95" x14ac:dyDescent="0.25">
      <c r="A64" t="s">
        <v>25</v>
      </c>
      <c r="F64" s="32">
        <f>4/23</f>
        <v>0.17391304347826086</v>
      </c>
      <c r="G64" s="32">
        <f t="shared" ref="G64:AB64" si="43">4/23</f>
        <v>0.17391304347826086</v>
      </c>
      <c r="H64" s="32">
        <f t="shared" si="43"/>
        <v>0.17391304347826086</v>
      </c>
      <c r="I64" s="32">
        <f t="shared" si="43"/>
        <v>0.17391304347826086</v>
      </c>
      <c r="J64" s="32">
        <f t="shared" si="43"/>
        <v>0.17391304347826086</v>
      </c>
      <c r="K64" s="32">
        <f t="shared" si="43"/>
        <v>0.17391304347826086</v>
      </c>
      <c r="L64" s="32">
        <f t="shared" si="43"/>
        <v>0.17391304347826086</v>
      </c>
      <c r="M64" s="32">
        <f t="shared" si="43"/>
        <v>0.17391304347826086</v>
      </c>
      <c r="N64" s="32">
        <f t="shared" si="43"/>
        <v>0.17391304347826086</v>
      </c>
      <c r="O64" s="32">
        <f t="shared" si="43"/>
        <v>0.17391304347826086</v>
      </c>
      <c r="P64" s="32">
        <f t="shared" si="43"/>
        <v>0.17391304347826086</v>
      </c>
      <c r="Q64" s="32">
        <f t="shared" si="43"/>
        <v>0.17391304347826086</v>
      </c>
      <c r="R64" s="32">
        <f t="shared" si="43"/>
        <v>0.17391304347826086</v>
      </c>
      <c r="S64" s="32">
        <f t="shared" si="43"/>
        <v>0.17391304347826086</v>
      </c>
      <c r="T64" s="32">
        <f t="shared" si="43"/>
        <v>0.17391304347826086</v>
      </c>
      <c r="U64" s="32">
        <f t="shared" si="43"/>
        <v>0.17391304347826086</v>
      </c>
      <c r="V64" s="32">
        <f t="shared" si="43"/>
        <v>0.17391304347826086</v>
      </c>
      <c r="W64" s="32">
        <f t="shared" si="43"/>
        <v>0.17391304347826086</v>
      </c>
      <c r="X64" s="32">
        <f t="shared" si="43"/>
        <v>0.17391304347826086</v>
      </c>
      <c r="Y64" s="32">
        <f t="shared" si="43"/>
        <v>0.17391304347826086</v>
      </c>
      <c r="Z64" s="32">
        <f t="shared" si="43"/>
        <v>0.17391304347826086</v>
      </c>
      <c r="AA64" s="32">
        <f t="shared" si="43"/>
        <v>0.17391304347826086</v>
      </c>
      <c r="AB64" s="32">
        <f t="shared" si="43"/>
        <v>0.17391304347826086</v>
      </c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Q64" s="1">
        <f t="shared" si="26"/>
        <v>3.9999999999999982</v>
      </c>
    </row>
    <row r="65" spans="1:95" x14ac:dyDescent="0.25">
      <c r="A65" t="s">
        <v>26</v>
      </c>
      <c r="F65" s="38">
        <f>(5/23)+(3/17)</f>
        <v>0.39386189258312021</v>
      </c>
      <c r="G65" s="38">
        <f t="shared" ref="G65:V65" si="44">(5/23)+(3/17)</f>
        <v>0.39386189258312021</v>
      </c>
      <c r="H65" s="38">
        <f t="shared" si="44"/>
        <v>0.39386189258312021</v>
      </c>
      <c r="I65" s="38">
        <f t="shared" si="44"/>
        <v>0.39386189258312021</v>
      </c>
      <c r="J65" s="38">
        <f t="shared" si="44"/>
        <v>0.39386189258312021</v>
      </c>
      <c r="K65" s="38">
        <f t="shared" si="44"/>
        <v>0.39386189258312021</v>
      </c>
      <c r="L65" s="38">
        <f t="shared" si="44"/>
        <v>0.39386189258312021</v>
      </c>
      <c r="M65" s="38">
        <f t="shared" si="44"/>
        <v>0.39386189258312021</v>
      </c>
      <c r="N65" s="38">
        <f t="shared" si="44"/>
        <v>0.39386189258312021</v>
      </c>
      <c r="O65" s="38">
        <f t="shared" si="44"/>
        <v>0.39386189258312021</v>
      </c>
      <c r="P65" s="38">
        <f t="shared" si="44"/>
        <v>0.39386189258312021</v>
      </c>
      <c r="Q65" s="38">
        <f t="shared" si="44"/>
        <v>0.39386189258312021</v>
      </c>
      <c r="R65" s="38">
        <f t="shared" si="44"/>
        <v>0.39386189258312021</v>
      </c>
      <c r="S65" s="38">
        <f t="shared" si="44"/>
        <v>0.39386189258312021</v>
      </c>
      <c r="T65" s="38">
        <f t="shared" si="44"/>
        <v>0.39386189258312021</v>
      </c>
      <c r="U65" s="38">
        <f t="shared" si="44"/>
        <v>0.39386189258312021</v>
      </c>
      <c r="V65" s="38">
        <f t="shared" si="44"/>
        <v>0.39386189258312021</v>
      </c>
      <c r="W65" s="32">
        <f>(5/23)</f>
        <v>0.21739130434782608</v>
      </c>
      <c r="X65" s="32">
        <f t="shared" ref="X65:AB65" si="45">(5/23)</f>
        <v>0.21739130434782608</v>
      </c>
      <c r="Y65" s="32">
        <f t="shared" si="45"/>
        <v>0.21739130434782608</v>
      </c>
      <c r="Z65" s="32">
        <f t="shared" si="45"/>
        <v>0.21739130434782608</v>
      </c>
      <c r="AA65" s="32">
        <f t="shared" si="45"/>
        <v>0.21739130434782608</v>
      </c>
      <c r="AB65" s="32">
        <f t="shared" si="45"/>
        <v>0.21739130434782608</v>
      </c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Q65" s="1">
        <f t="shared" si="26"/>
        <v>8.0000000000000018</v>
      </c>
    </row>
    <row r="66" spans="1:95" x14ac:dyDescent="0.25">
      <c r="A66" t="s">
        <v>27</v>
      </c>
      <c r="F66" s="38">
        <f>(6/23)+(5/4)+(6/37)+(5/17)</f>
        <v>1.967149374438377</v>
      </c>
      <c r="G66" s="38">
        <f t="shared" ref="G66:I66" si="46">(6/23)+(5/4)+(6/37)+(5/17)</f>
        <v>1.967149374438377</v>
      </c>
      <c r="H66" s="38">
        <f t="shared" si="46"/>
        <v>1.967149374438377</v>
      </c>
      <c r="I66" s="38">
        <f t="shared" si="46"/>
        <v>1.967149374438377</v>
      </c>
      <c r="J66" s="32">
        <f>(6/23)+(6/37)+(5/17)</f>
        <v>0.71714937443837701</v>
      </c>
      <c r="K66" s="32">
        <f t="shared" ref="K66:V66" si="47">(6/23)+(6/37)+(5/17)</f>
        <v>0.71714937443837701</v>
      </c>
      <c r="L66" s="32">
        <f t="shared" si="47"/>
        <v>0.71714937443837701</v>
      </c>
      <c r="M66" s="32">
        <f t="shared" si="47"/>
        <v>0.71714937443837701</v>
      </c>
      <c r="N66" s="32">
        <f t="shared" si="47"/>
        <v>0.71714937443837701</v>
      </c>
      <c r="O66" s="32">
        <f t="shared" si="47"/>
        <v>0.71714937443837701</v>
      </c>
      <c r="P66" s="32">
        <f t="shared" si="47"/>
        <v>0.71714937443837701</v>
      </c>
      <c r="Q66" s="32">
        <f t="shared" si="47"/>
        <v>0.71714937443837701</v>
      </c>
      <c r="R66" s="32">
        <f t="shared" si="47"/>
        <v>0.71714937443837701</v>
      </c>
      <c r="S66" s="32">
        <f t="shared" si="47"/>
        <v>0.71714937443837701</v>
      </c>
      <c r="T66" s="32">
        <f t="shared" si="47"/>
        <v>0.71714937443837701</v>
      </c>
      <c r="U66" s="32">
        <f t="shared" si="47"/>
        <v>0.71714937443837701</v>
      </c>
      <c r="V66" s="32">
        <f t="shared" si="47"/>
        <v>0.71714937443837701</v>
      </c>
      <c r="W66" s="32">
        <f t="shared" ref="W66:AB66" si="48">(6/23)+(6/37)</f>
        <v>0.42303172737955347</v>
      </c>
      <c r="X66" s="32">
        <f t="shared" si="48"/>
        <v>0.42303172737955347</v>
      </c>
      <c r="Y66" s="32">
        <f t="shared" si="48"/>
        <v>0.42303172737955347</v>
      </c>
      <c r="Z66" s="32">
        <f t="shared" si="48"/>
        <v>0.42303172737955347</v>
      </c>
      <c r="AA66" s="32">
        <f t="shared" si="48"/>
        <v>0.42303172737955347</v>
      </c>
      <c r="AB66" s="32">
        <f t="shared" si="48"/>
        <v>0.42303172737955347</v>
      </c>
      <c r="AC66" s="32">
        <f>(6/37)</f>
        <v>0.16216216216216217</v>
      </c>
      <c r="AD66" s="32">
        <f t="shared" ref="AD66:AP66" si="49">(6/37)</f>
        <v>0.16216216216216217</v>
      </c>
      <c r="AE66" s="32">
        <f t="shared" si="49"/>
        <v>0.16216216216216217</v>
      </c>
      <c r="AF66" s="32">
        <f t="shared" si="49"/>
        <v>0.16216216216216217</v>
      </c>
      <c r="AG66" s="32">
        <f t="shared" si="49"/>
        <v>0.16216216216216217</v>
      </c>
      <c r="AH66" s="32">
        <f t="shared" si="49"/>
        <v>0.16216216216216217</v>
      </c>
      <c r="AI66" s="32">
        <f t="shared" si="49"/>
        <v>0.16216216216216217</v>
      </c>
      <c r="AJ66" s="32">
        <f t="shared" si="49"/>
        <v>0.16216216216216217</v>
      </c>
      <c r="AK66" s="32">
        <f t="shared" si="49"/>
        <v>0.16216216216216217</v>
      </c>
      <c r="AL66" s="32">
        <f t="shared" si="49"/>
        <v>0.16216216216216217</v>
      </c>
      <c r="AM66" s="32">
        <f t="shared" si="49"/>
        <v>0.16216216216216217</v>
      </c>
      <c r="AN66" s="32">
        <f t="shared" si="49"/>
        <v>0.16216216216216217</v>
      </c>
      <c r="AO66" s="32">
        <f t="shared" si="49"/>
        <v>0.16216216216216217</v>
      </c>
      <c r="AP66" s="32">
        <f t="shared" si="49"/>
        <v>0.16216216216216217</v>
      </c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Q66" s="1">
        <f t="shared" si="26"/>
        <v>21.999999999999975</v>
      </c>
    </row>
    <row r="67" spans="1:95" x14ac:dyDescent="0.25">
      <c r="A67" t="s">
        <v>27</v>
      </c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Q67" s="1">
        <f t="shared" si="26"/>
        <v>0</v>
      </c>
    </row>
    <row r="68" spans="1:95" x14ac:dyDescent="0.25">
      <c r="A68" t="s">
        <v>27</v>
      </c>
      <c r="F68" s="32">
        <f>(2/23)+(1/4)+(2/37)+(1/17)</f>
        <v>0.44983410520494921</v>
      </c>
      <c r="G68" s="32">
        <f t="shared" ref="G68:I68" si="50">(2/23)+(1/4)+(2/37)+(1/17)</f>
        <v>0.44983410520494921</v>
      </c>
      <c r="H68" s="32">
        <f t="shared" si="50"/>
        <v>0.44983410520494921</v>
      </c>
      <c r="I68" s="32">
        <f t="shared" si="50"/>
        <v>0.44983410520494921</v>
      </c>
      <c r="J68" s="32">
        <f>(2/23)+(2/37)+(1/17)</f>
        <v>0.19983410520494921</v>
      </c>
      <c r="K68" s="32">
        <f t="shared" ref="K68:V68" si="51">(2/23)+(2/37)+(1/17)</f>
        <v>0.19983410520494921</v>
      </c>
      <c r="L68" s="32">
        <f t="shared" si="51"/>
        <v>0.19983410520494921</v>
      </c>
      <c r="M68" s="32">
        <f t="shared" si="51"/>
        <v>0.19983410520494921</v>
      </c>
      <c r="N68" s="32">
        <f t="shared" si="51"/>
        <v>0.19983410520494921</v>
      </c>
      <c r="O68" s="32">
        <f t="shared" si="51"/>
        <v>0.19983410520494921</v>
      </c>
      <c r="P68" s="32">
        <f t="shared" si="51"/>
        <v>0.19983410520494921</v>
      </c>
      <c r="Q68" s="32">
        <f t="shared" si="51"/>
        <v>0.19983410520494921</v>
      </c>
      <c r="R68" s="32">
        <f t="shared" si="51"/>
        <v>0.19983410520494921</v>
      </c>
      <c r="S68" s="32">
        <f t="shared" si="51"/>
        <v>0.19983410520494921</v>
      </c>
      <c r="T68" s="32">
        <f t="shared" si="51"/>
        <v>0.19983410520494921</v>
      </c>
      <c r="U68" s="32">
        <f t="shared" si="51"/>
        <v>0.19983410520494921</v>
      </c>
      <c r="V68" s="32">
        <f t="shared" si="51"/>
        <v>0.19983410520494921</v>
      </c>
      <c r="W68" s="32">
        <f t="shared" ref="W68:AB68" si="52">(2/23)+(2/37)</f>
        <v>0.14101057579318449</v>
      </c>
      <c r="X68" s="32">
        <f t="shared" si="52"/>
        <v>0.14101057579318449</v>
      </c>
      <c r="Y68" s="32">
        <f t="shared" si="52"/>
        <v>0.14101057579318449</v>
      </c>
      <c r="Z68" s="32">
        <f t="shared" si="52"/>
        <v>0.14101057579318449</v>
      </c>
      <c r="AA68" s="32">
        <f t="shared" si="52"/>
        <v>0.14101057579318449</v>
      </c>
      <c r="AB68" s="32">
        <f t="shared" si="52"/>
        <v>0.14101057579318449</v>
      </c>
      <c r="AC68" s="32">
        <f>(2/37)</f>
        <v>5.4054054054054057E-2</v>
      </c>
      <c r="AD68" s="32">
        <f t="shared" ref="AD68:AP68" si="53">(2/37)</f>
        <v>5.4054054054054057E-2</v>
      </c>
      <c r="AE68" s="32">
        <f t="shared" si="53"/>
        <v>5.4054054054054057E-2</v>
      </c>
      <c r="AF68" s="32">
        <f t="shared" si="53"/>
        <v>5.4054054054054057E-2</v>
      </c>
      <c r="AG68" s="32">
        <f t="shared" si="53"/>
        <v>5.4054054054054057E-2</v>
      </c>
      <c r="AH68" s="32">
        <f t="shared" si="53"/>
        <v>5.4054054054054057E-2</v>
      </c>
      <c r="AI68" s="32">
        <f t="shared" si="53"/>
        <v>5.4054054054054057E-2</v>
      </c>
      <c r="AJ68" s="32">
        <f t="shared" si="53"/>
        <v>5.4054054054054057E-2</v>
      </c>
      <c r="AK68" s="32">
        <f t="shared" si="53"/>
        <v>5.4054054054054057E-2</v>
      </c>
      <c r="AL68" s="32">
        <f t="shared" si="53"/>
        <v>5.4054054054054057E-2</v>
      </c>
      <c r="AM68" s="32">
        <f t="shared" si="53"/>
        <v>5.4054054054054057E-2</v>
      </c>
      <c r="AN68" s="32">
        <f t="shared" si="53"/>
        <v>5.4054054054054057E-2</v>
      </c>
      <c r="AO68" s="32">
        <f t="shared" si="53"/>
        <v>5.4054054054054057E-2</v>
      </c>
      <c r="AP68" s="32">
        <f t="shared" si="53"/>
        <v>5.4054054054054057E-2</v>
      </c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Q68" s="1">
        <f t="shared" si="26"/>
        <v>6.0000000000000036</v>
      </c>
    </row>
    <row r="69" spans="1:95" x14ac:dyDescent="0.25">
      <c r="A69" t="s">
        <v>27</v>
      </c>
      <c r="F69" s="32">
        <f>(6/23)+(5/4)+(6/37)+(5/17)</f>
        <v>1.967149374438377</v>
      </c>
      <c r="G69" s="32">
        <f t="shared" ref="G69:I72" si="54">(6/23)+(5/4)+(6/37)+(5/17)</f>
        <v>1.967149374438377</v>
      </c>
      <c r="H69" s="32">
        <f t="shared" si="54"/>
        <v>1.967149374438377</v>
      </c>
      <c r="I69" s="32">
        <f t="shared" si="54"/>
        <v>1.967149374438377</v>
      </c>
      <c r="J69" s="32">
        <f>(6/23)+(6/37)+(5/17)</f>
        <v>0.71714937443837701</v>
      </c>
      <c r="K69" s="32">
        <f t="shared" ref="K69:V72" si="55">(6/23)+(6/37)+(5/17)</f>
        <v>0.71714937443837701</v>
      </c>
      <c r="L69" s="32">
        <f t="shared" si="55"/>
        <v>0.71714937443837701</v>
      </c>
      <c r="M69" s="32">
        <f t="shared" si="55"/>
        <v>0.71714937443837701</v>
      </c>
      <c r="N69" s="32">
        <f t="shared" si="55"/>
        <v>0.71714937443837701</v>
      </c>
      <c r="O69" s="32">
        <f t="shared" si="55"/>
        <v>0.71714937443837701</v>
      </c>
      <c r="P69" s="32">
        <f t="shared" si="55"/>
        <v>0.71714937443837701</v>
      </c>
      <c r="Q69" s="32">
        <f t="shared" si="55"/>
        <v>0.71714937443837701</v>
      </c>
      <c r="R69" s="32">
        <f t="shared" si="55"/>
        <v>0.71714937443837701</v>
      </c>
      <c r="S69" s="32">
        <f t="shared" si="55"/>
        <v>0.71714937443837701</v>
      </c>
      <c r="T69" s="32">
        <f t="shared" si="55"/>
        <v>0.71714937443837701</v>
      </c>
      <c r="U69" s="32">
        <f t="shared" si="55"/>
        <v>0.71714937443837701</v>
      </c>
      <c r="V69" s="32">
        <f t="shared" si="55"/>
        <v>0.71714937443837701</v>
      </c>
      <c r="W69" s="32">
        <f t="shared" ref="W69:AB72" si="56">(6/23)+(6/37)</f>
        <v>0.42303172737955347</v>
      </c>
      <c r="X69" s="32">
        <f t="shared" si="56"/>
        <v>0.42303172737955347</v>
      </c>
      <c r="Y69" s="32">
        <f t="shared" si="56"/>
        <v>0.42303172737955347</v>
      </c>
      <c r="Z69" s="32">
        <f t="shared" si="56"/>
        <v>0.42303172737955347</v>
      </c>
      <c r="AA69" s="32">
        <f t="shared" si="56"/>
        <v>0.42303172737955347</v>
      </c>
      <c r="AB69" s="32">
        <f t="shared" si="56"/>
        <v>0.42303172737955347</v>
      </c>
      <c r="AC69" s="32">
        <f>(6/37)</f>
        <v>0.16216216216216217</v>
      </c>
      <c r="AD69" s="32">
        <f t="shared" ref="AD69:AP72" si="57">(6/37)</f>
        <v>0.16216216216216217</v>
      </c>
      <c r="AE69" s="32">
        <f t="shared" si="57"/>
        <v>0.16216216216216217</v>
      </c>
      <c r="AF69" s="32">
        <f t="shared" si="57"/>
        <v>0.16216216216216217</v>
      </c>
      <c r="AG69" s="32">
        <f t="shared" si="57"/>
        <v>0.16216216216216217</v>
      </c>
      <c r="AH69" s="32">
        <f t="shared" si="57"/>
        <v>0.16216216216216217</v>
      </c>
      <c r="AI69" s="32">
        <f t="shared" si="57"/>
        <v>0.16216216216216217</v>
      </c>
      <c r="AJ69" s="32">
        <f t="shared" si="57"/>
        <v>0.16216216216216217</v>
      </c>
      <c r="AK69" s="32">
        <f t="shared" si="57"/>
        <v>0.16216216216216217</v>
      </c>
      <c r="AL69" s="32">
        <f t="shared" si="57"/>
        <v>0.16216216216216217</v>
      </c>
      <c r="AM69" s="32">
        <f t="shared" si="57"/>
        <v>0.16216216216216217</v>
      </c>
      <c r="AN69" s="32">
        <f t="shared" si="57"/>
        <v>0.16216216216216217</v>
      </c>
      <c r="AO69" s="32">
        <f t="shared" si="57"/>
        <v>0.16216216216216217</v>
      </c>
      <c r="AP69" s="32">
        <f t="shared" si="57"/>
        <v>0.16216216216216217</v>
      </c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Q69" s="1">
        <f t="shared" si="26"/>
        <v>21.999999999999975</v>
      </c>
    </row>
    <row r="70" spans="1:95" x14ac:dyDescent="0.25">
      <c r="A70" t="s">
        <v>27</v>
      </c>
      <c r="F70" s="32">
        <f>(6/23)+(5/4)+(6/37)+(5/17)</f>
        <v>1.967149374438377</v>
      </c>
      <c r="G70" s="32">
        <f t="shared" si="54"/>
        <v>1.967149374438377</v>
      </c>
      <c r="H70" s="32">
        <f t="shared" si="54"/>
        <v>1.967149374438377</v>
      </c>
      <c r="I70" s="32">
        <f t="shared" si="54"/>
        <v>1.967149374438377</v>
      </c>
      <c r="J70" s="32">
        <f>(6/23)+(6/37)+(5/17)</f>
        <v>0.71714937443837701</v>
      </c>
      <c r="K70" s="32">
        <f t="shared" si="55"/>
        <v>0.71714937443837701</v>
      </c>
      <c r="L70" s="32">
        <f t="shared" si="55"/>
        <v>0.71714937443837701</v>
      </c>
      <c r="M70" s="32">
        <f t="shared" si="55"/>
        <v>0.71714937443837701</v>
      </c>
      <c r="N70" s="32">
        <f t="shared" si="55"/>
        <v>0.71714937443837701</v>
      </c>
      <c r="O70" s="32">
        <f t="shared" si="55"/>
        <v>0.71714937443837701</v>
      </c>
      <c r="P70" s="32">
        <f t="shared" si="55"/>
        <v>0.71714937443837701</v>
      </c>
      <c r="Q70" s="32">
        <f t="shared" si="55"/>
        <v>0.71714937443837701</v>
      </c>
      <c r="R70" s="32">
        <f t="shared" si="55"/>
        <v>0.71714937443837701</v>
      </c>
      <c r="S70" s="32">
        <f t="shared" si="55"/>
        <v>0.71714937443837701</v>
      </c>
      <c r="T70" s="32">
        <f t="shared" si="55"/>
        <v>0.71714937443837701</v>
      </c>
      <c r="U70" s="32">
        <f t="shared" si="55"/>
        <v>0.71714937443837701</v>
      </c>
      <c r="V70" s="32">
        <f t="shared" si="55"/>
        <v>0.71714937443837701</v>
      </c>
      <c r="W70" s="32">
        <f t="shared" si="56"/>
        <v>0.42303172737955347</v>
      </c>
      <c r="X70" s="32">
        <f t="shared" si="56"/>
        <v>0.42303172737955347</v>
      </c>
      <c r="Y70" s="32">
        <f t="shared" si="56"/>
        <v>0.42303172737955347</v>
      </c>
      <c r="Z70" s="32">
        <f t="shared" si="56"/>
        <v>0.42303172737955347</v>
      </c>
      <c r="AA70" s="32">
        <f t="shared" si="56"/>
        <v>0.42303172737955347</v>
      </c>
      <c r="AB70" s="32">
        <f t="shared" si="56"/>
        <v>0.42303172737955347</v>
      </c>
      <c r="AC70" s="32">
        <f>(6/37)</f>
        <v>0.16216216216216217</v>
      </c>
      <c r="AD70" s="32">
        <f t="shared" si="57"/>
        <v>0.16216216216216217</v>
      </c>
      <c r="AE70" s="32">
        <f t="shared" si="57"/>
        <v>0.16216216216216217</v>
      </c>
      <c r="AF70" s="32">
        <f t="shared" si="57"/>
        <v>0.16216216216216217</v>
      </c>
      <c r="AG70" s="32">
        <f t="shared" si="57"/>
        <v>0.16216216216216217</v>
      </c>
      <c r="AH70" s="32">
        <f t="shared" si="57"/>
        <v>0.16216216216216217</v>
      </c>
      <c r="AI70" s="32">
        <f t="shared" si="57"/>
        <v>0.16216216216216217</v>
      </c>
      <c r="AJ70" s="32">
        <f t="shared" si="57"/>
        <v>0.16216216216216217</v>
      </c>
      <c r="AK70" s="32">
        <f t="shared" si="57"/>
        <v>0.16216216216216217</v>
      </c>
      <c r="AL70" s="32">
        <f t="shared" si="57"/>
        <v>0.16216216216216217</v>
      </c>
      <c r="AM70" s="32">
        <f t="shared" si="57"/>
        <v>0.16216216216216217</v>
      </c>
      <c r="AN70" s="32">
        <f t="shared" si="57"/>
        <v>0.16216216216216217</v>
      </c>
      <c r="AO70" s="32">
        <f t="shared" si="57"/>
        <v>0.16216216216216217</v>
      </c>
      <c r="AP70" s="32">
        <f t="shared" si="57"/>
        <v>0.16216216216216217</v>
      </c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Q70" s="1">
        <f t="shared" si="26"/>
        <v>21.999999999999975</v>
      </c>
    </row>
    <row r="71" spans="1:95" x14ac:dyDescent="0.25">
      <c r="A71" t="s">
        <v>27</v>
      </c>
      <c r="F71" s="32">
        <f>(6/23)+(5/4)+(6/37)+(5/17)</f>
        <v>1.967149374438377</v>
      </c>
      <c r="G71" s="32">
        <f t="shared" si="54"/>
        <v>1.967149374438377</v>
      </c>
      <c r="H71" s="32">
        <f t="shared" si="54"/>
        <v>1.967149374438377</v>
      </c>
      <c r="I71" s="32">
        <f t="shared" si="54"/>
        <v>1.967149374438377</v>
      </c>
      <c r="J71" s="32">
        <f>(6/23)+(6/37)+(5/17)</f>
        <v>0.71714937443837701</v>
      </c>
      <c r="K71" s="32">
        <f t="shared" si="55"/>
        <v>0.71714937443837701</v>
      </c>
      <c r="L71" s="32">
        <f t="shared" si="55"/>
        <v>0.71714937443837701</v>
      </c>
      <c r="M71" s="32">
        <f t="shared" si="55"/>
        <v>0.71714937443837701</v>
      </c>
      <c r="N71" s="32">
        <f t="shared" si="55"/>
        <v>0.71714937443837701</v>
      </c>
      <c r="O71" s="32">
        <f t="shared" si="55"/>
        <v>0.71714937443837701</v>
      </c>
      <c r="P71" s="32">
        <f t="shared" si="55"/>
        <v>0.71714937443837701</v>
      </c>
      <c r="Q71" s="32">
        <f t="shared" si="55"/>
        <v>0.71714937443837701</v>
      </c>
      <c r="R71" s="32">
        <f t="shared" si="55"/>
        <v>0.71714937443837701</v>
      </c>
      <c r="S71" s="32">
        <f t="shared" si="55"/>
        <v>0.71714937443837701</v>
      </c>
      <c r="T71" s="32">
        <f t="shared" si="55"/>
        <v>0.71714937443837701</v>
      </c>
      <c r="U71" s="32">
        <f t="shared" si="55"/>
        <v>0.71714937443837701</v>
      </c>
      <c r="V71" s="32">
        <f t="shared" si="55"/>
        <v>0.71714937443837701</v>
      </c>
      <c r="W71" s="32">
        <f t="shared" si="56"/>
        <v>0.42303172737955347</v>
      </c>
      <c r="X71" s="32">
        <f t="shared" si="56"/>
        <v>0.42303172737955347</v>
      </c>
      <c r="Y71" s="32">
        <f t="shared" si="56"/>
        <v>0.42303172737955347</v>
      </c>
      <c r="Z71" s="32">
        <f t="shared" si="56"/>
        <v>0.42303172737955347</v>
      </c>
      <c r="AA71" s="32">
        <f t="shared" si="56"/>
        <v>0.42303172737955347</v>
      </c>
      <c r="AB71" s="32">
        <f t="shared" si="56"/>
        <v>0.42303172737955347</v>
      </c>
      <c r="AC71" s="32">
        <f>(6/37)</f>
        <v>0.16216216216216217</v>
      </c>
      <c r="AD71" s="32">
        <f t="shared" si="57"/>
        <v>0.16216216216216217</v>
      </c>
      <c r="AE71" s="32">
        <f t="shared" si="57"/>
        <v>0.16216216216216217</v>
      </c>
      <c r="AF71" s="32">
        <f t="shared" si="57"/>
        <v>0.16216216216216217</v>
      </c>
      <c r="AG71" s="32">
        <f t="shared" si="57"/>
        <v>0.16216216216216217</v>
      </c>
      <c r="AH71" s="32">
        <f t="shared" si="57"/>
        <v>0.16216216216216217</v>
      </c>
      <c r="AI71" s="32">
        <f t="shared" si="57"/>
        <v>0.16216216216216217</v>
      </c>
      <c r="AJ71" s="32">
        <f t="shared" si="57"/>
        <v>0.16216216216216217</v>
      </c>
      <c r="AK71" s="32">
        <f t="shared" si="57"/>
        <v>0.16216216216216217</v>
      </c>
      <c r="AL71" s="32">
        <f t="shared" si="57"/>
        <v>0.16216216216216217</v>
      </c>
      <c r="AM71" s="32">
        <f t="shared" si="57"/>
        <v>0.16216216216216217</v>
      </c>
      <c r="AN71" s="32">
        <f t="shared" si="57"/>
        <v>0.16216216216216217</v>
      </c>
      <c r="AO71" s="32">
        <f t="shared" si="57"/>
        <v>0.16216216216216217</v>
      </c>
      <c r="AP71" s="32">
        <f t="shared" si="57"/>
        <v>0.16216216216216217</v>
      </c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Q71" s="1">
        <f t="shared" si="26"/>
        <v>21.999999999999975</v>
      </c>
    </row>
    <row r="72" spans="1:95" x14ac:dyDescent="0.25">
      <c r="A72" t="s">
        <v>27</v>
      </c>
      <c r="F72" s="32">
        <f>(6/23)+(5/4)+(6/37)+(5/17)</f>
        <v>1.967149374438377</v>
      </c>
      <c r="G72" s="32">
        <f t="shared" si="54"/>
        <v>1.967149374438377</v>
      </c>
      <c r="H72" s="32">
        <f t="shared" si="54"/>
        <v>1.967149374438377</v>
      </c>
      <c r="I72" s="32">
        <f t="shared" si="54"/>
        <v>1.967149374438377</v>
      </c>
      <c r="J72" s="32">
        <f>(6/23)+(6/37)+(5/17)</f>
        <v>0.71714937443837701</v>
      </c>
      <c r="K72" s="32">
        <f t="shared" si="55"/>
        <v>0.71714937443837701</v>
      </c>
      <c r="L72" s="32">
        <f t="shared" si="55"/>
        <v>0.71714937443837701</v>
      </c>
      <c r="M72" s="32">
        <f t="shared" si="55"/>
        <v>0.71714937443837701</v>
      </c>
      <c r="N72" s="32">
        <f t="shared" si="55"/>
        <v>0.71714937443837701</v>
      </c>
      <c r="O72" s="32">
        <f t="shared" si="55"/>
        <v>0.71714937443837701</v>
      </c>
      <c r="P72" s="32">
        <f t="shared" si="55"/>
        <v>0.71714937443837701</v>
      </c>
      <c r="Q72" s="32">
        <f t="shared" si="55"/>
        <v>0.71714937443837701</v>
      </c>
      <c r="R72" s="32">
        <f t="shared" si="55"/>
        <v>0.71714937443837701</v>
      </c>
      <c r="S72" s="32">
        <f t="shared" si="55"/>
        <v>0.71714937443837701</v>
      </c>
      <c r="T72" s="32">
        <f t="shared" si="55"/>
        <v>0.71714937443837701</v>
      </c>
      <c r="U72" s="32">
        <f t="shared" si="55"/>
        <v>0.71714937443837701</v>
      </c>
      <c r="V72" s="32">
        <f t="shared" si="55"/>
        <v>0.71714937443837701</v>
      </c>
      <c r="W72" s="32">
        <f t="shared" si="56"/>
        <v>0.42303172737955347</v>
      </c>
      <c r="X72" s="32">
        <f t="shared" si="56"/>
        <v>0.42303172737955347</v>
      </c>
      <c r="Y72" s="32">
        <f t="shared" si="56"/>
        <v>0.42303172737955347</v>
      </c>
      <c r="Z72" s="32">
        <f t="shared" si="56"/>
        <v>0.42303172737955347</v>
      </c>
      <c r="AA72" s="32">
        <f t="shared" si="56"/>
        <v>0.42303172737955347</v>
      </c>
      <c r="AB72" s="32">
        <f t="shared" si="56"/>
        <v>0.42303172737955347</v>
      </c>
      <c r="AC72" s="32">
        <f>(6/37)</f>
        <v>0.16216216216216217</v>
      </c>
      <c r="AD72" s="32">
        <f t="shared" si="57"/>
        <v>0.16216216216216217</v>
      </c>
      <c r="AE72" s="32">
        <f t="shared" si="57"/>
        <v>0.16216216216216217</v>
      </c>
      <c r="AF72" s="32">
        <f t="shared" si="57"/>
        <v>0.16216216216216217</v>
      </c>
      <c r="AG72" s="32">
        <f t="shared" si="57"/>
        <v>0.16216216216216217</v>
      </c>
      <c r="AH72" s="32">
        <f t="shared" si="57"/>
        <v>0.16216216216216217</v>
      </c>
      <c r="AI72" s="32">
        <f t="shared" si="57"/>
        <v>0.16216216216216217</v>
      </c>
      <c r="AJ72" s="32">
        <f t="shared" si="57"/>
        <v>0.16216216216216217</v>
      </c>
      <c r="AK72" s="32">
        <f t="shared" si="57"/>
        <v>0.16216216216216217</v>
      </c>
      <c r="AL72" s="32">
        <f t="shared" si="57"/>
        <v>0.16216216216216217</v>
      </c>
      <c r="AM72" s="32">
        <f t="shared" si="57"/>
        <v>0.16216216216216217</v>
      </c>
      <c r="AN72" s="32">
        <f t="shared" si="57"/>
        <v>0.16216216216216217</v>
      </c>
      <c r="AO72" s="32">
        <f t="shared" si="57"/>
        <v>0.16216216216216217</v>
      </c>
      <c r="AP72" s="32">
        <f t="shared" si="57"/>
        <v>0.16216216216216217</v>
      </c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Q72" s="1">
        <f t="shared" si="26"/>
        <v>21.999999999999975</v>
      </c>
    </row>
    <row r="73" spans="1:95" x14ac:dyDescent="0.25"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Q73" s="1"/>
    </row>
    <row r="74" spans="1:95" x14ac:dyDescent="0.25"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Q74" s="1"/>
    </row>
    <row r="75" spans="1:95" x14ac:dyDescent="0.25">
      <c r="A75" t="s">
        <v>18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>
        <f>36/47</f>
        <v>0.76595744680851063</v>
      </c>
      <c r="S75" s="32">
        <f t="shared" ref="S75:BL75" si="58">36/47</f>
        <v>0.76595744680851063</v>
      </c>
      <c r="T75" s="32">
        <f t="shared" si="58"/>
        <v>0.76595744680851063</v>
      </c>
      <c r="U75" s="32">
        <f t="shared" si="58"/>
        <v>0.76595744680851063</v>
      </c>
      <c r="V75" s="32">
        <f t="shared" si="58"/>
        <v>0.76595744680851063</v>
      </c>
      <c r="W75" s="32">
        <f t="shared" si="58"/>
        <v>0.76595744680851063</v>
      </c>
      <c r="X75" s="32">
        <f t="shared" si="58"/>
        <v>0.76595744680851063</v>
      </c>
      <c r="Y75" s="32">
        <f t="shared" si="58"/>
        <v>0.76595744680851063</v>
      </c>
      <c r="Z75" s="32">
        <f t="shared" si="58"/>
        <v>0.76595744680851063</v>
      </c>
      <c r="AA75" s="32">
        <f t="shared" si="58"/>
        <v>0.76595744680851063</v>
      </c>
      <c r="AB75" s="32">
        <f t="shared" si="58"/>
        <v>0.76595744680851063</v>
      </c>
      <c r="AC75" s="32">
        <f t="shared" si="58"/>
        <v>0.76595744680851063</v>
      </c>
      <c r="AD75" s="32">
        <f t="shared" si="58"/>
        <v>0.76595744680851063</v>
      </c>
      <c r="AE75" s="32">
        <f t="shared" si="58"/>
        <v>0.76595744680851063</v>
      </c>
      <c r="AF75" s="32">
        <f t="shared" si="58"/>
        <v>0.76595744680851063</v>
      </c>
      <c r="AG75" s="32">
        <f t="shared" si="58"/>
        <v>0.76595744680851063</v>
      </c>
      <c r="AH75" s="32">
        <f t="shared" si="58"/>
        <v>0.76595744680851063</v>
      </c>
      <c r="AI75" s="32">
        <f t="shared" si="58"/>
        <v>0.76595744680851063</v>
      </c>
      <c r="AJ75" s="32">
        <f t="shared" si="58"/>
        <v>0.76595744680851063</v>
      </c>
      <c r="AK75" s="32">
        <f t="shared" si="58"/>
        <v>0.76595744680851063</v>
      </c>
      <c r="AL75" s="32">
        <f t="shared" si="58"/>
        <v>0.76595744680851063</v>
      </c>
      <c r="AM75" s="32">
        <f t="shared" si="58"/>
        <v>0.76595744680851063</v>
      </c>
      <c r="AN75" s="32">
        <f t="shared" si="58"/>
        <v>0.76595744680851063</v>
      </c>
      <c r="AO75" s="32">
        <f t="shared" si="58"/>
        <v>0.76595744680851063</v>
      </c>
      <c r="AP75" s="32">
        <f t="shared" si="58"/>
        <v>0.76595744680851063</v>
      </c>
      <c r="AQ75" s="32">
        <f t="shared" si="58"/>
        <v>0.76595744680851063</v>
      </c>
      <c r="AR75" s="32">
        <f t="shared" si="58"/>
        <v>0.76595744680851063</v>
      </c>
      <c r="AS75" s="32">
        <f t="shared" si="58"/>
        <v>0.76595744680851063</v>
      </c>
      <c r="AT75" s="32">
        <f t="shared" si="58"/>
        <v>0.76595744680851063</v>
      </c>
      <c r="AU75" s="32">
        <f t="shared" si="58"/>
        <v>0.76595744680851063</v>
      </c>
      <c r="AV75" s="32">
        <f t="shared" si="58"/>
        <v>0.76595744680851063</v>
      </c>
      <c r="AW75" s="32">
        <f t="shared" si="58"/>
        <v>0.76595744680851063</v>
      </c>
      <c r="AX75" s="32">
        <f t="shared" si="58"/>
        <v>0.76595744680851063</v>
      </c>
      <c r="AY75" s="32">
        <f t="shared" si="58"/>
        <v>0.76595744680851063</v>
      </c>
      <c r="AZ75" s="32">
        <f t="shared" si="58"/>
        <v>0.76595744680851063</v>
      </c>
      <c r="BA75" s="32">
        <f t="shared" si="58"/>
        <v>0.76595744680851063</v>
      </c>
      <c r="BB75" s="32">
        <f t="shared" si="58"/>
        <v>0.76595744680851063</v>
      </c>
      <c r="BC75" s="32">
        <f t="shared" si="58"/>
        <v>0.76595744680851063</v>
      </c>
      <c r="BD75" s="32">
        <f t="shared" si="58"/>
        <v>0.76595744680851063</v>
      </c>
      <c r="BE75" s="32">
        <f t="shared" si="58"/>
        <v>0.76595744680851063</v>
      </c>
      <c r="BF75" s="32">
        <f t="shared" si="58"/>
        <v>0.76595744680851063</v>
      </c>
      <c r="BG75" s="32">
        <f t="shared" si="58"/>
        <v>0.76595744680851063</v>
      </c>
      <c r="BH75" s="32">
        <f t="shared" si="58"/>
        <v>0.76595744680851063</v>
      </c>
      <c r="BI75" s="32">
        <f t="shared" si="58"/>
        <v>0.76595744680851063</v>
      </c>
      <c r="BJ75" s="32">
        <f t="shared" si="58"/>
        <v>0.76595744680851063</v>
      </c>
      <c r="BK75" s="32">
        <f t="shared" si="58"/>
        <v>0.76595744680851063</v>
      </c>
      <c r="BL75" s="32">
        <f t="shared" si="58"/>
        <v>0.76595744680851063</v>
      </c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Q75" s="1">
        <f t="shared" si="26"/>
        <v>36.000000000000014</v>
      </c>
    </row>
    <row r="76" spans="1:95" x14ac:dyDescent="0.25">
      <c r="A76" t="s">
        <v>19</v>
      </c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>
        <f>3/47</f>
        <v>6.3829787234042548E-2</v>
      </c>
      <c r="S76" s="32">
        <f t="shared" ref="S76:AP76" si="59">3/47</f>
        <v>6.3829787234042548E-2</v>
      </c>
      <c r="T76" s="32">
        <f t="shared" si="59"/>
        <v>6.3829787234042548E-2</v>
      </c>
      <c r="U76" s="32">
        <f t="shared" si="59"/>
        <v>6.3829787234042548E-2</v>
      </c>
      <c r="V76" s="32">
        <f t="shared" si="59"/>
        <v>6.3829787234042548E-2</v>
      </c>
      <c r="W76" s="32">
        <f t="shared" si="59"/>
        <v>6.3829787234042548E-2</v>
      </c>
      <c r="X76" s="32">
        <f t="shared" si="59"/>
        <v>6.3829787234042548E-2</v>
      </c>
      <c r="Y76" s="32">
        <f t="shared" si="59"/>
        <v>6.3829787234042548E-2</v>
      </c>
      <c r="Z76" s="32">
        <f t="shared" si="59"/>
        <v>6.3829787234042548E-2</v>
      </c>
      <c r="AA76" s="32">
        <f t="shared" si="59"/>
        <v>6.3829787234042548E-2</v>
      </c>
      <c r="AB76" s="32">
        <f t="shared" si="59"/>
        <v>6.3829787234042548E-2</v>
      </c>
      <c r="AC76" s="32">
        <f t="shared" si="59"/>
        <v>6.3829787234042548E-2</v>
      </c>
      <c r="AD76" s="32">
        <f t="shared" si="59"/>
        <v>6.3829787234042548E-2</v>
      </c>
      <c r="AE76" s="32">
        <f t="shared" si="59"/>
        <v>6.3829787234042548E-2</v>
      </c>
      <c r="AF76" s="32">
        <f t="shared" si="59"/>
        <v>6.3829787234042548E-2</v>
      </c>
      <c r="AG76" s="32">
        <f t="shared" si="59"/>
        <v>6.3829787234042548E-2</v>
      </c>
      <c r="AH76" s="32">
        <f t="shared" si="59"/>
        <v>6.3829787234042548E-2</v>
      </c>
      <c r="AI76" s="32">
        <f t="shared" si="59"/>
        <v>6.3829787234042548E-2</v>
      </c>
      <c r="AJ76" s="32">
        <f t="shared" si="59"/>
        <v>6.3829787234042548E-2</v>
      </c>
      <c r="AK76" s="32">
        <f t="shared" si="59"/>
        <v>6.3829787234042548E-2</v>
      </c>
      <c r="AL76" s="32">
        <f t="shared" si="59"/>
        <v>6.3829787234042548E-2</v>
      </c>
      <c r="AM76" s="32">
        <f t="shared" si="59"/>
        <v>6.3829787234042548E-2</v>
      </c>
      <c r="AN76" s="32">
        <f t="shared" si="59"/>
        <v>6.3829787234042548E-2</v>
      </c>
      <c r="AO76" s="32">
        <f t="shared" si="59"/>
        <v>6.3829787234042548E-2</v>
      </c>
      <c r="AP76" s="32">
        <f t="shared" si="59"/>
        <v>6.3829787234042548E-2</v>
      </c>
      <c r="AQ76" s="32">
        <f>(3/47)+(4/50)</f>
        <v>0.14382978723404255</v>
      </c>
      <c r="AR76" s="32">
        <f t="shared" ref="AR76:BL76" si="60">3/47+(4/50)</f>
        <v>0.14382978723404255</v>
      </c>
      <c r="AS76" s="32">
        <f t="shared" si="60"/>
        <v>0.14382978723404255</v>
      </c>
      <c r="AT76" s="32">
        <f t="shared" si="60"/>
        <v>0.14382978723404255</v>
      </c>
      <c r="AU76" s="32">
        <f t="shared" si="60"/>
        <v>0.14382978723404255</v>
      </c>
      <c r="AV76" s="32">
        <f t="shared" si="60"/>
        <v>0.14382978723404255</v>
      </c>
      <c r="AW76" s="32">
        <f t="shared" si="60"/>
        <v>0.14382978723404255</v>
      </c>
      <c r="AX76" s="32">
        <f t="shared" si="60"/>
        <v>0.14382978723404255</v>
      </c>
      <c r="AY76" s="32">
        <f t="shared" si="60"/>
        <v>0.14382978723404255</v>
      </c>
      <c r="AZ76" s="32">
        <f t="shared" si="60"/>
        <v>0.14382978723404255</v>
      </c>
      <c r="BA76" s="32">
        <f t="shared" si="60"/>
        <v>0.14382978723404255</v>
      </c>
      <c r="BB76" s="32">
        <f t="shared" si="60"/>
        <v>0.14382978723404255</v>
      </c>
      <c r="BC76" s="32">
        <f t="shared" si="60"/>
        <v>0.14382978723404255</v>
      </c>
      <c r="BD76" s="32">
        <f t="shared" si="60"/>
        <v>0.14382978723404255</v>
      </c>
      <c r="BE76" s="32">
        <f t="shared" si="60"/>
        <v>0.14382978723404255</v>
      </c>
      <c r="BF76" s="32">
        <f t="shared" si="60"/>
        <v>0.14382978723404255</v>
      </c>
      <c r="BG76" s="32">
        <f t="shared" si="60"/>
        <v>0.14382978723404255</v>
      </c>
      <c r="BH76" s="32">
        <f t="shared" si="60"/>
        <v>0.14382978723404255</v>
      </c>
      <c r="BI76" s="32">
        <f t="shared" si="60"/>
        <v>0.14382978723404255</v>
      </c>
      <c r="BJ76" s="32">
        <f t="shared" si="60"/>
        <v>0.14382978723404255</v>
      </c>
      <c r="BK76" s="32">
        <f t="shared" si="60"/>
        <v>0.14382978723404255</v>
      </c>
      <c r="BL76" s="32">
        <f t="shared" si="60"/>
        <v>0.14382978723404255</v>
      </c>
      <c r="BM76" s="32">
        <f>(4/50)</f>
        <v>0.08</v>
      </c>
      <c r="BN76" s="32">
        <f t="shared" ref="BN76:CN76" si="61">(4/50)</f>
        <v>0.08</v>
      </c>
      <c r="BO76" s="32">
        <f t="shared" si="61"/>
        <v>0.08</v>
      </c>
      <c r="BP76" s="32">
        <f t="shared" si="61"/>
        <v>0.08</v>
      </c>
      <c r="BQ76" s="32">
        <f t="shared" si="61"/>
        <v>0.08</v>
      </c>
      <c r="BR76" s="32">
        <f t="shared" si="61"/>
        <v>0.08</v>
      </c>
      <c r="BS76" s="32">
        <f t="shared" si="61"/>
        <v>0.08</v>
      </c>
      <c r="BT76" s="32">
        <f t="shared" si="61"/>
        <v>0.08</v>
      </c>
      <c r="BU76" s="32">
        <f t="shared" si="61"/>
        <v>0.08</v>
      </c>
      <c r="BV76" s="32">
        <f t="shared" si="61"/>
        <v>0.08</v>
      </c>
      <c r="BW76" s="32">
        <f t="shared" si="61"/>
        <v>0.08</v>
      </c>
      <c r="BX76" s="32">
        <f t="shared" si="61"/>
        <v>0.08</v>
      </c>
      <c r="BY76" s="32">
        <f t="shared" si="61"/>
        <v>0.08</v>
      </c>
      <c r="BZ76" s="32">
        <f t="shared" si="61"/>
        <v>0.08</v>
      </c>
      <c r="CA76" s="32">
        <f t="shared" si="61"/>
        <v>0.08</v>
      </c>
      <c r="CB76" s="32">
        <f t="shared" si="61"/>
        <v>0.08</v>
      </c>
      <c r="CC76" s="32">
        <f t="shared" si="61"/>
        <v>0.08</v>
      </c>
      <c r="CD76" s="32">
        <f t="shared" si="61"/>
        <v>0.08</v>
      </c>
      <c r="CE76" s="32">
        <f t="shared" si="61"/>
        <v>0.08</v>
      </c>
      <c r="CF76" s="32">
        <f t="shared" si="61"/>
        <v>0.08</v>
      </c>
      <c r="CG76" s="32">
        <f t="shared" si="61"/>
        <v>0.08</v>
      </c>
      <c r="CH76" s="32">
        <f t="shared" si="61"/>
        <v>0.08</v>
      </c>
      <c r="CI76" s="32">
        <f t="shared" si="61"/>
        <v>0.08</v>
      </c>
      <c r="CJ76" s="32">
        <f t="shared" si="61"/>
        <v>0.08</v>
      </c>
      <c r="CK76" s="32">
        <f t="shared" si="61"/>
        <v>0.08</v>
      </c>
      <c r="CL76" s="32">
        <f t="shared" si="61"/>
        <v>0.08</v>
      </c>
      <c r="CM76" s="32">
        <f t="shared" si="61"/>
        <v>0.08</v>
      </c>
      <c r="CN76" s="32">
        <f t="shared" si="61"/>
        <v>0.08</v>
      </c>
      <c r="CQ76" s="1">
        <f t="shared" si="26"/>
        <v>7.0000000000000027</v>
      </c>
    </row>
    <row r="77" spans="1:95" x14ac:dyDescent="0.25">
      <c r="A77" t="s">
        <v>20</v>
      </c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>
        <f>1/47</f>
        <v>2.1276595744680851E-2</v>
      </c>
      <c r="S77" s="32">
        <f t="shared" ref="S77:BL77" si="62">1/47</f>
        <v>2.1276595744680851E-2</v>
      </c>
      <c r="T77" s="32">
        <f t="shared" si="62"/>
        <v>2.1276595744680851E-2</v>
      </c>
      <c r="U77" s="32">
        <f t="shared" si="62"/>
        <v>2.1276595744680851E-2</v>
      </c>
      <c r="V77" s="32">
        <f t="shared" si="62"/>
        <v>2.1276595744680851E-2</v>
      </c>
      <c r="W77" s="32">
        <f t="shared" si="62"/>
        <v>2.1276595744680851E-2</v>
      </c>
      <c r="X77" s="32">
        <f t="shared" si="62"/>
        <v>2.1276595744680851E-2</v>
      </c>
      <c r="Y77" s="32">
        <f t="shared" si="62"/>
        <v>2.1276595744680851E-2</v>
      </c>
      <c r="Z77" s="32">
        <f t="shared" si="62"/>
        <v>2.1276595744680851E-2</v>
      </c>
      <c r="AA77" s="32">
        <f t="shared" si="62"/>
        <v>2.1276595744680851E-2</v>
      </c>
      <c r="AB77" s="32">
        <f t="shared" si="62"/>
        <v>2.1276595744680851E-2</v>
      </c>
      <c r="AC77" s="32">
        <f t="shared" si="62"/>
        <v>2.1276595744680851E-2</v>
      </c>
      <c r="AD77" s="32">
        <f t="shared" si="62"/>
        <v>2.1276595744680851E-2</v>
      </c>
      <c r="AE77" s="32">
        <f t="shared" si="62"/>
        <v>2.1276595744680851E-2</v>
      </c>
      <c r="AF77" s="32">
        <f t="shared" si="62"/>
        <v>2.1276595744680851E-2</v>
      </c>
      <c r="AG77" s="32">
        <f t="shared" si="62"/>
        <v>2.1276595744680851E-2</v>
      </c>
      <c r="AH77" s="32">
        <f t="shared" si="62"/>
        <v>2.1276595744680851E-2</v>
      </c>
      <c r="AI77" s="32">
        <f t="shared" si="62"/>
        <v>2.1276595744680851E-2</v>
      </c>
      <c r="AJ77" s="32">
        <f t="shared" si="62"/>
        <v>2.1276595744680851E-2</v>
      </c>
      <c r="AK77" s="32">
        <f t="shared" si="62"/>
        <v>2.1276595744680851E-2</v>
      </c>
      <c r="AL77" s="32">
        <f t="shared" si="62"/>
        <v>2.1276595744680851E-2</v>
      </c>
      <c r="AM77" s="32">
        <f t="shared" si="62"/>
        <v>2.1276595744680851E-2</v>
      </c>
      <c r="AN77" s="32">
        <f t="shared" si="62"/>
        <v>2.1276595744680851E-2</v>
      </c>
      <c r="AO77" s="32">
        <f t="shared" si="62"/>
        <v>2.1276595744680851E-2</v>
      </c>
      <c r="AP77" s="32">
        <f t="shared" si="62"/>
        <v>2.1276595744680851E-2</v>
      </c>
      <c r="AQ77" s="32">
        <f t="shared" si="62"/>
        <v>2.1276595744680851E-2</v>
      </c>
      <c r="AR77" s="32">
        <f t="shared" si="62"/>
        <v>2.1276595744680851E-2</v>
      </c>
      <c r="AS77" s="32">
        <f t="shared" si="62"/>
        <v>2.1276595744680851E-2</v>
      </c>
      <c r="AT77" s="32">
        <f t="shared" si="62"/>
        <v>2.1276595744680851E-2</v>
      </c>
      <c r="AU77" s="32">
        <f t="shared" si="62"/>
        <v>2.1276595744680851E-2</v>
      </c>
      <c r="AV77" s="32">
        <f t="shared" si="62"/>
        <v>2.1276595744680851E-2</v>
      </c>
      <c r="AW77" s="32">
        <f t="shared" si="62"/>
        <v>2.1276595744680851E-2</v>
      </c>
      <c r="AX77" s="32">
        <f t="shared" si="62"/>
        <v>2.1276595744680851E-2</v>
      </c>
      <c r="AY77" s="32">
        <f t="shared" si="62"/>
        <v>2.1276595744680851E-2</v>
      </c>
      <c r="AZ77" s="32">
        <f t="shared" si="62"/>
        <v>2.1276595744680851E-2</v>
      </c>
      <c r="BA77" s="32">
        <f t="shared" si="62"/>
        <v>2.1276595744680851E-2</v>
      </c>
      <c r="BB77" s="32">
        <f t="shared" si="62"/>
        <v>2.1276595744680851E-2</v>
      </c>
      <c r="BC77" s="32">
        <f t="shared" si="62"/>
        <v>2.1276595744680851E-2</v>
      </c>
      <c r="BD77" s="32">
        <f t="shared" si="62"/>
        <v>2.1276595744680851E-2</v>
      </c>
      <c r="BE77" s="32">
        <f t="shared" si="62"/>
        <v>2.1276595744680851E-2</v>
      </c>
      <c r="BF77" s="32">
        <f t="shared" si="62"/>
        <v>2.1276595744680851E-2</v>
      </c>
      <c r="BG77" s="32">
        <f t="shared" si="62"/>
        <v>2.1276595744680851E-2</v>
      </c>
      <c r="BH77" s="32">
        <f t="shared" si="62"/>
        <v>2.1276595744680851E-2</v>
      </c>
      <c r="BI77" s="32">
        <f t="shared" si="62"/>
        <v>2.1276595744680851E-2</v>
      </c>
      <c r="BJ77" s="32">
        <f t="shared" si="62"/>
        <v>2.1276595744680851E-2</v>
      </c>
      <c r="BK77" s="32">
        <f t="shared" si="62"/>
        <v>2.1276595744680851E-2</v>
      </c>
      <c r="BL77" s="32">
        <f t="shared" si="62"/>
        <v>2.1276595744680851E-2</v>
      </c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Q77" s="1">
        <f t="shared" si="26"/>
        <v>1.0000000000000004</v>
      </c>
    </row>
    <row r="78" spans="1:95" x14ac:dyDescent="0.25">
      <c r="A78" t="s">
        <v>21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Q78" s="1"/>
    </row>
    <row r="79" spans="1:95" x14ac:dyDescent="0.25">
      <c r="A79" t="s">
        <v>22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>
        <f>10/47</f>
        <v>0.21276595744680851</v>
      </c>
      <c r="S79" s="32">
        <f t="shared" ref="S79:BL79" si="63">10/47</f>
        <v>0.21276595744680851</v>
      </c>
      <c r="T79" s="32">
        <f t="shared" si="63"/>
        <v>0.21276595744680851</v>
      </c>
      <c r="U79" s="32">
        <f t="shared" si="63"/>
        <v>0.21276595744680851</v>
      </c>
      <c r="V79" s="32">
        <f t="shared" si="63"/>
        <v>0.21276595744680851</v>
      </c>
      <c r="W79" s="32">
        <f t="shared" si="63"/>
        <v>0.21276595744680851</v>
      </c>
      <c r="X79" s="32">
        <f t="shared" si="63"/>
        <v>0.21276595744680851</v>
      </c>
      <c r="Y79" s="32">
        <f t="shared" si="63"/>
        <v>0.21276595744680851</v>
      </c>
      <c r="Z79" s="32">
        <f t="shared" si="63"/>
        <v>0.21276595744680851</v>
      </c>
      <c r="AA79" s="32">
        <f t="shared" si="63"/>
        <v>0.21276595744680851</v>
      </c>
      <c r="AB79" s="32">
        <f t="shared" si="63"/>
        <v>0.21276595744680851</v>
      </c>
      <c r="AC79" s="32">
        <f t="shared" si="63"/>
        <v>0.21276595744680851</v>
      </c>
      <c r="AD79" s="32">
        <f t="shared" si="63"/>
        <v>0.21276595744680851</v>
      </c>
      <c r="AE79" s="32">
        <f t="shared" si="63"/>
        <v>0.21276595744680851</v>
      </c>
      <c r="AF79" s="32">
        <f t="shared" si="63"/>
        <v>0.21276595744680851</v>
      </c>
      <c r="AG79" s="32">
        <f t="shared" si="63"/>
        <v>0.21276595744680851</v>
      </c>
      <c r="AH79" s="32">
        <f t="shared" si="63"/>
        <v>0.21276595744680851</v>
      </c>
      <c r="AI79" s="32">
        <f t="shared" si="63"/>
        <v>0.21276595744680851</v>
      </c>
      <c r="AJ79" s="32">
        <f t="shared" si="63"/>
        <v>0.21276595744680851</v>
      </c>
      <c r="AK79" s="32">
        <f t="shared" si="63"/>
        <v>0.21276595744680851</v>
      </c>
      <c r="AL79" s="32">
        <f t="shared" si="63"/>
        <v>0.21276595744680851</v>
      </c>
      <c r="AM79" s="32">
        <f t="shared" si="63"/>
        <v>0.21276595744680851</v>
      </c>
      <c r="AN79" s="32">
        <f t="shared" si="63"/>
        <v>0.21276595744680851</v>
      </c>
      <c r="AO79" s="32">
        <f t="shared" si="63"/>
        <v>0.21276595744680851</v>
      </c>
      <c r="AP79" s="32">
        <f t="shared" si="63"/>
        <v>0.21276595744680851</v>
      </c>
      <c r="AQ79" s="32">
        <f t="shared" si="63"/>
        <v>0.21276595744680851</v>
      </c>
      <c r="AR79" s="32">
        <f t="shared" si="63"/>
        <v>0.21276595744680851</v>
      </c>
      <c r="AS79" s="32">
        <f t="shared" si="63"/>
        <v>0.21276595744680851</v>
      </c>
      <c r="AT79" s="32">
        <f t="shared" si="63"/>
        <v>0.21276595744680851</v>
      </c>
      <c r="AU79" s="32">
        <f t="shared" si="63"/>
        <v>0.21276595744680851</v>
      </c>
      <c r="AV79" s="32">
        <f t="shared" si="63"/>
        <v>0.21276595744680851</v>
      </c>
      <c r="AW79" s="32">
        <f t="shared" si="63"/>
        <v>0.21276595744680851</v>
      </c>
      <c r="AX79" s="32">
        <f t="shared" si="63"/>
        <v>0.21276595744680851</v>
      </c>
      <c r="AY79" s="32">
        <f t="shared" si="63"/>
        <v>0.21276595744680851</v>
      </c>
      <c r="AZ79" s="32">
        <f t="shared" si="63"/>
        <v>0.21276595744680851</v>
      </c>
      <c r="BA79" s="32">
        <f t="shared" si="63"/>
        <v>0.21276595744680851</v>
      </c>
      <c r="BB79" s="32">
        <f t="shared" si="63"/>
        <v>0.21276595744680851</v>
      </c>
      <c r="BC79" s="32">
        <f t="shared" si="63"/>
        <v>0.21276595744680851</v>
      </c>
      <c r="BD79" s="32">
        <f t="shared" si="63"/>
        <v>0.21276595744680851</v>
      </c>
      <c r="BE79" s="32">
        <f t="shared" si="63"/>
        <v>0.21276595744680851</v>
      </c>
      <c r="BF79" s="32">
        <f t="shared" si="63"/>
        <v>0.21276595744680851</v>
      </c>
      <c r="BG79" s="32">
        <f t="shared" si="63"/>
        <v>0.21276595744680851</v>
      </c>
      <c r="BH79" s="32">
        <f t="shared" si="63"/>
        <v>0.21276595744680851</v>
      </c>
      <c r="BI79" s="32">
        <f t="shared" si="63"/>
        <v>0.21276595744680851</v>
      </c>
      <c r="BJ79" s="32">
        <f t="shared" si="63"/>
        <v>0.21276595744680851</v>
      </c>
      <c r="BK79" s="32">
        <f t="shared" si="63"/>
        <v>0.21276595744680851</v>
      </c>
      <c r="BL79" s="32">
        <f t="shared" si="63"/>
        <v>0.21276595744680851</v>
      </c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Q79" s="1">
        <f t="shared" si="26"/>
        <v>10</v>
      </c>
    </row>
    <row r="80" spans="1:95" x14ac:dyDescent="0.25">
      <c r="A80" t="s">
        <v>23</v>
      </c>
      <c r="F80" s="32"/>
      <c r="G80" s="32"/>
      <c r="H80" s="32"/>
      <c r="I80" s="32"/>
      <c r="J80" s="32">
        <f>3/62</f>
        <v>4.8387096774193547E-2</v>
      </c>
      <c r="K80" s="32">
        <f t="shared" ref="K80:Q80" si="64">3/62</f>
        <v>4.8387096774193547E-2</v>
      </c>
      <c r="L80" s="32">
        <f t="shared" si="64"/>
        <v>4.8387096774193547E-2</v>
      </c>
      <c r="M80" s="32">
        <f t="shared" si="64"/>
        <v>4.8387096774193547E-2</v>
      </c>
      <c r="N80" s="32">
        <f t="shared" si="64"/>
        <v>4.8387096774193547E-2</v>
      </c>
      <c r="O80" s="32">
        <f t="shared" si="64"/>
        <v>4.8387096774193547E-2</v>
      </c>
      <c r="P80" s="32">
        <f t="shared" si="64"/>
        <v>4.8387096774193547E-2</v>
      </c>
      <c r="Q80" s="32">
        <f t="shared" si="64"/>
        <v>4.8387096774193547E-2</v>
      </c>
      <c r="R80" s="32">
        <f>(3/47)+(3/62)</f>
        <v>0.1122168840082361</v>
      </c>
      <c r="S80" s="32">
        <f t="shared" ref="S80:V80" si="65">(3/47)+(3/62)</f>
        <v>0.1122168840082361</v>
      </c>
      <c r="T80" s="32">
        <f t="shared" si="65"/>
        <v>0.1122168840082361</v>
      </c>
      <c r="U80" s="32">
        <f t="shared" si="65"/>
        <v>0.1122168840082361</v>
      </c>
      <c r="V80" s="32">
        <f t="shared" si="65"/>
        <v>0.1122168840082361</v>
      </c>
      <c r="W80" s="32">
        <f>(3/47)+(3/62)+(2.5/36)</f>
        <v>0.18166132845268054</v>
      </c>
      <c r="X80" s="32">
        <f t="shared" ref="X80:AP80" si="66">(3/47)+(3/62)+(2.5/36)</f>
        <v>0.18166132845268054</v>
      </c>
      <c r="Y80" s="32">
        <f t="shared" si="66"/>
        <v>0.18166132845268054</v>
      </c>
      <c r="Z80" s="32">
        <f t="shared" si="66"/>
        <v>0.18166132845268054</v>
      </c>
      <c r="AA80" s="32">
        <f t="shared" si="66"/>
        <v>0.18166132845268054</v>
      </c>
      <c r="AB80" s="32">
        <f t="shared" si="66"/>
        <v>0.18166132845268054</v>
      </c>
      <c r="AC80" s="32">
        <f t="shared" si="66"/>
        <v>0.18166132845268054</v>
      </c>
      <c r="AD80" s="32">
        <f t="shared" si="66"/>
        <v>0.18166132845268054</v>
      </c>
      <c r="AE80" s="32">
        <f t="shared" si="66"/>
        <v>0.18166132845268054</v>
      </c>
      <c r="AF80" s="32">
        <f t="shared" si="66"/>
        <v>0.18166132845268054</v>
      </c>
      <c r="AG80" s="32">
        <f t="shared" si="66"/>
        <v>0.18166132845268054</v>
      </c>
      <c r="AH80" s="32">
        <f t="shared" si="66"/>
        <v>0.18166132845268054</v>
      </c>
      <c r="AI80" s="32">
        <f t="shared" si="66"/>
        <v>0.18166132845268054</v>
      </c>
      <c r="AJ80" s="32">
        <f t="shared" si="66"/>
        <v>0.18166132845268054</v>
      </c>
      <c r="AK80" s="32">
        <f t="shared" si="66"/>
        <v>0.18166132845268054</v>
      </c>
      <c r="AL80" s="32">
        <f t="shared" si="66"/>
        <v>0.18166132845268054</v>
      </c>
      <c r="AM80" s="32">
        <f t="shared" si="66"/>
        <v>0.18166132845268054</v>
      </c>
      <c r="AN80" s="32">
        <f t="shared" si="66"/>
        <v>0.18166132845268054</v>
      </c>
      <c r="AO80" s="32">
        <f t="shared" si="66"/>
        <v>0.18166132845268054</v>
      </c>
      <c r="AP80" s="32">
        <f t="shared" si="66"/>
        <v>0.18166132845268054</v>
      </c>
      <c r="AQ80" s="32">
        <f>(3/47)+(3/62)+(5/50)+(2.5/36)</f>
        <v>0.28166132845268055</v>
      </c>
      <c r="AR80" s="32">
        <f t="shared" ref="AR80:BF80" si="67">(3/47)+(3/62)+(5/50)+(2.5/36)</f>
        <v>0.28166132845268055</v>
      </c>
      <c r="AS80" s="32">
        <f t="shared" si="67"/>
        <v>0.28166132845268055</v>
      </c>
      <c r="AT80" s="32">
        <f t="shared" si="67"/>
        <v>0.28166132845268055</v>
      </c>
      <c r="AU80" s="32">
        <f t="shared" si="67"/>
        <v>0.28166132845268055</v>
      </c>
      <c r="AV80" s="32">
        <f t="shared" si="67"/>
        <v>0.28166132845268055</v>
      </c>
      <c r="AW80" s="32">
        <f t="shared" si="67"/>
        <v>0.28166132845268055</v>
      </c>
      <c r="AX80" s="32">
        <f t="shared" si="67"/>
        <v>0.28166132845268055</v>
      </c>
      <c r="AY80" s="32">
        <f t="shared" si="67"/>
        <v>0.28166132845268055</v>
      </c>
      <c r="AZ80" s="32">
        <f t="shared" si="67"/>
        <v>0.28166132845268055</v>
      </c>
      <c r="BA80" s="32">
        <f t="shared" si="67"/>
        <v>0.28166132845268055</v>
      </c>
      <c r="BB80" s="32">
        <f t="shared" si="67"/>
        <v>0.28166132845268055</v>
      </c>
      <c r="BC80" s="32">
        <f t="shared" si="67"/>
        <v>0.28166132845268055</v>
      </c>
      <c r="BD80" s="32">
        <f t="shared" si="67"/>
        <v>0.28166132845268055</v>
      </c>
      <c r="BE80" s="32">
        <f t="shared" si="67"/>
        <v>0.28166132845268055</v>
      </c>
      <c r="BF80" s="32">
        <f t="shared" si="67"/>
        <v>0.28166132845268055</v>
      </c>
      <c r="BG80" s="32">
        <f t="shared" ref="BG80:BL80" si="68">(3/47)+(3/62)+(5/50)</f>
        <v>0.2122168840082361</v>
      </c>
      <c r="BH80" s="32">
        <f t="shared" si="68"/>
        <v>0.2122168840082361</v>
      </c>
      <c r="BI80" s="32">
        <f t="shared" si="68"/>
        <v>0.2122168840082361</v>
      </c>
      <c r="BJ80" s="32">
        <f t="shared" si="68"/>
        <v>0.2122168840082361</v>
      </c>
      <c r="BK80" s="32">
        <f t="shared" si="68"/>
        <v>0.2122168840082361</v>
      </c>
      <c r="BL80" s="32">
        <f t="shared" si="68"/>
        <v>0.2122168840082361</v>
      </c>
      <c r="BM80" s="32">
        <f>(3/62)+(5/50)</f>
        <v>0.14838709677419354</v>
      </c>
      <c r="BN80" s="32">
        <f t="shared" ref="BN80:BS80" si="69">(3/62)+(5/50)</f>
        <v>0.14838709677419354</v>
      </c>
      <c r="BO80" s="32">
        <f t="shared" si="69"/>
        <v>0.14838709677419354</v>
      </c>
      <c r="BP80" s="32">
        <f t="shared" si="69"/>
        <v>0.14838709677419354</v>
      </c>
      <c r="BQ80" s="32">
        <f t="shared" si="69"/>
        <v>0.14838709677419354</v>
      </c>
      <c r="BR80" s="32">
        <f t="shared" si="69"/>
        <v>0.14838709677419354</v>
      </c>
      <c r="BS80" s="32">
        <f t="shared" si="69"/>
        <v>0.14838709677419354</v>
      </c>
      <c r="BT80" s="32">
        <f>(5/50)</f>
        <v>0.1</v>
      </c>
      <c r="BU80" s="32">
        <f t="shared" ref="BU80:CN80" si="70">(5/50)</f>
        <v>0.1</v>
      </c>
      <c r="BV80" s="32">
        <f t="shared" si="70"/>
        <v>0.1</v>
      </c>
      <c r="BW80" s="32">
        <f t="shared" si="70"/>
        <v>0.1</v>
      </c>
      <c r="BX80" s="32">
        <f t="shared" si="70"/>
        <v>0.1</v>
      </c>
      <c r="BY80" s="32">
        <f t="shared" si="70"/>
        <v>0.1</v>
      </c>
      <c r="BZ80" s="32">
        <f t="shared" si="70"/>
        <v>0.1</v>
      </c>
      <c r="CA80" s="32">
        <f t="shared" si="70"/>
        <v>0.1</v>
      </c>
      <c r="CB80" s="32">
        <f t="shared" si="70"/>
        <v>0.1</v>
      </c>
      <c r="CC80" s="32">
        <f t="shared" si="70"/>
        <v>0.1</v>
      </c>
      <c r="CD80" s="32">
        <f t="shared" si="70"/>
        <v>0.1</v>
      </c>
      <c r="CE80" s="32">
        <f t="shared" si="70"/>
        <v>0.1</v>
      </c>
      <c r="CF80" s="32">
        <f t="shared" si="70"/>
        <v>0.1</v>
      </c>
      <c r="CG80" s="32">
        <f t="shared" si="70"/>
        <v>0.1</v>
      </c>
      <c r="CH80" s="32">
        <f t="shared" si="70"/>
        <v>0.1</v>
      </c>
      <c r="CI80" s="32">
        <f t="shared" si="70"/>
        <v>0.1</v>
      </c>
      <c r="CJ80" s="32">
        <f t="shared" si="70"/>
        <v>0.1</v>
      </c>
      <c r="CK80" s="32">
        <f t="shared" si="70"/>
        <v>0.1</v>
      </c>
      <c r="CL80" s="32">
        <f t="shared" si="70"/>
        <v>0.1</v>
      </c>
      <c r="CM80" s="32">
        <f t="shared" si="70"/>
        <v>0.1</v>
      </c>
      <c r="CN80" s="32">
        <f t="shared" si="70"/>
        <v>0.1</v>
      </c>
      <c r="CQ80" s="1">
        <f t="shared" si="26"/>
        <v>13.499999999999988</v>
      </c>
    </row>
    <row r="81" spans="1:95" x14ac:dyDescent="0.25">
      <c r="A81" t="s">
        <v>24</v>
      </c>
      <c r="F81" s="32"/>
      <c r="G81" s="32"/>
      <c r="H81" s="32"/>
      <c r="I81" s="32"/>
      <c r="J81" s="32">
        <f>45/62</f>
        <v>0.72580645161290325</v>
      </c>
      <c r="K81" s="32">
        <f t="shared" ref="K81:Q81" si="71">45/62</f>
        <v>0.72580645161290325</v>
      </c>
      <c r="L81" s="32">
        <f t="shared" si="71"/>
        <v>0.72580645161290325</v>
      </c>
      <c r="M81" s="32">
        <f t="shared" si="71"/>
        <v>0.72580645161290325</v>
      </c>
      <c r="N81" s="32">
        <f t="shared" si="71"/>
        <v>0.72580645161290325</v>
      </c>
      <c r="O81" s="32">
        <f t="shared" si="71"/>
        <v>0.72580645161290325</v>
      </c>
      <c r="P81" s="32">
        <f t="shared" si="71"/>
        <v>0.72580645161290325</v>
      </c>
      <c r="Q81" s="32">
        <f t="shared" si="71"/>
        <v>0.72580645161290325</v>
      </c>
      <c r="R81" s="32">
        <f>(6/47)+(45/62)</f>
        <v>0.85346602608098832</v>
      </c>
      <c r="S81" s="32">
        <f t="shared" ref="S81:AP81" si="72">(6/47)+(45/62)</f>
        <v>0.85346602608098832</v>
      </c>
      <c r="T81" s="32">
        <f t="shared" si="72"/>
        <v>0.85346602608098832</v>
      </c>
      <c r="U81" s="32">
        <f t="shared" si="72"/>
        <v>0.85346602608098832</v>
      </c>
      <c r="V81" s="32">
        <f t="shared" si="72"/>
        <v>0.85346602608098832</v>
      </c>
      <c r="W81" s="32">
        <f t="shared" si="72"/>
        <v>0.85346602608098832</v>
      </c>
      <c r="X81" s="32">
        <f t="shared" si="72"/>
        <v>0.85346602608098832</v>
      </c>
      <c r="Y81" s="32">
        <f t="shared" si="72"/>
        <v>0.85346602608098832</v>
      </c>
      <c r="Z81" s="32">
        <f t="shared" si="72"/>
        <v>0.85346602608098832</v>
      </c>
      <c r="AA81" s="32">
        <f t="shared" si="72"/>
        <v>0.85346602608098832</v>
      </c>
      <c r="AB81" s="32">
        <f t="shared" si="72"/>
        <v>0.85346602608098832</v>
      </c>
      <c r="AC81" s="32">
        <f t="shared" si="72"/>
        <v>0.85346602608098832</v>
      </c>
      <c r="AD81" s="32">
        <f t="shared" si="72"/>
        <v>0.85346602608098832</v>
      </c>
      <c r="AE81" s="32">
        <f t="shared" si="72"/>
        <v>0.85346602608098832</v>
      </c>
      <c r="AF81" s="32">
        <f t="shared" si="72"/>
        <v>0.85346602608098832</v>
      </c>
      <c r="AG81" s="32">
        <f t="shared" si="72"/>
        <v>0.85346602608098832</v>
      </c>
      <c r="AH81" s="32">
        <f t="shared" si="72"/>
        <v>0.85346602608098832</v>
      </c>
      <c r="AI81" s="32">
        <f t="shared" si="72"/>
        <v>0.85346602608098832</v>
      </c>
      <c r="AJ81" s="32">
        <f t="shared" si="72"/>
        <v>0.85346602608098832</v>
      </c>
      <c r="AK81" s="32">
        <f t="shared" si="72"/>
        <v>0.85346602608098832</v>
      </c>
      <c r="AL81" s="32">
        <f t="shared" si="72"/>
        <v>0.85346602608098832</v>
      </c>
      <c r="AM81" s="32">
        <f t="shared" si="72"/>
        <v>0.85346602608098832</v>
      </c>
      <c r="AN81" s="32">
        <f t="shared" si="72"/>
        <v>0.85346602608098832</v>
      </c>
      <c r="AO81" s="32">
        <f t="shared" si="72"/>
        <v>0.85346602608098832</v>
      </c>
      <c r="AP81" s="32">
        <f t="shared" si="72"/>
        <v>0.85346602608098832</v>
      </c>
      <c r="AQ81" s="32">
        <f>(6/47)+(45/62)+(12/50)</f>
        <v>1.0934660260809883</v>
      </c>
      <c r="AR81" s="32">
        <f t="shared" ref="AR81:BL81" si="73">(6/47)+(45/62)+(12/50)</f>
        <v>1.0934660260809883</v>
      </c>
      <c r="AS81" s="32">
        <f t="shared" si="73"/>
        <v>1.0934660260809883</v>
      </c>
      <c r="AT81" s="32">
        <f t="shared" si="73"/>
        <v>1.0934660260809883</v>
      </c>
      <c r="AU81" s="32">
        <f t="shared" si="73"/>
        <v>1.0934660260809883</v>
      </c>
      <c r="AV81" s="32">
        <f t="shared" si="73"/>
        <v>1.0934660260809883</v>
      </c>
      <c r="AW81" s="32">
        <f t="shared" si="73"/>
        <v>1.0934660260809883</v>
      </c>
      <c r="AX81" s="32">
        <f t="shared" si="73"/>
        <v>1.0934660260809883</v>
      </c>
      <c r="AY81" s="32">
        <f t="shared" si="73"/>
        <v>1.0934660260809883</v>
      </c>
      <c r="AZ81" s="32">
        <f t="shared" si="73"/>
        <v>1.0934660260809883</v>
      </c>
      <c r="BA81" s="32">
        <f t="shared" si="73"/>
        <v>1.0934660260809883</v>
      </c>
      <c r="BB81" s="32">
        <f t="shared" si="73"/>
        <v>1.0934660260809883</v>
      </c>
      <c r="BC81" s="32">
        <f t="shared" si="73"/>
        <v>1.0934660260809883</v>
      </c>
      <c r="BD81" s="32">
        <f t="shared" si="73"/>
        <v>1.0934660260809883</v>
      </c>
      <c r="BE81" s="32">
        <f t="shared" si="73"/>
        <v>1.0934660260809883</v>
      </c>
      <c r="BF81" s="32">
        <f t="shared" si="73"/>
        <v>1.0934660260809883</v>
      </c>
      <c r="BG81" s="32">
        <f t="shared" si="73"/>
        <v>1.0934660260809883</v>
      </c>
      <c r="BH81" s="32">
        <f t="shared" si="73"/>
        <v>1.0934660260809883</v>
      </c>
      <c r="BI81" s="32">
        <f t="shared" si="73"/>
        <v>1.0934660260809883</v>
      </c>
      <c r="BJ81" s="32">
        <f t="shared" si="73"/>
        <v>1.0934660260809883</v>
      </c>
      <c r="BK81" s="32">
        <f t="shared" si="73"/>
        <v>1.0934660260809883</v>
      </c>
      <c r="BL81" s="32">
        <f t="shared" si="73"/>
        <v>1.0934660260809883</v>
      </c>
      <c r="BM81" s="32">
        <f>(45/62)+(12/50)</f>
        <v>0.96580645161290324</v>
      </c>
      <c r="BN81" s="32">
        <f t="shared" ref="BN81:BS81" si="74">(45/62)+(12/50)</f>
        <v>0.96580645161290324</v>
      </c>
      <c r="BO81" s="32">
        <f t="shared" si="74"/>
        <v>0.96580645161290324</v>
      </c>
      <c r="BP81" s="32">
        <f t="shared" si="74"/>
        <v>0.96580645161290324</v>
      </c>
      <c r="BQ81" s="32">
        <f t="shared" si="74"/>
        <v>0.96580645161290324</v>
      </c>
      <c r="BR81" s="32">
        <f t="shared" si="74"/>
        <v>0.96580645161290324</v>
      </c>
      <c r="BS81" s="32">
        <f t="shared" si="74"/>
        <v>0.96580645161290324</v>
      </c>
      <c r="BT81" s="32">
        <f>(12/50)</f>
        <v>0.24</v>
      </c>
      <c r="BU81" s="32">
        <f t="shared" ref="BU81:CN81" si="75">(12/50)</f>
        <v>0.24</v>
      </c>
      <c r="BV81" s="32">
        <f t="shared" si="75"/>
        <v>0.24</v>
      </c>
      <c r="BW81" s="32">
        <f t="shared" si="75"/>
        <v>0.24</v>
      </c>
      <c r="BX81" s="32">
        <f t="shared" si="75"/>
        <v>0.24</v>
      </c>
      <c r="BY81" s="32">
        <f t="shared" si="75"/>
        <v>0.24</v>
      </c>
      <c r="BZ81" s="32">
        <f t="shared" si="75"/>
        <v>0.24</v>
      </c>
      <c r="CA81" s="32">
        <f t="shared" si="75"/>
        <v>0.24</v>
      </c>
      <c r="CB81" s="32">
        <f t="shared" si="75"/>
        <v>0.24</v>
      </c>
      <c r="CC81" s="32">
        <f t="shared" si="75"/>
        <v>0.24</v>
      </c>
      <c r="CD81" s="32">
        <f t="shared" si="75"/>
        <v>0.24</v>
      </c>
      <c r="CE81" s="32">
        <f t="shared" si="75"/>
        <v>0.24</v>
      </c>
      <c r="CF81" s="32">
        <f t="shared" si="75"/>
        <v>0.24</v>
      </c>
      <c r="CG81" s="32">
        <f t="shared" si="75"/>
        <v>0.24</v>
      </c>
      <c r="CH81" s="32">
        <f t="shared" si="75"/>
        <v>0.24</v>
      </c>
      <c r="CI81" s="32">
        <f t="shared" si="75"/>
        <v>0.24</v>
      </c>
      <c r="CJ81" s="32">
        <f t="shared" si="75"/>
        <v>0.24</v>
      </c>
      <c r="CK81" s="32">
        <f t="shared" si="75"/>
        <v>0.24</v>
      </c>
      <c r="CL81" s="32">
        <f t="shared" si="75"/>
        <v>0.24</v>
      </c>
      <c r="CM81" s="32">
        <f t="shared" si="75"/>
        <v>0.24</v>
      </c>
      <c r="CN81" s="32">
        <f t="shared" si="75"/>
        <v>0.24</v>
      </c>
      <c r="CQ81" s="1">
        <f t="shared" si="26"/>
        <v>63.000000000000064</v>
      </c>
    </row>
    <row r="82" spans="1:95" x14ac:dyDescent="0.25">
      <c r="A82" t="s">
        <v>25</v>
      </c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Q82" s="1"/>
    </row>
    <row r="83" spans="1:95" x14ac:dyDescent="0.25">
      <c r="A83" t="s">
        <v>26</v>
      </c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>
        <f>42/47</f>
        <v>0.8936170212765957</v>
      </c>
      <c r="S83" s="32">
        <f t="shared" ref="S83:BL83" si="76">42/47</f>
        <v>0.8936170212765957</v>
      </c>
      <c r="T83" s="32">
        <f t="shared" si="76"/>
        <v>0.8936170212765957</v>
      </c>
      <c r="U83" s="32">
        <f t="shared" si="76"/>
        <v>0.8936170212765957</v>
      </c>
      <c r="V83" s="32">
        <f t="shared" si="76"/>
        <v>0.8936170212765957</v>
      </c>
      <c r="W83" s="32">
        <f t="shared" si="76"/>
        <v>0.8936170212765957</v>
      </c>
      <c r="X83" s="32">
        <f t="shared" si="76"/>
        <v>0.8936170212765957</v>
      </c>
      <c r="Y83" s="32">
        <f t="shared" si="76"/>
        <v>0.8936170212765957</v>
      </c>
      <c r="Z83" s="32">
        <f t="shared" si="76"/>
        <v>0.8936170212765957</v>
      </c>
      <c r="AA83" s="32">
        <f t="shared" si="76"/>
        <v>0.8936170212765957</v>
      </c>
      <c r="AB83" s="32">
        <f t="shared" si="76"/>
        <v>0.8936170212765957</v>
      </c>
      <c r="AC83" s="32">
        <f t="shared" si="76"/>
        <v>0.8936170212765957</v>
      </c>
      <c r="AD83" s="32">
        <f t="shared" si="76"/>
        <v>0.8936170212765957</v>
      </c>
      <c r="AE83" s="32">
        <f t="shared" si="76"/>
        <v>0.8936170212765957</v>
      </c>
      <c r="AF83" s="32">
        <f t="shared" si="76"/>
        <v>0.8936170212765957</v>
      </c>
      <c r="AG83" s="32">
        <f t="shared" si="76"/>
        <v>0.8936170212765957</v>
      </c>
      <c r="AH83" s="32">
        <f t="shared" si="76"/>
        <v>0.8936170212765957</v>
      </c>
      <c r="AI83" s="32">
        <f t="shared" si="76"/>
        <v>0.8936170212765957</v>
      </c>
      <c r="AJ83" s="32">
        <f t="shared" si="76"/>
        <v>0.8936170212765957</v>
      </c>
      <c r="AK83" s="32">
        <f t="shared" si="76"/>
        <v>0.8936170212765957</v>
      </c>
      <c r="AL83" s="32">
        <f t="shared" si="76"/>
        <v>0.8936170212765957</v>
      </c>
      <c r="AM83" s="32">
        <f t="shared" si="76"/>
        <v>0.8936170212765957</v>
      </c>
      <c r="AN83" s="32">
        <f t="shared" si="76"/>
        <v>0.8936170212765957</v>
      </c>
      <c r="AO83" s="32">
        <f t="shared" si="76"/>
        <v>0.8936170212765957</v>
      </c>
      <c r="AP83" s="32">
        <f t="shared" si="76"/>
        <v>0.8936170212765957</v>
      </c>
      <c r="AQ83" s="32">
        <f t="shared" si="76"/>
        <v>0.8936170212765957</v>
      </c>
      <c r="AR83" s="32">
        <f t="shared" si="76"/>
        <v>0.8936170212765957</v>
      </c>
      <c r="AS83" s="32">
        <f t="shared" si="76"/>
        <v>0.8936170212765957</v>
      </c>
      <c r="AT83" s="32">
        <f t="shared" si="76"/>
        <v>0.8936170212765957</v>
      </c>
      <c r="AU83" s="32">
        <f t="shared" si="76"/>
        <v>0.8936170212765957</v>
      </c>
      <c r="AV83" s="32">
        <f t="shared" si="76"/>
        <v>0.8936170212765957</v>
      </c>
      <c r="AW83" s="32">
        <f t="shared" si="76"/>
        <v>0.8936170212765957</v>
      </c>
      <c r="AX83" s="32">
        <f t="shared" si="76"/>
        <v>0.8936170212765957</v>
      </c>
      <c r="AY83" s="32">
        <f t="shared" si="76"/>
        <v>0.8936170212765957</v>
      </c>
      <c r="AZ83" s="32">
        <f t="shared" si="76"/>
        <v>0.8936170212765957</v>
      </c>
      <c r="BA83" s="32">
        <f t="shared" si="76"/>
        <v>0.8936170212765957</v>
      </c>
      <c r="BB83" s="32">
        <f t="shared" si="76"/>
        <v>0.8936170212765957</v>
      </c>
      <c r="BC83" s="32">
        <f t="shared" si="76"/>
        <v>0.8936170212765957</v>
      </c>
      <c r="BD83" s="32">
        <f t="shared" si="76"/>
        <v>0.8936170212765957</v>
      </c>
      <c r="BE83" s="32">
        <f t="shared" si="76"/>
        <v>0.8936170212765957</v>
      </c>
      <c r="BF83" s="32">
        <f t="shared" si="76"/>
        <v>0.8936170212765957</v>
      </c>
      <c r="BG83" s="32">
        <f t="shared" si="76"/>
        <v>0.8936170212765957</v>
      </c>
      <c r="BH83" s="32">
        <f t="shared" si="76"/>
        <v>0.8936170212765957</v>
      </c>
      <c r="BI83" s="32">
        <f t="shared" si="76"/>
        <v>0.8936170212765957</v>
      </c>
      <c r="BJ83" s="32">
        <f t="shared" si="76"/>
        <v>0.8936170212765957</v>
      </c>
      <c r="BK83" s="32">
        <f t="shared" si="76"/>
        <v>0.8936170212765957</v>
      </c>
      <c r="BL83" s="32">
        <f t="shared" si="76"/>
        <v>0.8936170212765957</v>
      </c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Q83" s="1">
        <f t="shared" si="26"/>
        <v>42.000000000000043</v>
      </c>
    </row>
    <row r="84" spans="1:95" x14ac:dyDescent="0.25">
      <c r="A84" t="s">
        <v>27</v>
      </c>
      <c r="F84" s="32"/>
      <c r="G84" s="32"/>
      <c r="H84" s="32"/>
      <c r="I84" s="32"/>
      <c r="J84" s="32">
        <f>12/62</f>
        <v>0.19354838709677419</v>
      </c>
      <c r="K84" s="32">
        <f t="shared" ref="K84:Q84" si="77">12/62</f>
        <v>0.19354838709677419</v>
      </c>
      <c r="L84" s="32">
        <f t="shared" si="77"/>
        <v>0.19354838709677419</v>
      </c>
      <c r="M84" s="32">
        <f t="shared" si="77"/>
        <v>0.19354838709677419</v>
      </c>
      <c r="N84" s="32">
        <f t="shared" si="77"/>
        <v>0.19354838709677419</v>
      </c>
      <c r="O84" s="32">
        <f t="shared" si="77"/>
        <v>0.19354838709677419</v>
      </c>
      <c r="P84" s="32">
        <f t="shared" si="77"/>
        <v>0.19354838709677419</v>
      </c>
      <c r="Q84" s="32">
        <f t="shared" si="77"/>
        <v>0.19354838709677419</v>
      </c>
      <c r="R84" s="32">
        <f>(12/47)+(12/62)</f>
        <v>0.44886753603294438</v>
      </c>
      <c r="S84" s="32">
        <f t="shared" ref="S84:V84" si="78">(12/47)+(12/62)</f>
        <v>0.44886753603294438</v>
      </c>
      <c r="T84" s="32">
        <f t="shared" si="78"/>
        <v>0.44886753603294438</v>
      </c>
      <c r="U84" s="32">
        <f t="shared" si="78"/>
        <v>0.44886753603294438</v>
      </c>
      <c r="V84" s="32">
        <f t="shared" si="78"/>
        <v>0.44886753603294438</v>
      </c>
      <c r="W84" s="32">
        <f>(12/47)+(12/62)+(12/36)</f>
        <v>0.78220086936627764</v>
      </c>
      <c r="X84" s="32">
        <f t="shared" ref="X84:AP84" si="79">(12/47)+(12/62)+(12/36)</f>
        <v>0.78220086936627764</v>
      </c>
      <c r="Y84" s="32">
        <f t="shared" si="79"/>
        <v>0.78220086936627764</v>
      </c>
      <c r="Z84" s="32">
        <f t="shared" si="79"/>
        <v>0.78220086936627764</v>
      </c>
      <c r="AA84" s="32">
        <f t="shared" si="79"/>
        <v>0.78220086936627764</v>
      </c>
      <c r="AB84" s="32">
        <f t="shared" si="79"/>
        <v>0.78220086936627764</v>
      </c>
      <c r="AC84" s="32">
        <f t="shared" si="79"/>
        <v>0.78220086936627764</v>
      </c>
      <c r="AD84" s="32">
        <f t="shared" si="79"/>
        <v>0.78220086936627764</v>
      </c>
      <c r="AE84" s="32">
        <f t="shared" si="79"/>
        <v>0.78220086936627764</v>
      </c>
      <c r="AF84" s="32">
        <f t="shared" si="79"/>
        <v>0.78220086936627764</v>
      </c>
      <c r="AG84" s="32">
        <f t="shared" si="79"/>
        <v>0.78220086936627764</v>
      </c>
      <c r="AH84" s="32">
        <f t="shared" si="79"/>
        <v>0.78220086936627764</v>
      </c>
      <c r="AI84" s="32">
        <f t="shared" si="79"/>
        <v>0.78220086936627764</v>
      </c>
      <c r="AJ84" s="32">
        <f t="shared" si="79"/>
        <v>0.78220086936627764</v>
      </c>
      <c r="AK84" s="32">
        <f t="shared" si="79"/>
        <v>0.78220086936627764</v>
      </c>
      <c r="AL84" s="32">
        <f t="shared" si="79"/>
        <v>0.78220086936627764</v>
      </c>
      <c r="AM84" s="32">
        <f t="shared" si="79"/>
        <v>0.78220086936627764</v>
      </c>
      <c r="AN84" s="32">
        <f t="shared" si="79"/>
        <v>0.78220086936627764</v>
      </c>
      <c r="AO84" s="32">
        <f t="shared" si="79"/>
        <v>0.78220086936627764</v>
      </c>
      <c r="AP84" s="32">
        <f t="shared" si="79"/>
        <v>0.78220086936627764</v>
      </c>
      <c r="AQ84" s="32">
        <f>(12/47)+(12/62)+(12/36)+(12/50)</f>
        <v>1.0222008693662776</v>
      </c>
      <c r="AR84" s="32">
        <f>(12/47)+(12/62)+(12/50)+(12/36)</f>
        <v>1.0222008693662776</v>
      </c>
      <c r="AS84" s="32">
        <f t="shared" ref="AS84:BF84" si="80">(12/47)+(12/62)+(12/50)+(12/36)</f>
        <v>1.0222008693662776</v>
      </c>
      <c r="AT84" s="32">
        <f t="shared" si="80"/>
        <v>1.0222008693662776</v>
      </c>
      <c r="AU84" s="32">
        <f t="shared" si="80"/>
        <v>1.0222008693662776</v>
      </c>
      <c r="AV84" s="32">
        <f t="shared" si="80"/>
        <v>1.0222008693662776</v>
      </c>
      <c r="AW84" s="32">
        <f t="shared" si="80"/>
        <v>1.0222008693662776</v>
      </c>
      <c r="AX84" s="32">
        <f t="shared" si="80"/>
        <v>1.0222008693662776</v>
      </c>
      <c r="AY84" s="32">
        <f t="shared" si="80"/>
        <v>1.0222008693662776</v>
      </c>
      <c r="AZ84" s="32">
        <f t="shared" si="80"/>
        <v>1.0222008693662776</v>
      </c>
      <c r="BA84" s="32">
        <f t="shared" si="80"/>
        <v>1.0222008693662776</v>
      </c>
      <c r="BB84" s="32">
        <f t="shared" si="80"/>
        <v>1.0222008693662776</v>
      </c>
      <c r="BC84" s="32">
        <f t="shared" si="80"/>
        <v>1.0222008693662776</v>
      </c>
      <c r="BD84" s="32">
        <f t="shared" si="80"/>
        <v>1.0222008693662776</v>
      </c>
      <c r="BE84" s="32">
        <f t="shared" si="80"/>
        <v>1.0222008693662776</v>
      </c>
      <c r="BF84" s="32">
        <f t="shared" si="80"/>
        <v>1.0222008693662776</v>
      </c>
      <c r="BG84" s="32">
        <f>(12/47)+(12/62)+(12/50)</f>
        <v>0.68886753603294437</v>
      </c>
      <c r="BH84" s="32">
        <f t="shared" ref="BH84:BL84" si="81">(12/47)+(12/62)+(12/50)</f>
        <v>0.68886753603294437</v>
      </c>
      <c r="BI84" s="32">
        <f t="shared" si="81"/>
        <v>0.68886753603294437</v>
      </c>
      <c r="BJ84" s="32">
        <f t="shared" si="81"/>
        <v>0.68886753603294437</v>
      </c>
      <c r="BK84" s="32">
        <f t="shared" si="81"/>
        <v>0.68886753603294437</v>
      </c>
      <c r="BL84" s="32">
        <f t="shared" si="81"/>
        <v>0.68886753603294437</v>
      </c>
      <c r="BM84" s="32">
        <f>(12/62)+(12/50)</f>
        <v>0.43354838709677418</v>
      </c>
      <c r="BN84" s="32">
        <f t="shared" ref="BN84:BS84" si="82">(12/62)+(12/50)</f>
        <v>0.43354838709677418</v>
      </c>
      <c r="BO84" s="32">
        <f t="shared" si="82"/>
        <v>0.43354838709677418</v>
      </c>
      <c r="BP84" s="32">
        <f t="shared" si="82"/>
        <v>0.43354838709677418</v>
      </c>
      <c r="BQ84" s="32">
        <f t="shared" si="82"/>
        <v>0.43354838709677418</v>
      </c>
      <c r="BR84" s="32">
        <f t="shared" si="82"/>
        <v>0.43354838709677418</v>
      </c>
      <c r="BS84" s="32">
        <f t="shared" si="82"/>
        <v>0.43354838709677418</v>
      </c>
      <c r="BT84" s="32">
        <f>12/50</f>
        <v>0.24</v>
      </c>
      <c r="BU84" s="32">
        <f t="shared" ref="BU84:CN84" si="83">12/50</f>
        <v>0.24</v>
      </c>
      <c r="BV84" s="32">
        <f t="shared" si="83"/>
        <v>0.24</v>
      </c>
      <c r="BW84" s="32">
        <f t="shared" si="83"/>
        <v>0.24</v>
      </c>
      <c r="BX84" s="32">
        <f t="shared" si="83"/>
        <v>0.24</v>
      </c>
      <c r="BY84" s="32">
        <f t="shared" si="83"/>
        <v>0.24</v>
      </c>
      <c r="BZ84" s="32">
        <f t="shared" si="83"/>
        <v>0.24</v>
      </c>
      <c r="CA84" s="32">
        <f t="shared" si="83"/>
        <v>0.24</v>
      </c>
      <c r="CB84" s="32">
        <f t="shared" si="83"/>
        <v>0.24</v>
      </c>
      <c r="CC84" s="32">
        <f t="shared" si="83"/>
        <v>0.24</v>
      </c>
      <c r="CD84" s="32">
        <f t="shared" si="83"/>
        <v>0.24</v>
      </c>
      <c r="CE84" s="32">
        <f t="shared" si="83"/>
        <v>0.24</v>
      </c>
      <c r="CF84" s="32">
        <f t="shared" si="83"/>
        <v>0.24</v>
      </c>
      <c r="CG84" s="32">
        <f t="shared" si="83"/>
        <v>0.24</v>
      </c>
      <c r="CH84" s="32">
        <f t="shared" si="83"/>
        <v>0.24</v>
      </c>
      <c r="CI84" s="32">
        <f t="shared" si="83"/>
        <v>0.24</v>
      </c>
      <c r="CJ84" s="32">
        <f t="shared" si="83"/>
        <v>0.24</v>
      </c>
      <c r="CK84" s="32">
        <f t="shared" si="83"/>
        <v>0.24</v>
      </c>
      <c r="CL84" s="32">
        <f t="shared" si="83"/>
        <v>0.24</v>
      </c>
      <c r="CM84" s="32">
        <f t="shared" si="83"/>
        <v>0.24</v>
      </c>
      <c r="CN84" s="32">
        <f t="shared" si="83"/>
        <v>0.24</v>
      </c>
      <c r="CQ84" s="1">
        <f t="shared" si="26"/>
        <v>48.000000000000014</v>
      </c>
    </row>
    <row r="85" spans="1:95" x14ac:dyDescent="0.25">
      <c r="A85" t="s">
        <v>27</v>
      </c>
      <c r="F85" s="32"/>
      <c r="G85" s="32"/>
      <c r="H85" s="32"/>
      <c r="I85" s="32"/>
      <c r="J85" s="32">
        <f>(1.5/62)</f>
        <v>2.4193548387096774E-2</v>
      </c>
      <c r="K85" s="32">
        <f t="shared" ref="K85:Q85" si="84">(1.5/62)</f>
        <v>2.4193548387096774E-2</v>
      </c>
      <c r="L85" s="32">
        <f t="shared" si="84"/>
        <v>2.4193548387096774E-2</v>
      </c>
      <c r="M85" s="32">
        <f t="shared" si="84"/>
        <v>2.4193548387096774E-2</v>
      </c>
      <c r="N85" s="32">
        <f t="shared" si="84"/>
        <v>2.4193548387096774E-2</v>
      </c>
      <c r="O85" s="32">
        <f t="shared" si="84"/>
        <v>2.4193548387096774E-2</v>
      </c>
      <c r="P85" s="32">
        <f t="shared" si="84"/>
        <v>2.4193548387096774E-2</v>
      </c>
      <c r="Q85" s="32">
        <f t="shared" si="84"/>
        <v>2.4193548387096774E-2</v>
      </c>
      <c r="R85" s="32">
        <f>(1.5/62)+(2/47)</f>
        <v>6.6746739876458475E-2</v>
      </c>
      <c r="S85" s="32">
        <f t="shared" ref="S85:V85" si="85">(1.5/62)+(2/47)</f>
        <v>6.6746739876458475E-2</v>
      </c>
      <c r="T85" s="32">
        <f t="shared" si="85"/>
        <v>6.6746739876458475E-2</v>
      </c>
      <c r="U85" s="32">
        <f t="shared" si="85"/>
        <v>6.6746739876458475E-2</v>
      </c>
      <c r="V85" s="32">
        <f t="shared" si="85"/>
        <v>6.6746739876458475E-2</v>
      </c>
      <c r="W85" s="32">
        <f>(1.5/62)+(2/47)+(0.5/36)</f>
        <v>8.0635628765347356E-2</v>
      </c>
      <c r="X85" s="32">
        <f t="shared" ref="X85:AP85" si="86">(1.5/62)+(2/47)+(0.5/36)</f>
        <v>8.0635628765347356E-2</v>
      </c>
      <c r="Y85" s="32">
        <f t="shared" si="86"/>
        <v>8.0635628765347356E-2</v>
      </c>
      <c r="Z85" s="32">
        <f t="shared" si="86"/>
        <v>8.0635628765347356E-2</v>
      </c>
      <c r="AA85" s="32">
        <f t="shared" si="86"/>
        <v>8.0635628765347356E-2</v>
      </c>
      <c r="AB85" s="32">
        <f t="shared" si="86"/>
        <v>8.0635628765347356E-2</v>
      </c>
      <c r="AC85" s="32">
        <f t="shared" si="86"/>
        <v>8.0635628765347356E-2</v>
      </c>
      <c r="AD85" s="32">
        <f t="shared" si="86"/>
        <v>8.0635628765347356E-2</v>
      </c>
      <c r="AE85" s="32">
        <f t="shared" si="86"/>
        <v>8.0635628765347356E-2</v>
      </c>
      <c r="AF85" s="32">
        <f t="shared" si="86"/>
        <v>8.0635628765347356E-2</v>
      </c>
      <c r="AG85" s="32">
        <f t="shared" si="86"/>
        <v>8.0635628765347356E-2</v>
      </c>
      <c r="AH85" s="32">
        <f t="shared" si="86"/>
        <v>8.0635628765347356E-2</v>
      </c>
      <c r="AI85" s="32">
        <f t="shared" si="86"/>
        <v>8.0635628765347356E-2</v>
      </c>
      <c r="AJ85" s="32">
        <f t="shared" si="86"/>
        <v>8.0635628765347356E-2</v>
      </c>
      <c r="AK85" s="32">
        <f t="shared" si="86"/>
        <v>8.0635628765347356E-2</v>
      </c>
      <c r="AL85" s="32">
        <f t="shared" si="86"/>
        <v>8.0635628765347356E-2</v>
      </c>
      <c r="AM85" s="32">
        <f t="shared" si="86"/>
        <v>8.0635628765347356E-2</v>
      </c>
      <c r="AN85" s="32">
        <f t="shared" si="86"/>
        <v>8.0635628765347356E-2</v>
      </c>
      <c r="AO85" s="32">
        <f t="shared" si="86"/>
        <v>8.0635628765347356E-2</v>
      </c>
      <c r="AP85" s="32">
        <f t="shared" si="86"/>
        <v>8.0635628765347356E-2</v>
      </c>
      <c r="AQ85" s="32">
        <f>(1.5/62)+(2/47)+(0.5/36)+(2/50)</f>
        <v>0.12063562876534736</v>
      </c>
      <c r="AR85" s="32">
        <f t="shared" ref="AR85:BF85" si="87">(1.5/62)+(2/47)+(0.5/36)+(2/50)</f>
        <v>0.12063562876534736</v>
      </c>
      <c r="AS85" s="32">
        <f t="shared" si="87"/>
        <v>0.12063562876534736</v>
      </c>
      <c r="AT85" s="32">
        <f t="shared" si="87"/>
        <v>0.12063562876534736</v>
      </c>
      <c r="AU85" s="32">
        <f t="shared" si="87"/>
        <v>0.12063562876534736</v>
      </c>
      <c r="AV85" s="32">
        <f t="shared" si="87"/>
        <v>0.12063562876534736</v>
      </c>
      <c r="AW85" s="32">
        <f t="shared" si="87"/>
        <v>0.12063562876534736</v>
      </c>
      <c r="AX85" s="32">
        <f t="shared" si="87"/>
        <v>0.12063562876534736</v>
      </c>
      <c r="AY85" s="32">
        <f t="shared" si="87"/>
        <v>0.12063562876534736</v>
      </c>
      <c r="AZ85" s="32">
        <f t="shared" si="87"/>
        <v>0.12063562876534736</v>
      </c>
      <c r="BA85" s="32">
        <f t="shared" si="87"/>
        <v>0.12063562876534736</v>
      </c>
      <c r="BB85" s="32">
        <f t="shared" si="87"/>
        <v>0.12063562876534736</v>
      </c>
      <c r="BC85" s="32">
        <f t="shared" si="87"/>
        <v>0.12063562876534736</v>
      </c>
      <c r="BD85" s="32">
        <f t="shared" si="87"/>
        <v>0.12063562876534736</v>
      </c>
      <c r="BE85" s="32">
        <f t="shared" si="87"/>
        <v>0.12063562876534736</v>
      </c>
      <c r="BF85" s="32">
        <f t="shared" si="87"/>
        <v>0.12063562876534736</v>
      </c>
      <c r="BG85" s="32">
        <f>(1.5/62)+(2/47)+(2/50)</f>
        <v>0.10674673987645847</v>
      </c>
      <c r="BH85" s="32">
        <f t="shared" ref="BH85:BL85" si="88">(1.5/62)+(2/47)+(2/50)</f>
        <v>0.10674673987645847</v>
      </c>
      <c r="BI85" s="32">
        <f t="shared" si="88"/>
        <v>0.10674673987645847</v>
      </c>
      <c r="BJ85" s="32">
        <f t="shared" si="88"/>
        <v>0.10674673987645847</v>
      </c>
      <c r="BK85" s="32">
        <f t="shared" si="88"/>
        <v>0.10674673987645847</v>
      </c>
      <c r="BL85" s="32">
        <f t="shared" si="88"/>
        <v>0.10674673987645847</v>
      </c>
      <c r="BM85" s="32">
        <f>(1.5/62)+(2/50)</f>
        <v>6.4193548387096774E-2</v>
      </c>
      <c r="BN85" s="32">
        <f t="shared" ref="BN85:BS85" si="89">(1.5/62)+(2/50)</f>
        <v>6.4193548387096774E-2</v>
      </c>
      <c r="BO85" s="32">
        <f t="shared" si="89"/>
        <v>6.4193548387096774E-2</v>
      </c>
      <c r="BP85" s="32">
        <f t="shared" si="89"/>
        <v>6.4193548387096774E-2</v>
      </c>
      <c r="BQ85" s="32">
        <f t="shared" si="89"/>
        <v>6.4193548387096774E-2</v>
      </c>
      <c r="BR85" s="32">
        <f t="shared" si="89"/>
        <v>6.4193548387096774E-2</v>
      </c>
      <c r="BS85" s="32">
        <f t="shared" si="89"/>
        <v>6.4193548387096774E-2</v>
      </c>
      <c r="BT85" s="32">
        <f>2/50</f>
        <v>0.04</v>
      </c>
      <c r="BU85" s="32">
        <f t="shared" ref="BU85:CN85" si="90">2/50</f>
        <v>0.04</v>
      </c>
      <c r="BV85" s="32">
        <f t="shared" si="90"/>
        <v>0.04</v>
      </c>
      <c r="BW85" s="32">
        <f t="shared" si="90"/>
        <v>0.04</v>
      </c>
      <c r="BX85" s="32">
        <f t="shared" si="90"/>
        <v>0.04</v>
      </c>
      <c r="BY85" s="32">
        <f t="shared" si="90"/>
        <v>0.04</v>
      </c>
      <c r="BZ85" s="32">
        <f t="shared" si="90"/>
        <v>0.04</v>
      </c>
      <c r="CA85" s="32">
        <f t="shared" si="90"/>
        <v>0.04</v>
      </c>
      <c r="CB85" s="32">
        <f t="shared" si="90"/>
        <v>0.04</v>
      </c>
      <c r="CC85" s="32">
        <f t="shared" si="90"/>
        <v>0.04</v>
      </c>
      <c r="CD85" s="32">
        <f t="shared" si="90"/>
        <v>0.04</v>
      </c>
      <c r="CE85" s="32">
        <f t="shared" si="90"/>
        <v>0.04</v>
      </c>
      <c r="CF85" s="32">
        <f t="shared" si="90"/>
        <v>0.04</v>
      </c>
      <c r="CG85" s="32">
        <f t="shared" si="90"/>
        <v>0.04</v>
      </c>
      <c r="CH85" s="32">
        <f t="shared" si="90"/>
        <v>0.04</v>
      </c>
      <c r="CI85" s="32">
        <f t="shared" si="90"/>
        <v>0.04</v>
      </c>
      <c r="CJ85" s="32">
        <f t="shared" si="90"/>
        <v>0.04</v>
      </c>
      <c r="CK85" s="32">
        <f t="shared" si="90"/>
        <v>0.04</v>
      </c>
      <c r="CL85" s="32">
        <f t="shared" si="90"/>
        <v>0.04</v>
      </c>
      <c r="CM85" s="32">
        <f t="shared" si="90"/>
        <v>0.04</v>
      </c>
      <c r="CN85" s="32">
        <f t="shared" si="90"/>
        <v>0.04</v>
      </c>
      <c r="CQ85" s="1">
        <f t="shared" si="26"/>
        <v>6</v>
      </c>
    </row>
    <row r="86" spans="1:95" x14ac:dyDescent="0.25">
      <c r="A86" t="s">
        <v>27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Q86" s="1">
        <f t="shared" si="26"/>
        <v>0</v>
      </c>
    </row>
    <row r="87" spans="1:95" x14ac:dyDescent="0.25">
      <c r="A87" t="s">
        <v>27</v>
      </c>
      <c r="F87" s="32"/>
      <c r="G87" s="32"/>
      <c r="H87" s="32"/>
      <c r="I87" s="32"/>
      <c r="J87" s="32">
        <f>12/62</f>
        <v>0.19354838709677419</v>
      </c>
      <c r="K87" s="32">
        <f t="shared" ref="K87:Q90" si="91">12/62</f>
        <v>0.19354838709677419</v>
      </c>
      <c r="L87" s="32">
        <f t="shared" si="91"/>
        <v>0.19354838709677419</v>
      </c>
      <c r="M87" s="32">
        <f t="shared" si="91"/>
        <v>0.19354838709677419</v>
      </c>
      <c r="N87" s="32">
        <f t="shared" si="91"/>
        <v>0.19354838709677419</v>
      </c>
      <c r="O87" s="32">
        <f t="shared" si="91"/>
        <v>0.19354838709677419</v>
      </c>
      <c r="P87" s="32">
        <f t="shared" si="91"/>
        <v>0.19354838709677419</v>
      </c>
      <c r="Q87" s="32">
        <f t="shared" si="91"/>
        <v>0.19354838709677419</v>
      </c>
      <c r="R87" s="32">
        <f>(12/47)+(12/62)</f>
        <v>0.44886753603294438</v>
      </c>
      <c r="S87" s="32">
        <f t="shared" ref="S87:V90" si="92">(12/47)+(12/62)</f>
        <v>0.44886753603294438</v>
      </c>
      <c r="T87" s="32">
        <f t="shared" si="92"/>
        <v>0.44886753603294438</v>
      </c>
      <c r="U87" s="32">
        <f t="shared" si="92"/>
        <v>0.44886753603294438</v>
      </c>
      <c r="V87" s="32">
        <f t="shared" si="92"/>
        <v>0.44886753603294438</v>
      </c>
      <c r="W87" s="32">
        <f>(12/47)+(12/62)+(12/36)</f>
        <v>0.78220086936627764</v>
      </c>
      <c r="X87" s="32">
        <f t="shared" ref="X87:AP90" si="93">(12/47)+(12/62)+(12/36)</f>
        <v>0.78220086936627764</v>
      </c>
      <c r="Y87" s="32">
        <f t="shared" si="93"/>
        <v>0.78220086936627764</v>
      </c>
      <c r="Z87" s="32">
        <f t="shared" si="93"/>
        <v>0.78220086936627764</v>
      </c>
      <c r="AA87" s="32">
        <f t="shared" si="93"/>
        <v>0.78220086936627764</v>
      </c>
      <c r="AB87" s="32">
        <f t="shared" si="93"/>
        <v>0.78220086936627764</v>
      </c>
      <c r="AC87" s="32">
        <f t="shared" si="93"/>
        <v>0.78220086936627764</v>
      </c>
      <c r="AD87" s="32">
        <f t="shared" si="93"/>
        <v>0.78220086936627764</v>
      </c>
      <c r="AE87" s="32">
        <f t="shared" si="93"/>
        <v>0.78220086936627764</v>
      </c>
      <c r="AF87" s="32">
        <f t="shared" si="93"/>
        <v>0.78220086936627764</v>
      </c>
      <c r="AG87" s="32">
        <f t="shared" si="93"/>
        <v>0.78220086936627764</v>
      </c>
      <c r="AH87" s="32">
        <f t="shared" si="93"/>
        <v>0.78220086936627764</v>
      </c>
      <c r="AI87" s="32">
        <f t="shared" si="93"/>
        <v>0.78220086936627764</v>
      </c>
      <c r="AJ87" s="32">
        <f t="shared" si="93"/>
        <v>0.78220086936627764</v>
      </c>
      <c r="AK87" s="32">
        <f t="shared" si="93"/>
        <v>0.78220086936627764</v>
      </c>
      <c r="AL87" s="32">
        <f t="shared" si="93"/>
        <v>0.78220086936627764</v>
      </c>
      <c r="AM87" s="32">
        <f t="shared" si="93"/>
        <v>0.78220086936627764</v>
      </c>
      <c r="AN87" s="32">
        <f t="shared" si="93"/>
        <v>0.78220086936627764</v>
      </c>
      <c r="AO87" s="32">
        <f t="shared" si="93"/>
        <v>0.78220086936627764</v>
      </c>
      <c r="AP87" s="32">
        <f t="shared" si="93"/>
        <v>0.78220086936627764</v>
      </c>
      <c r="AQ87" s="32">
        <f>(12/47)+(12/62)+(12/36)+(12/50)</f>
        <v>1.0222008693662776</v>
      </c>
      <c r="AR87" s="32">
        <f>(12/47)+(12/62)+(12/50)+(12/36)</f>
        <v>1.0222008693662776</v>
      </c>
      <c r="AS87" s="32">
        <f t="shared" ref="AS87:BF90" si="94">(12/47)+(12/62)+(12/50)+(12/36)</f>
        <v>1.0222008693662776</v>
      </c>
      <c r="AT87" s="32">
        <f t="shared" si="94"/>
        <v>1.0222008693662776</v>
      </c>
      <c r="AU87" s="32">
        <f t="shared" si="94"/>
        <v>1.0222008693662776</v>
      </c>
      <c r="AV87" s="32">
        <f t="shared" si="94"/>
        <v>1.0222008693662776</v>
      </c>
      <c r="AW87" s="32">
        <f t="shared" si="94"/>
        <v>1.0222008693662776</v>
      </c>
      <c r="AX87" s="32">
        <f t="shared" si="94"/>
        <v>1.0222008693662776</v>
      </c>
      <c r="AY87" s="32">
        <f t="shared" si="94"/>
        <v>1.0222008693662776</v>
      </c>
      <c r="AZ87" s="32">
        <f t="shared" si="94"/>
        <v>1.0222008693662776</v>
      </c>
      <c r="BA87" s="32">
        <f t="shared" si="94"/>
        <v>1.0222008693662776</v>
      </c>
      <c r="BB87" s="32">
        <f t="shared" si="94"/>
        <v>1.0222008693662776</v>
      </c>
      <c r="BC87" s="32">
        <f t="shared" si="94"/>
        <v>1.0222008693662776</v>
      </c>
      <c r="BD87" s="32">
        <f t="shared" si="94"/>
        <v>1.0222008693662776</v>
      </c>
      <c r="BE87" s="32">
        <f t="shared" si="94"/>
        <v>1.0222008693662776</v>
      </c>
      <c r="BF87" s="32">
        <f t="shared" si="94"/>
        <v>1.0222008693662776</v>
      </c>
      <c r="BG87" s="32">
        <f>(12/47)+(12/62)+(12/50)</f>
        <v>0.68886753603294437</v>
      </c>
      <c r="BH87" s="32">
        <f t="shared" ref="BH87:BL90" si="95">(12/47)+(12/62)+(12/50)</f>
        <v>0.68886753603294437</v>
      </c>
      <c r="BI87" s="32">
        <f t="shared" si="95"/>
        <v>0.68886753603294437</v>
      </c>
      <c r="BJ87" s="32">
        <f t="shared" si="95"/>
        <v>0.68886753603294437</v>
      </c>
      <c r="BK87" s="32">
        <f t="shared" si="95"/>
        <v>0.68886753603294437</v>
      </c>
      <c r="BL87" s="32">
        <f t="shared" si="95"/>
        <v>0.68886753603294437</v>
      </c>
      <c r="BM87" s="32">
        <f>(12/62)+(12/50)</f>
        <v>0.43354838709677418</v>
      </c>
      <c r="BN87" s="32">
        <f t="shared" ref="BN87:BS90" si="96">(12/62)+(12/50)</f>
        <v>0.43354838709677418</v>
      </c>
      <c r="BO87" s="32">
        <f t="shared" si="96"/>
        <v>0.43354838709677418</v>
      </c>
      <c r="BP87" s="32">
        <f t="shared" si="96"/>
        <v>0.43354838709677418</v>
      </c>
      <c r="BQ87" s="32">
        <f t="shared" si="96"/>
        <v>0.43354838709677418</v>
      </c>
      <c r="BR87" s="32">
        <f t="shared" si="96"/>
        <v>0.43354838709677418</v>
      </c>
      <c r="BS87" s="32">
        <f t="shared" si="96"/>
        <v>0.43354838709677418</v>
      </c>
      <c r="BT87" s="32">
        <f>12/50</f>
        <v>0.24</v>
      </c>
      <c r="BU87" s="32">
        <f t="shared" ref="BU87:CN90" si="97">12/50</f>
        <v>0.24</v>
      </c>
      <c r="BV87" s="32">
        <f t="shared" si="97"/>
        <v>0.24</v>
      </c>
      <c r="BW87" s="32">
        <f t="shared" si="97"/>
        <v>0.24</v>
      </c>
      <c r="BX87" s="32">
        <f t="shared" si="97"/>
        <v>0.24</v>
      </c>
      <c r="BY87" s="32">
        <f t="shared" si="97"/>
        <v>0.24</v>
      </c>
      <c r="BZ87" s="32">
        <f t="shared" si="97"/>
        <v>0.24</v>
      </c>
      <c r="CA87" s="32">
        <f t="shared" si="97"/>
        <v>0.24</v>
      </c>
      <c r="CB87" s="32">
        <f t="shared" si="97"/>
        <v>0.24</v>
      </c>
      <c r="CC87" s="32">
        <f t="shared" si="97"/>
        <v>0.24</v>
      </c>
      <c r="CD87" s="32">
        <f t="shared" si="97"/>
        <v>0.24</v>
      </c>
      <c r="CE87" s="32">
        <f t="shared" si="97"/>
        <v>0.24</v>
      </c>
      <c r="CF87" s="32">
        <f t="shared" si="97"/>
        <v>0.24</v>
      </c>
      <c r="CG87" s="32">
        <f t="shared" si="97"/>
        <v>0.24</v>
      </c>
      <c r="CH87" s="32">
        <f t="shared" si="97"/>
        <v>0.24</v>
      </c>
      <c r="CI87" s="32">
        <f t="shared" si="97"/>
        <v>0.24</v>
      </c>
      <c r="CJ87" s="32">
        <f t="shared" si="97"/>
        <v>0.24</v>
      </c>
      <c r="CK87" s="32">
        <f t="shared" si="97"/>
        <v>0.24</v>
      </c>
      <c r="CL87" s="32">
        <f t="shared" si="97"/>
        <v>0.24</v>
      </c>
      <c r="CM87" s="32">
        <f t="shared" si="97"/>
        <v>0.24</v>
      </c>
      <c r="CN87" s="32">
        <f t="shared" si="97"/>
        <v>0.24</v>
      </c>
      <c r="CQ87" s="1">
        <f t="shared" si="26"/>
        <v>48.000000000000014</v>
      </c>
    </row>
    <row r="88" spans="1:95" x14ac:dyDescent="0.25">
      <c r="A88" t="s">
        <v>27</v>
      </c>
      <c r="F88" s="32"/>
      <c r="G88" s="32"/>
      <c r="H88" s="32"/>
      <c r="I88" s="32"/>
      <c r="J88" s="32">
        <f>12/62</f>
        <v>0.19354838709677419</v>
      </c>
      <c r="K88" s="32">
        <f t="shared" si="91"/>
        <v>0.19354838709677419</v>
      </c>
      <c r="L88" s="32">
        <f t="shared" si="91"/>
        <v>0.19354838709677419</v>
      </c>
      <c r="M88" s="32">
        <f t="shared" si="91"/>
        <v>0.19354838709677419</v>
      </c>
      <c r="N88" s="32">
        <f t="shared" si="91"/>
        <v>0.19354838709677419</v>
      </c>
      <c r="O88" s="32">
        <f t="shared" si="91"/>
        <v>0.19354838709677419</v>
      </c>
      <c r="P88" s="32">
        <f t="shared" si="91"/>
        <v>0.19354838709677419</v>
      </c>
      <c r="Q88" s="32">
        <f t="shared" si="91"/>
        <v>0.19354838709677419</v>
      </c>
      <c r="R88" s="32">
        <f>(12/47)+(12/62)</f>
        <v>0.44886753603294438</v>
      </c>
      <c r="S88" s="32">
        <f t="shared" si="92"/>
        <v>0.44886753603294438</v>
      </c>
      <c r="T88" s="32">
        <f t="shared" si="92"/>
        <v>0.44886753603294438</v>
      </c>
      <c r="U88" s="32">
        <f t="shared" si="92"/>
        <v>0.44886753603294438</v>
      </c>
      <c r="V88" s="32">
        <f t="shared" si="92"/>
        <v>0.44886753603294438</v>
      </c>
      <c r="W88" s="32">
        <f>(12/47)+(12/62)+(12/36)</f>
        <v>0.78220086936627764</v>
      </c>
      <c r="X88" s="32">
        <f t="shared" si="93"/>
        <v>0.78220086936627764</v>
      </c>
      <c r="Y88" s="32">
        <f t="shared" si="93"/>
        <v>0.78220086936627764</v>
      </c>
      <c r="Z88" s="32">
        <f t="shared" si="93"/>
        <v>0.78220086936627764</v>
      </c>
      <c r="AA88" s="32">
        <f t="shared" si="93"/>
        <v>0.78220086936627764</v>
      </c>
      <c r="AB88" s="32">
        <f t="shared" si="93"/>
        <v>0.78220086936627764</v>
      </c>
      <c r="AC88" s="32">
        <f t="shared" si="93"/>
        <v>0.78220086936627764</v>
      </c>
      <c r="AD88" s="32">
        <f t="shared" si="93"/>
        <v>0.78220086936627764</v>
      </c>
      <c r="AE88" s="32">
        <f t="shared" si="93"/>
        <v>0.78220086936627764</v>
      </c>
      <c r="AF88" s="32">
        <f t="shared" si="93"/>
        <v>0.78220086936627764</v>
      </c>
      <c r="AG88" s="32">
        <f t="shared" si="93"/>
        <v>0.78220086936627764</v>
      </c>
      <c r="AH88" s="32">
        <f t="shared" si="93"/>
        <v>0.78220086936627764</v>
      </c>
      <c r="AI88" s="32">
        <f t="shared" si="93"/>
        <v>0.78220086936627764</v>
      </c>
      <c r="AJ88" s="32">
        <f t="shared" si="93"/>
        <v>0.78220086936627764</v>
      </c>
      <c r="AK88" s="32">
        <f t="shared" si="93"/>
        <v>0.78220086936627764</v>
      </c>
      <c r="AL88" s="32">
        <f t="shared" si="93"/>
        <v>0.78220086936627764</v>
      </c>
      <c r="AM88" s="32">
        <f t="shared" si="93"/>
        <v>0.78220086936627764</v>
      </c>
      <c r="AN88" s="32">
        <f t="shared" si="93"/>
        <v>0.78220086936627764</v>
      </c>
      <c r="AO88" s="32">
        <f t="shared" si="93"/>
        <v>0.78220086936627764</v>
      </c>
      <c r="AP88" s="32">
        <f t="shared" si="93"/>
        <v>0.78220086936627764</v>
      </c>
      <c r="AQ88" s="32">
        <f>(12/47)+(12/62)+(12/36)+(12/50)</f>
        <v>1.0222008693662776</v>
      </c>
      <c r="AR88" s="32">
        <f>(12/47)+(12/62)+(12/50)+(12/36)</f>
        <v>1.0222008693662776</v>
      </c>
      <c r="AS88" s="32">
        <f t="shared" si="94"/>
        <v>1.0222008693662776</v>
      </c>
      <c r="AT88" s="32">
        <f t="shared" si="94"/>
        <v>1.0222008693662776</v>
      </c>
      <c r="AU88" s="32">
        <f t="shared" si="94"/>
        <v>1.0222008693662776</v>
      </c>
      <c r="AV88" s="32">
        <f t="shared" si="94"/>
        <v>1.0222008693662776</v>
      </c>
      <c r="AW88" s="32">
        <f t="shared" si="94"/>
        <v>1.0222008693662776</v>
      </c>
      <c r="AX88" s="32">
        <f t="shared" si="94"/>
        <v>1.0222008693662776</v>
      </c>
      <c r="AY88" s="32">
        <f t="shared" si="94"/>
        <v>1.0222008693662776</v>
      </c>
      <c r="AZ88" s="32">
        <f t="shared" si="94"/>
        <v>1.0222008693662776</v>
      </c>
      <c r="BA88" s="32">
        <f t="shared" si="94"/>
        <v>1.0222008693662776</v>
      </c>
      <c r="BB88" s="32">
        <f t="shared" si="94"/>
        <v>1.0222008693662776</v>
      </c>
      <c r="BC88" s="32">
        <f t="shared" si="94"/>
        <v>1.0222008693662776</v>
      </c>
      <c r="BD88" s="32">
        <f t="shared" si="94"/>
        <v>1.0222008693662776</v>
      </c>
      <c r="BE88" s="32">
        <f t="shared" si="94"/>
        <v>1.0222008693662776</v>
      </c>
      <c r="BF88" s="32">
        <f t="shared" si="94"/>
        <v>1.0222008693662776</v>
      </c>
      <c r="BG88" s="32">
        <f>(12/47)+(12/62)+(12/50)</f>
        <v>0.68886753603294437</v>
      </c>
      <c r="BH88" s="32">
        <f t="shared" si="95"/>
        <v>0.68886753603294437</v>
      </c>
      <c r="BI88" s="32">
        <f t="shared" si="95"/>
        <v>0.68886753603294437</v>
      </c>
      <c r="BJ88" s="32">
        <f t="shared" si="95"/>
        <v>0.68886753603294437</v>
      </c>
      <c r="BK88" s="32">
        <f t="shared" si="95"/>
        <v>0.68886753603294437</v>
      </c>
      <c r="BL88" s="32">
        <f t="shared" si="95"/>
        <v>0.68886753603294437</v>
      </c>
      <c r="BM88" s="32">
        <f>(12/62)+(12/50)</f>
        <v>0.43354838709677418</v>
      </c>
      <c r="BN88" s="32">
        <f t="shared" si="96"/>
        <v>0.43354838709677418</v>
      </c>
      <c r="BO88" s="32">
        <f t="shared" si="96"/>
        <v>0.43354838709677418</v>
      </c>
      <c r="BP88" s="32">
        <f t="shared" si="96"/>
        <v>0.43354838709677418</v>
      </c>
      <c r="BQ88" s="32">
        <f t="shared" si="96"/>
        <v>0.43354838709677418</v>
      </c>
      <c r="BR88" s="32">
        <f t="shared" si="96"/>
        <v>0.43354838709677418</v>
      </c>
      <c r="BS88" s="32">
        <f t="shared" si="96"/>
        <v>0.43354838709677418</v>
      </c>
      <c r="BT88" s="32">
        <f>12/50</f>
        <v>0.24</v>
      </c>
      <c r="BU88" s="32">
        <f t="shared" si="97"/>
        <v>0.24</v>
      </c>
      <c r="BV88" s="32">
        <f t="shared" si="97"/>
        <v>0.24</v>
      </c>
      <c r="BW88" s="32">
        <f t="shared" si="97"/>
        <v>0.24</v>
      </c>
      <c r="BX88" s="32">
        <f t="shared" si="97"/>
        <v>0.24</v>
      </c>
      <c r="BY88" s="32">
        <f t="shared" si="97"/>
        <v>0.24</v>
      </c>
      <c r="BZ88" s="32">
        <f t="shared" si="97"/>
        <v>0.24</v>
      </c>
      <c r="CA88" s="32">
        <f t="shared" si="97"/>
        <v>0.24</v>
      </c>
      <c r="CB88" s="32">
        <f t="shared" si="97"/>
        <v>0.24</v>
      </c>
      <c r="CC88" s="32">
        <f t="shared" si="97"/>
        <v>0.24</v>
      </c>
      <c r="CD88" s="32">
        <f t="shared" si="97"/>
        <v>0.24</v>
      </c>
      <c r="CE88" s="32">
        <f t="shared" si="97"/>
        <v>0.24</v>
      </c>
      <c r="CF88" s="32">
        <f t="shared" si="97"/>
        <v>0.24</v>
      </c>
      <c r="CG88" s="32">
        <f t="shared" si="97"/>
        <v>0.24</v>
      </c>
      <c r="CH88" s="32">
        <f t="shared" si="97"/>
        <v>0.24</v>
      </c>
      <c r="CI88" s="32">
        <f t="shared" si="97"/>
        <v>0.24</v>
      </c>
      <c r="CJ88" s="32">
        <f t="shared" si="97"/>
        <v>0.24</v>
      </c>
      <c r="CK88" s="32">
        <f t="shared" si="97"/>
        <v>0.24</v>
      </c>
      <c r="CL88" s="32">
        <f t="shared" si="97"/>
        <v>0.24</v>
      </c>
      <c r="CM88" s="32">
        <f t="shared" si="97"/>
        <v>0.24</v>
      </c>
      <c r="CN88" s="32">
        <f t="shared" si="97"/>
        <v>0.24</v>
      </c>
      <c r="CQ88" s="1">
        <f t="shared" si="26"/>
        <v>48.000000000000014</v>
      </c>
    </row>
    <row r="89" spans="1:95" x14ac:dyDescent="0.25">
      <c r="A89" t="s">
        <v>27</v>
      </c>
      <c r="F89" s="32"/>
      <c r="G89" s="32"/>
      <c r="H89" s="32"/>
      <c r="I89" s="32"/>
      <c r="J89" s="32">
        <f>12/62</f>
        <v>0.19354838709677419</v>
      </c>
      <c r="K89" s="32">
        <f t="shared" si="91"/>
        <v>0.19354838709677419</v>
      </c>
      <c r="L89" s="32">
        <f t="shared" si="91"/>
        <v>0.19354838709677419</v>
      </c>
      <c r="M89" s="32">
        <f t="shared" si="91"/>
        <v>0.19354838709677419</v>
      </c>
      <c r="N89" s="32">
        <f t="shared" si="91"/>
        <v>0.19354838709677419</v>
      </c>
      <c r="O89" s="32">
        <f t="shared" si="91"/>
        <v>0.19354838709677419</v>
      </c>
      <c r="P89" s="32">
        <f t="shared" si="91"/>
        <v>0.19354838709677419</v>
      </c>
      <c r="Q89" s="32">
        <f t="shared" si="91"/>
        <v>0.19354838709677419</v>
      </c>
      <c r="R89" s="32">
        <f>(12/47)+(12/62)</f>
        <v>0.44886753603294438</v>
      </c>
      <c r="S89" s="32">
        <f t="shared" si="92"/>
        <v>0.44886753603294438</v>
      </c>
      <c r="T89" s="32">
        <f t="shared" si="92"/>
        <v>0.44886753603294438</v>
      </c>
      <c r="U89" s="32">
        <f t="shared" si="92"/>
        <v>0.44886753603294438</v>
      </c>
      <c r="V89" s="32">
        <f t="shared" si="92"/>
        <v>0.44886753603294438</v>
      </c>
      <c r="W89" s="32">
        <f>(12/47)+(12/62)+(12/36)</f>
        <v>0.78220086936627764</v>
      </c>
      <c r="X89" s="32">
        <f t="shared" si="93"/>
        <v>0.78220086936627764</v>
      </c>
      <c r="Y89" s="32">
        <f t="shared" si="93"/>
        <v>0.78220086936627764</v>
      </c>
      <c r="Z89" s="32">
        <f t="shared" si="93"/>
        <v>0.78220086936627764</v>
      </c>
      <c r="AA89" s="32">
        <f t="shared" si="93"/>
        <v>0.78220086936627764</v>
      </c>
      <c r="AB89" s="32">
        <f t="shared" si="93"/>
        <v>0.78220086936627764</v>
      </c>
      <c r="AC89" s="32">
        <f t="shared" si="93"/>
        <v>0.78220086936627764</v>
      </c>
      <c r="AD89" s="32">
        <f t="shared" si="93"/>
        <v>0.78220086936627764</v>
      </c>
      <c r="AE89" s="32">
        <f t="shared" si="93"/>
        <v>0.78220086936627764</v>
      </c>
      <c r="AF89" s="32">
        <f t="shared" si="93"/>
        <v>0.78220086936627764</v>
      </c>
      <c r="AG89" s="32">
        <f t="shared" si="93"/>
        <v>0.78220086936627764</v>
      </c>
      <c r="AH89" s="32">
        <f t="shared" si="93"/>
        <v>0.78220086936627764</v>
      </c>
      <c r="AI89" s="32">
        <f t="shared" si="93"/>
        <v>0.78220086936627764</v>
      </c>
      <c r="AJ89" s="32">
        <f t="shared" si="93"/>
        <v>0.78220086936627764</v>
      </c>
      <c r="AK89" s="32">
        <f t="shared" si="93"/>
        <v>0.78220086936627764</v>
      </c>
      <c r="AL89" s="32">
        <f t="shared" si="93"/>
        <v>0.78220086936627764</v>
      </c>
      <c r="AM89" s="32">
        <f t="shared" si="93"/>
        <v>0.78220086936627764</v>
      </c>
      <c r="AN89" s="32">
        <f t="shared" si="93"/>
        <v>0.78220086936627764</v>
      </c>
      <c r="AO89" s="32">
        <f t="shared" si="93"/>
        <v>0.78220086936627764</v>
      </c>
      <c r="AP89" s="32">
        <f t="shared" si="93"/>
        <v>0.78220086936627764</v>
      </c>
      <c r="AQ89" s="32">
        <f>(12/47)+(12/62)+(12/36)+(12/50)</f>
        <v>1.0222008693662776</v>
      </c>
      <c r="AR89" s="32">
        <f>(12/47)+(12/62)+(12/50)+(12/36)</f>
        <v>1.0222008693662776</v>
      </c>
      <c r="AS89" s="32">
        <f t="shared" si="94"/>
        <v>1.0222008693662776</v>
      </c>
      <c r="AT89" s="32">
        <f t="shared" si="94"/>
        <v>1.0222008693662776</v>
      </c>
      <c r="AU89" s="32">
        <f t="shared" si="94"/>
        <v>1.0222008693662776</v>
      </c>
      <c r="AV89" s="32">
        <f t="shared" si="94"/>
        <v>1.0222008693662776</v>
      </c>
      <c r="AW89" s="32">
        <f t="shared" si="94"/>
        <v>1.0222008693662776</v>
      </c>
      <c r="AX89" s="32">
        <f t="shared" si="94"/>
        <v>1.0222008693662776</v>
      </c>
      <c r="AY89" s="32">
        <f t="shared" si="94"/>
        <v>1.0222008693662776</v>
      </c>
      <c r="AZ89" s="32">
        <f t="shared" si="94"/>
        <v>1.0222008693662776</v>
      </c>
      <c r="BA89" s="32">
        <f t="shared" si="94"/>
        <v>1.0222008693662776</v>
      </c>
      <c r="BB89" s="32">
        <f t="shared" si="94"/>
        <v>1.0222008693662776</v>
      </c>
      <c r="BC89" s="32">
        <f t="shared" si="94"/>
        <v>1.0222008693662776</v>
      </c>
      <c r="BD89" s="32">
        <f t="shared" si="94"/>
        <v>1.0222008693662776</v>
      </c>
      <c r="BE89" s="32">
        <f t="shared" si="94"/>
        <v>1.0222008693662776</v>
      </c>
      <c r="BF89" s="32">
        <f t="shared" si="94"/>
        <v>1.0222008693662776</v>
      </c>
      <c r="BG89" s="32">
        <f>(12/47)+(12/62)+(12/50)</f>
        <v>0.68886753603294437</v>
      </c>
      <c r="BH89" s="32">
        <f t="shared" si="95"/>
        <v>0.68886753603294437</v>
      </c>
      <c r="BI89" s="32">
        <f t="shared" si="95"/>
        <v>0.68886753603294437</v>
      </c>
      <c r="BJ89" s="32">
        <f t="shared" si="95"/>
        <v>0.68886753603294437</v>
      </c>
      <c r="BK89" s="32">
        <f t="shared" si="95"/>
        <v>0.68886753603294437</v>
      </c>
      <c r="BL89" s="32">
        <f t="shared" si="95"/>
        <v>0.68886753603294437</v>
      </c>
      <c r="BM89" s="32">
        <f>(12/62)+(12/50)</f>
        <v>0.43354838709677418</v>
      </c>
      <c r="BN89" s="32">
        <f t="shared" si="96"/>
        <v>0.43354838709677418</v>
      </c>
      <c r="BO89" s="32">
        <f t="shared" si="96"/>
        <v>0.43354838709677418</v>
      </c>
      <c r="BP89" s="32">
        <f t="shared" si="96"/>
        <v>0.43354838709677418</v>
      </c>
      <c r="BQ89" s="32">
        <f t="shared" si="96"/>
        <v>0.43354838709677418</v>
      </c>
      <c r="BR89" s="32">
        <f t="shared" si="96"/>
        <v>0.43354838709677418</v>
      </c>
      <c r="BS89" s="32">
        <f t="shared" si="96"/>
        <v>0.43354838709677418</v>
      </c>
      <c r="BT89" s="32">
        <f>12/50</f>
        <v>0.24</v>
      </c>
      <c r="BU89" s="32">
        <f t="shared" si="97"/>
        <v>0.24</v>
      </c>
      <c r="BV89" s="32">
        <f t="shared" si="97"/>
        <v>0.24</v>
      </c>
      <c r="BW89" s="32">
        <f t="shared" si="97"/>
        <v>0.24</v>
      </c>
      <c r="BX89" s="32">
        <f t="shared" si="97"/>
        <v>0.24</v>
      </c>
      <c r="BY89" s="32">
        <f t="shared" si="97"/>
        <v>0.24</v>
      </c>
      <c r="BZ89" s="32">
        <f t="shared" si="97"/>
        <v>0.24</v>
      </c>
      <c r="CA89" s="32">
        <f t="shared" si="97"/>
        <v>0.24</v>
      </c>
      <c r="CB89" s="32">
        <f t="shared" si="97"/>
        <v>0.24</v>
      </c>
      <c r="CC89" s="32">
        <f t="shared" si="97"/>
        <v>0.24</v>
      </c>
      <c r="CD89" s="32">
        <f t="shared" si="97"/>
        <v>0.24</v>
      </c>
      <c r="CE89" s="32">
        <f t="shared" si="97"/>
        <v>0.24</v>
      </c>
      <c r="CF89" s="32">
        <f t="shared" si="97"/>
        <v>0.24</v>
      </c>
      <c r="CG89" s="32">
        <f t="shared" si="97"/>
        <v>0.24</v>
      </c>
      <c r="CH89" s="32">
        <f t="shared" si="97"/>
        <v>0.24</v>
      </c>
      <c r="CI89" s="32">
        <f t="shared" si="97"/>
        <v>0.24</v>
      </c>
      <c r="CJ89" s="32">
        <f t="shared" si="97"/>
        <v>0.24</v>
      </c>
      <c r="CK89" s="32">
        <f t="shared" si="97"/>
        <v>0.24</v>
      </c>
      <c r="CL89" s="32">
        <f t="shared" si="97"/>
        <v>0.24</v>
      </c>
      <c r="CM89" s="32">
        <f t="shared" si="97"/>
        <v>0.24</v>
      </c>
      <c r="CN89" s="32">
        <f t="shared" si="97"/>
        <v>0.24</v>
      </c>
      <c r="CQ89" s="1">
        <f t="shared" si="26"/>
        <v>48.000000000000014</v>
      </c>
    </row>
    <row r="90" spans="1:95" x14ac:dyDescent="0.25">
      <c r="A90" t="s">
        <v>27</v>
      </c>
      <c r="F90" s="32"/>
      <c r="G90" s="32"/>
      <c r="H90" s="32"/>
      <c r="I90" s="32"/>
      <c r="J90" s="32">
        <f>12/62</f>
        <v>0.19354838709677419</v>
      </c>
      <c r="K90" s="32">
        <f t="shared" si="91"/>
        <v>0.19354838709677419</v>
      </c>
      <c r="L90" s="32">
        <f t="shared" si="91"/>
        <v>0.19354838709677419</v>
      </c>
      <c r="M90" s="32">
        <f t="shared" si="91"/>
        <v>0.19354838709677419</v>
      </c>
      <c r="N90" s="32">
        <f t="shared" si="91"/>
        <v>0.19354838709677419</v>
      </c>
      <c r="O90" s="32">
        <f t="shared" si="91"/>
        <v>0.19354838709677419</v>
      </c>
      <c r="P90" s="32">
        <f t="shared" si="91"/>
        <v>0.19354838709677419</v>
      </c>
      <c r="Q90" s="32">
        <f t="shared" si="91"/>
        <v>0.19354838709677419</v>
      </c>
      <c r="R90" s="32">
        <f>(12/47)+(12/62)</f>
        <v>0.44886753603294438</v>
      </c>
      <c r="S90" s="32">
        <f t="shared" si="92"/>
        <v>0.44886753603294438</v>
      </c>
      <c r="T90" s="32">
        <f t="shared" si="92"/>
        <v>0.44886753603294438</v>
      </c>
      <c r="U90" s="32">
        <f t="shared" si="92"/>
        <v>0.44886753603294438</v>
      </c>
      <c r="V90" s="32">
        <f t="shared" si="92"/>
        <v>0.44886753603294438</v>
      </c>
      <c r="W90" s="32">
        <f>(12/47)+(12/62)+(12/36)</f>
        <v>0.78220086936627764</v>
      </c>
      <c r="X90" s="32">
        <f t="shared" si="93"/>
        <v>0.78220086936627764</v>
      </c>
      <c r="Y90" s="32">
        <f t="shared" si="93"/>
        <v>0.78220086936627764</v>
      </c>
      <c r="Z90" s="32">
        <f t="shared" si="93"/>
        <v>0.78220086936627764</v>
      </c>
      <c r="AA90" s="32">
        <f t="shared" si="93"/>
        <v>0.78220086936627764</v>
      </c>
      <c r="AB90" s="32">
        <f t="shared" si="93"/>
        <v>0.78220086936627764</v>
      </c>
      <c r="AC90" s="32">
        <f t="shared" si="93"/>
        <v>0.78220086936627764</v>
      </c>
      <c r="AD90" s="32">
        <f t="shared" si="93"/>
        <v>0.78220086936627764</v>
      </c>
      <c r="AE90" s="32">
        <f t="shared" si="93"/>
        <v>0.78220086936627764</v>
      </c>
      <c r="AF90" s="32">
        <f t="shared" si="93"/>
        <v>0.78220086936627764</v>
      </c>
      <c r="AG90" s="32">
        <f t="shared" si="93"/>
        <v>0.78220086936627764</v>
      </c>
      <c r="AH90" s="32">
        <f t="shared" si="93"/>
        <v>0.78220086936627764</v>
      </c>
      <c r="AI90" s="32">
        <f t="shared" si="93"/>
        <v>0.78220086936627764</v>
      </c>
      <c r="AJ90" s="32">
        <f t="shared" si="93"/>
        <v>0.78220086936627764</v>
      </c>
      <c r="AK90" s="32">
        <f t="shared" si="93"/>
        <v>0.78220086936627764</v>
      </c>
      <c r="AL90" s="32">
        <f t="shared" si="93"/>
        <v>0.78220086936627764</v>
      </c>
      <c r="AM90" s="32">
        <f t="shared" si="93"/>
        <v>0.78220086936627764</v>
      </c>
      <c r="AN90" s="32">
        <f t="shared" si="93"/>
        <v>0.78220086936627764</v>
      </c>
      <c r="AO90" s="32">
        <f t="shared" si="93"/>
        <v>0.78220086936627764</v>
      </c>
      <c r="AP90" s="32">
        <f t="shared" si="93"/>
        <v>0.78220086936627764</v>
      </c>
      <c r="AQ90" s="32">
        <f>(12/47)+(12/62)+(12/36)+(12/50)</f>
        <v>1.0222008693662776</v>
      </c>
      <c r="AR90" s="32">
        <f>(12/47)+(12/62)+(12/50)+(12/36)</f>
        <v>1.0222008693662776</v>
      </c>
      <c r="AS90" s="32">
        <f t="shared" si="94"/>
        <v>1.0222008693662776</v>
      </c>
      <c r="AT90" s="32">
        <f t="shared" si="94"/>
        <v>1.0222008693662776</v>
      </c>
      <c r="AU90" s="32">
        <f t="shared" si="94"/>
        <v>1.0222008693662776</v>
      </c>
      <c r="AV90" s="32">
        <f t="shared" si="94"/>
        <v>1.0222008693662776</v>
      </c>
      <c r="AW90" s="32">
        <f t="shared" si="94"/>
        <v>1.0222008693662776</v>
      </c>
      <c r="AX90" s="32">
        <f t="shared" si="94"/>
        <v>1.0222008693662776</v>
      </c>
      <c r="AY90" s="32">
        <f t="shared" si="94"/>
        <v>1.0222008693662776</v>
      </c>
      <c r="AZ90" s="32">
        <f t="shared" si="94"/>
        <v>1.0222008693662776</v>
      </c>
      <c r="BA90" s="32">
        <f t="shared" si="94"/>
        <v>1.0222008693662776</v>
      </c>
      <c r="BB90" s="32">
        <f t="shared" si="94"/>
        <v>1.0222008693662776</v>
      </c>
      <c r="BC90" s="32">
        <f t="shared" si="94"/>
        <v>1.0222008693662776</v>
      </c>
      <c r="BD90" s="32">
        <f t="shared" si="94"/>
        <v>1.0222008693662776</v>
      </c>
      <c r="BE90" s="32">
        <f t="shared" si="94"/>
        <v>1.0222008693662776</v>
      </c>
      <c r="BF90" s="32">
        <f t="shared" si="94"/>
        <v>1.0222008693662776</v>
      </c>
      <c r="BG90" s="32">
        <f>(12/47)+(12/62)+(12/50)</f>
        <v>0.68886753603294437</v>
      </c>
      <c r="BH90" s="32">
        <f t="shared" si="95"/>
        <v>0.68886753603294437</v>
      </c>
      <c r="BI90" s="32">
        <f t="shared" si="95"/>
        <v>0.68886753603294437</v>
      </c>
      <c r="BJ90" s="32">
        <f t="shared" si="95"/>
        <v>0.68886753603294437</v>
      </c>
      <c r="BK90" s="32">
        <f t="shared" si="95"/>
        <v>0.68886753603294437</v>
      </c>
      <c r="BL90" s="32">
        <f t="shared" si="95"/>
        <v>0.68886753603294437</v>
      </c>
      <c r="BM90" s="32">
        <f>(12/62)+(12/50)</f>
        <v>0.43354838709677418</v>
      </c>
      <c r="BN90" s="32">
        <f t="shared" si="96"/>
        <v>0.43354838709677418</v>
      </c>
      <c r="BO90" s="32">
        <f t="shared" si="96"/>
        <v>0.43354838709677418</v>
      </c>
      <c r="BP90" s="32">
        <f t="shared" si="96"/>
        <v>0.43354838709677418</v>
      </c>
      <c r="BQ90" s="32">
        <f t="shared" si="96"/>
        <v>0.43354838709677418</v>
      </c>
      <c r="BR90" s="32">
        <f t="shared" si="96"/>
        <v>0.43354838709677418</v>
      </c>
      <c r="BS90" s="32">
        <f t="shared" si="96"/>
        <v>0.43354838709677418</v>
      </c>
      <c r="BT90" s="32">
        <f>12/50</f>
        <v>0.24</v>
      </c>
      <c r="BU90" s="32">
        <f t="shared" si="97"/>
        <v>0.24</v>
      </c>
      <c r="BV90" s="32">
        <f t="shared" si="97"/>
        <v>0.24</v>
      </c>
      <c r="BW90" s="32">
        <f t="shared" si="97"/>
        <v>0.24</v>
      </c>
      <c r="BX90" s="32">
        <f t="shared" si="97"/>
        <v>0.24</v>
      </c>
      <c r="BY90" s="32">
        <f t="shared" si="97"/>
        <v>0.24</v>
      </c>
      <c r="BZ90" s="32">
        <f t="shared" si="97"/>
        <v>0.24</v>
      </c>
      <c r="CA90" s="32">
        <f t="shared" si="97"/>
        <v>0.24</v>
      </c>
      <c r="CB90" s="32">
        <f t="shared" si="97"/>
        <v>0.24</v>
      </c>
      <c r="CC90" s="32">
        <f t="shared" si="97"/>
        <v>0.24</v>
      </c>
      <c r="CD90" s="32">
        <f t="shared" si="97"/>
        <v>0.24</v>
      </c>
      <c r="CE90" s="32">
        <f t="shared" si="97"/>
        <v>0.24</v>
      </c>
      <c r="CF90" s="32">
        <f t="shared" si="97"/>
        <v>0.24</v>
      </c>
      <c r="CG90" s="32">
        <f t="shared" si="97"/>
        <v>0.24</v>
      </c>
      <c r="CH90" s="32">
        <f t="shared" si="97"/>
        <v>0.24</v>
      </c>
      <c r="CI90" s="32">
        <f t="shared" si="97"/>
        <v>0.24</v>
      </c>
      <c r="CJ90" s="32">
        <f t="shared" si="97"/>
        <v>0.24</v>
      </c>
      <c r="CK90" s="32">
        <f t="shared" si="97"/>
        <v>0.24</v>
      </c>
      <c r="CL90" s="32">
        <f t="shared" si="97"/>
        <v>0.24</v>
      </c>
      <c r="CM90" s="32">
        <f t="shared" si="97"/>
        <v>0.24</v>
      </c>
      <c r="CN90" s="32">
        <f t="shared" si="97"/>
        <v>0.24</v>
      </c>
      <c r="CQ90" s="1">
        <f t="shared" si="26"/>
        <v>48.000000000000014</v>
      </c>
    </row>
    <row r="91" spans="1:95" x14ac:dyDescent="0.25">
      <c r="CQ91" s="1"/>
    </row>
    <row r="92" spans="1:95" x14ac:dyDescent="0.25">
      <c r="CQ92" s="1"/>
    </row>
    <row r="93" spans="1:95" x14ac:dyDescent="0.25">
      <c r="A93" s="34" t="s">
        <v>18</v>
      </c>
      <c r="B93" s="34"/>
      <c r="C93" s="34"/>
      <c r="D93" s="35">
        <v>10895</v>
      </c>
      <c r="E93" s="34"/>
      <c r="F93" s="36">
        <f>F57+F75</f>
        <v>0.2608695652173913</v>
      </c>
      <c r="G93" s="36">
        <f t="shared" ref="G93:BR97" si="98">G57+G75</f>
        <v>0.2608695652173913</v>
      </c>
      <c r="H93" s="36">
        <f t="shared" si="98"/>
        <v>0.2608695652173913</v>
      </c>
      <c r="I93" s="36">
        <f t="shared" si="98"/>
        <v>0.2608695652173913</v>
      </c>
      <c r="J93" s="36">
        <f t="shared" si="98"/>
        <v>0.2608695652173913</v>
      </c>
      <c r="K93" s="36">
        <f t="shared" si="98"/>
        <v>0.2608695652173913</v>
      </c>
      <c r="L93" s="36">
        <f t="shared" si="98"/>
        <v>0.2608695652173913</v>
      </c>
      <c r="M93" s="36">
        <f t="shared" si="98"/>
        <v>0.2608695652173913</v>
      </c>
      <c r="N93" s="36">
        <f t="shared" si="98"/>
        <v>0.2608695652173913</v>
      </c>
      <c r="O93" s="36">
        <f t="shared" si="98"/>
        <v>0.2608695652173913</v>
      </c>
      <c r="P93" s="36">
        <f t="shared" si="98"/>
        <v>0.2608695652173913</v>
      </c>
      <c r="Q93" s="36">
        <f t="shared" si="98"/>
        <v>0.2608695652173913</v>
      </c>
      <c r="R93" s="36">
        <f t="shared" si="98"/>
        <v>1.026827012025902</v>
      </c>
      <c r="S93" s="36">
        <f t="shared" si="98"/>
        <v>1.026827012025902</v>
      </c>
      <c r="T93" s="36">
        <f t="shared" si="98"/>
        <v>1.026827012025902</v>
      </c>
      <c r="U93" s="36">
        <f t="shared" si="98"/>
        <v>1.026827012025902</v>
      </c>
      <c r="V93" s="36">
        <f t="shared" si="98"/>
        <v>1.026827012025902</v>
      </c>
      <c r="W93" s="36">
        <f t="shared" si="98"/>
        <v>1.026827012025902</v>
      </c>
      <c r="X93" s="36">
        <f t="shared" si="98"/>
        <v>1.026827012025902</v>
      </c>
      <c r="Y93" s="36">
        <f t="shared" si="98"/>
        <v>1.026827012025902</v>
      </c>
      <c r="Z93" s="36">
        <f t="shared" si="98"/>
        <v>1.026827012025902</v>
      </c>
      <c r="AA93" s="36">
        <f t="shared" si="98"/>
        <v>1.026827012025902</v>
      </c>
      <c r="AB93" s="36">
        <f t="shared" si="98"/>
        <v>1.026827012025902</v>
      </c>
      <c r="AC93" s="36">
        <f t="shared" si="98"/>
        <v>0.76595744680851063</v>
      </c>
      <c r="AD93" s="36">
        <f t="shared" si="98"/>
        <v>0.76595744680851063</v>
      </c>
      <c r="AE93" s="36">
        <f t="shared" si="98"/>
        <v>0.76595744680851063</v>
      </c>
      <c r="AF93" s="36">
        <f t="shared" si="98"/>
        <v>0.76595744680851063</v>
      </c>
      <c r="AG93" s="36">
        <f t="shared" si="98"/>
        <v>0.76595744680851063</v>
      </c>
      <c r="AH93" s="36">
        <f t="shared" si="98"/>
        <v>0.76595744680851063</v>
      </c>
      <c r="AI93" s="36">
        <f t="shared" si="98"/>
        <v>0.76595744680851063</v>
      </c>
      <c r="AJ93" s="36">
        <f t="shared" si="98"/>
        <v>0.76595744680851063</v>
      </c>
      <c r="AK93" s="36">
        <f t="shared" si="98"/>
        <v>0.76595744680851063</v>
      </c>
      <c r="AL93" s="36">
        <f t="shared" si="98"/>
        <v>0.76595744680851063</v>
      </c>
      <c r="AM93" s="36">
        <f t="shared" si="98"/>
        <v>0.76595744680851063</v>
      </c>
      <c r="AN93" s="36">
        <f t="shared" si="98"/>
        <v>0.76595744680851063</v>
      </c>
      <c r="AO93" s="36">
        <f t="shared" si="98"/>
        <v>0.76595744680851063</v>
      </c>
      <c r="AP93" s="36">
        <f t="shared" si="98"/>
        <v>0.76595744680851063</v>
      </c>
      <c r="AQ93" s="36">
        <f t="shared" si="98"/>
        <v>0.76595744680851063</v>
      </c>
      <c r="AR93" s="36">
        <f t="shared" si="98"/>
        <v>0.76595744680851063</v>
      </c>
      <c r="AS93" s="36">
        <f t="shared" si="98"/>
        <v>0.76595744680851063</v>
      </c>
      <c r="AT93" s="36">
        <f t="shared" si="98"/>
        <v>0.76595744680851063</v>
      </c>
      <c r="AU93" s="36">
        <f t="shared" si="98"/>
        <v>0.76595744680851063</v>
      </c>
      <c r="AV93" s="36">
        <f t="shared" si="98"/>
        <v>0.76595744680851063</v>
      </c>
      <c r="AW93" s="36">
        <f t="shared" si="98"/>
        <v>0.76595744680851063</v>
      </c>
      <c r="AX93" s="36">
        <f t="shared" si="98"/>
        <v>0.76595744680851063</v>
      </c>
      <c r="AY93" s="36">
        <f t="shared" si="98"/>
        <v>0.76595744680851063</v>
      </c>
      <c r="AZ93" s="36">
        <f t="shared" si="98"/>
        <v>0.76595744680851063</v>
      </c>
      <c r="BA93" s="36">
        <f t="shared" si="98"/>
        <v>0.76595744680851063</v>
      </c>
      <c r="BB93" s="36">
        <f t="shared" si="98"/>
        <v>0.76595744680851063</v>
      </c>
      <c r="BC93" s="36">
        <f t="shared" si="98"/>
        <v>0.76595744680851063</v>
      </c>
      <c r="BD93" s="36">
        <f t="shared" si="98"/>
        <v>0.76595744680851063</v>
      </c>
      <c r="BE93" s="36">
        <f t="shared" si="98"/>
        <v>0.76595744680851063</v>
      </c>
      <c r="BF93" s="36">
        <f t="shared" si="98"/>
        <v>0.76595744680851063</v>
      </c>
      <c r="BG93" s="36">
        <f t="shared" si="98"/>
        <v>0.76595744680851063</v>
      </c>
      <c r="BH93" s="36">
        <f t="shared" si="98"/>
        <v>0.76595744680851063</v>
      </c>
      <c r="BI93" s="36">
        <f t="shared" si="98"/>
        <v>0.76595744680851063</v>
      </c>
      <c r="BJ93" s="36">
        <f t="shared" si="98"/>
        <v>0.76595744680851063</v>
      </c>
      <c r="BK93" s="36">
        <f t="shared" si="98"/>
        <v>0.76595744680851063</v>
      </c>
      <c r="BL93" s="36">
        <f t="shared" si="98"/>
        <v>0.76595744680851063</v>
      </c>
      <c r="BM93" s="36">
        <f t="shared" si="98"/>
        <v>0</v>
      </c>
      <c r="BN93" s="36">
        <f t="shared" si="98"/>
        <v>0</v>
      </c>
      <c r="BO93" s="36">
        <f t="shared" si="98"/>
        <v>0</v>
      </c>
      <c r="BP93" s="36">
        <f t="shared" si="98"/>
        <v>0</v>
      </c>
      <c r="BQ93" s="36">
        <f t="shared" si="98"/>
        <v>0</v>
      </c>
      <c r="BR93" s="36">
        <f t="shared" si="98"/>
        <v>0</v>
      </c>
      <c r="BS93" s="36">
        <f t="shared" ref="BS93:CN97" si="99">BS57+BS75</f>
        <v>0</v>
      </c>
      <c r="BT93" s="36">
        <f t="shared" si="99"/>
        <v>0</v>
      </c>
      <c r="BU93" s="36">
        <f t="shared" si="99"/>
        <v>0</v>
      </c>
      <c r="BV93" s="36">
        <f t="shared" si="99"/>
        <v>0</v>
      </c>
      <c r="BW93" s="36">
        <f t="shared" si="99"/>
        <v>0</v>
      </c>
      <c r="BX93" s="36">
        <f t="shared" si="99"/>
        <v>0</v>
      </c>
      <c r="BY93" s="36">
        <f t="shared" si="99"/>
        <v>0</v>
      </c>
      <c r="BZ93" s="36">
        <f t="shared" si="99"/>
        <v>0</v>
      </c>
      <c r="CA93" s="36">
        <f t="shared" si="99"/>
        <v>0</v>
      </c>
      <c r="CB93" s="36">
        <f t="shared" si="99"/>
        <v>0</v>
      </c>
      <c r="CC93" s="36">
        <f t="shared" si="99"/>
        <v>0</v>
      </c>
      <c r="CD93" s="36">
        <f t="shared" si="99"/>
        <v>0</v>
      </c>
      <c r="CE93" s="36">
        <f t="shared" si="99"/>
        <v>0</v>
      </c>
      <c r="CF93" s="36">
        <f t="shared" si="99"/>
        <v>0</v>
      </c>
      <c r="CG93" s="36">
        <f t="shared" si="99"/>
        <v>0</v>
      </c>
      <c r="CH93" s="36">
        <f t="shared" si="99"/>
        <v>0</v>
      </c>
      <c r="CI93" s="36">
        <f t="shared" si="99"/>
        <v>0</v>
      </c>
      <c r="CJ93" s="36">
        <f t="shared" si="99"/>
        <v>0</v>
      </c>
      <c r="CK93" s="36">
        <f t="shared" si="99"/>
        <v>0</v>
      </c>
      <c r="CL93" s="36">
        <f t="shared" si="99"/>
        <v>0</v>
      </c>
      <c r="CM93" s="36">
        <f t="shared" si="99"/>
        <v>0</v>
      </c>
      <c r="CN93" s="36">
        <f t="shared" si="99"/>
        <v>0</v>
      </c>
      <c r="CO93" s="36"/>
      <c r="CP93" s="36"/>
      <c r="CQ93" s="1">
        <f t="shared" si="26"/>
        <v>42.000000000000036</v>
      </c>
    </row>
    <row r="94" spans="1:95" x14ac:dyDescent="0.25">
      <c r="A94" s="34" t="s">
        <v>19</v>
      </c>
      <c r="B94" s="34"/>
      <c r="C94" s="34"/>
      <c r="D94" s="35">
        <v>7704</v>
      </c>
      <c r="E94" s="34"/>
      <c r="F94" s="36">
        <f>F58+F76</f>
        <v>0.16803760282021152</v>
      </c>
      <c r="G94" s="36">
        <f t="shared" si="98"/>
        <v>0.16803760282021152</v>
      </c>
      <c r="H94" s="36">
        <f t="shared" si="98"/>
        <v>0.16803760282021152</v>
      </c>
      <c r="I94" s="36">
        <f t="shared" si="98"/>
        <v>0.16803760282021152</v>
      </c>
      <c r="J94" s="36">
        <f t="shared" si="98"/>
        <v>0.16803760282021152</v>
      </c>
      <c r="K94" s="36">
        <f t="shared" si="98"/>
        <v>0.16803760282021152</v>
      </c>
      <c r="L94" s="36">
        <f t="shared" si="98"/>
        <v>0.16803760282021152</v>
      </c>
      <c r="M94" s="36">
        <f t="shared" si="98"/>
        <v>0.16803760282021152</v>
      </c>
      <c r="N94" s="36">
        <f t="shared" si="98"/>
        <v>0.16803760282021152</v>
      </c>
      <c r="O94" s="36">
        <f t="shared" si="98"/>
        <v>0.16803760282021152</v>
      </c>
      <c r="P94" s="36">
        <f t="shared" si="98"/>
        <v>0.16803760282021152</v>
      </c>
      <c r="Q94" s="36">
        <f t="shared" si="98"/>
        <v>0.16803760282021152</v>
      </c>
      <c r="R94" s="36">
        <f t="shared" si="98"/>
        <v>0.23186739005425405</v>
      </c>
      <c r="S94" s="36">
        <f t="shared" si="98"/>
        <v>0.23186739005425405</v>
      </c>
      <c r="T94" s="36">
        <f t="shared" si="98"/>
        <v>0.23186739005425405</v>
      </c>
      <c r="U94" s="36">
        <f t="shared" si="98"/>
        <v>0.23186739005425405</v>
      </c>
      <c r="V94" s="36">
        <f t="shared" si="98"/>
        <v>0.23186739005425405</v>
      </c>
      <c r="W94" s="36">
        <f t="shared" si="98"/>
        <v>0.23186739005425405</v>
      </c>
      <c r="X94" s="36">
        <f t="shared" si="98"/>
        <v>0.23186739005425405</v>
      </c>
      <c r="Y94" s="36">
        <f t="shared" si="98"/>
        <v>0.23186739005425405</v>
      </c>
      <c r="Z94" s="36">
        <f t="shared" si="98"/>
        <v>0.23186739005425405</v>
      </c>
      <c r="AA94" s="36">
        <f t="shared" si="98"/>
        <v>0.23186739005425405</v>
      </c>
      <c r="AB94" s="36">
        <f t="shared" si="98"/>
        <v>0.23186739005425405</v>
      </c>
      <c r="AC94" s="36">
        <f t="shared" si="98"/>
        <v>0.14491086831512362</v>
      </c>
      <c r="AD94" s="36">
        <f t="shared" si="98"/>
        <v>0.14491086831512362</v>
      </c>
      <c r="AE94" s="36">
        <f t="shared" si="98"/>
        <v>0.14491086831512362</v>
      </c>
      <c r="AF94" s="36">
        <f t="shared" si="98"/>
        <v>0.14491086831512362</v>
      </c>
      <c r="AG94" s="36">
        <f t="shared" si="98"/>
        <v>0.14491086831512362</v>
      </c>
      <c r="AH94" s="36">
        <f t="shared" si="98"/>
        <v>0.14491086831512362</v>
      </c>
      <c r="AI94" s="36">
        <f t="shared" si="98"/>
        <v>0.14491086831512362</v>
      </c>
      <c r="AJ94" s="36">
        <f t="shared" si="98"/>
        <v>0.14491086831512362</v>
      </c>
      <c r="AK94" s="36">
        <f t="shared" si="98"/>
        <v>0.14491086831512362</v>
      </c>
      <c r="AL94" s="36">
        <f t="shared" si="98"/>
        <v>0.14491086831512362</v>
      </c>
      <c r="AM94" s="36">
        <f t="shared" si="98"/>
        <v>0.14491086831512362</v>
      </c>
      <c r="AN94" s="36">
        <f t="shared" si="98"/>
        <v>0.14491086831512362</v>
      </c>
      <c r="AO94" s="36">
        <f t="shared" si="98"/>
        <v>0.14491086831512362</v>
      </c>
      <c r="AP94" s="36">
        <f t="shared" si="98"/>
        <v>0.14491086831512362</v>
      </c>
      <c r="AQ94" s="36">
        <f t="shared" si="98"/>
        <v>0.14382978723404255</v>
      </c>
      <c r="AR94" s="36">
        <f t="shared" si="98"/>
        <v>0.14382978723404255</v>
      </c>
      <c r="AS94" s="36">
        <f t="shared" si="98"/>
        <v>0.14382978723404255</v>
      </c>
      <c r="AT94" s="36">
        <f t="shared" si="98"/>
        <v>0.14382978723404255</v>
      </c>
      <c r="AU94" s="36">
        <f t="shared" si="98"/>
        <v>0.14382978723404255</v>
      </c>
      <c r="AV94" s="36">
        <f t="shared" si="98"/>
        <v>0.14382978723404255</v>
      </c>
      <c r="AW94" s="36">
        <f t="shared" si="98"/>
        <v>0.14382978723404255</v>
      </c>
      <c r="AX94" s="36">
        <f t="shared" si="98"/>
        <v>0.14382978723404255</v>
      </c>
      <c r="AY94" s="36">
        <f t="shared" si="98"/>
        <v>0.14382978723404255</v>
      </c>
      <c r="AZ94" s="36">
        <f t="shared" si="98"/>
        <v>0.14382978723404255</v>
      </c>
      <c r="BA94" s="36">
        <f t="shared" si="98"/>
        <v>0.14382978723404255</v>
      </c>
      <c r="BB94" s="36">
        <f t="shared" si="98"/>
        <v>0.14382978723404255</v>
      </c>
      <c r="BC94" s="36">
        <f t="shared" si="98"/>
        <v>0.14382978723404255</v>
      </c>
      <c r="BD94" s="36">
        <f t="shared" si="98"/>
        <v>0.14382978723404255</v>
      </c>
      <c r="BE94" s="36">
        <f t="shared" si="98"/>
        <v>0.14382978723404255</v>
      </c>
      <c r="BF94" s="36">
        <f t="shared" si="98"/>
        <v>0.14382978723404255</v>
      </c>
      <c r="BG94" s="36">
        <f t="shared" si="98"/>
        <v>0.14382978723404255</v>
      </c>
      <c r="BH94" s="36">
        <f t="shared" si="98"/>
        <v>0.14382978723404255</v>
      </c>
      <c r="BI94" s="36">
        <f t="shared" si="98"/>
        <v>0.14382978723404255</v>
      </c>
      <c r="BJ94" s="36">
        <f t="shared" si="98"/>
        <v>0.14382978723404255</v>
      </c>
      <c r="BK94" s="36">
        <f t="shared" si="98"/>
        <v>0.14382978723404255</v>
      </c>
      <c r="BL94" s="36">
        <f t="shared" si="98"/>
        <v>0.14382978723404255</v>
      </c>
      <c r="BM94" s="36">
        <f t="shared" si="98"/>
        <v>0.08</v>
      </c>
      <c r="BN94" s="36">
        <f t="shared" si="98"/>
        <v>0.08</v>
      </c>
      <c r="BO94" s="36">
        <f t="shared" si="98"/>
        <v>0.08</v>
      </c>
      <c r="BP94" s="36">
        <f t="shared" si="98"/>
        <v>0.08</v>
      </c>
      <c r="BQ94" s="36">
        <f t="shared" si="98"/>
        <v>0.08</v>
      </c>
      <c r="BR94" s="36">
        <f t="shared" si="98"/>
        <v>0.08</v>
      </c>
      <c r="BS94" s="36">
        <f t="shared" si="99"/>
        <v>0.08</v>
      </c>
      <c r="BT94" s="36">
        <f t="shared" si="99"/>
        <v>0.08</v>
      </c>
      <c r="BU94" s="36">
        <f t="shared" si="99"/>
        <v>0.08</v>
      </c>
      <c r="BV94" s="36">
        <f t="shared" si="99"/>
        <v>0.08</v>
      </c>
      <c r="BW94" s="36">
        <f t="shared" si="99"/>
        <v>0.08</v>
      </c>
      <c r="BX94" s="36">
        <f t="shared" si="99"/>
        <v>0.08</v>
      </c>
      <c r="BY94" s="36">
        <f t="shared" si="99"/>
        <v>0.08</v>
      </c>
      <c r="BZ94" s="36">
        <f t="shared" si="99"/>
        <v>0.08</v>
      </c>
      <c r="CA94" s="36">
        <f t="shared" si="99"/>
        <v>0.08</v>
      </c>
      <c r="CB94" s="36">
        <f t="shared" si="99"/>
        <v>0.08</v>
      </c>
      <c r="CC94" s="36">
        <f t="shared" si="99"/>
        <v>0.08</v>
      </c>
      <c r="CD94" s="36">
        <f t="shared" si="99"/>
        <v>0.08</v>
      </c>
      <c r="CE94" s="36">
        <f t="shared" si="99"/>
        <v>0.08</v>
      </c>
      <c r="CF94" s="36">
        <f t="shared" si="99"/>
        <v>0.08</v>
      </c>
      <c r="CG94" s="36">
        <f t="shared" si="99"/>
        <v>0.08</v>
      </c>
      <c r="CH94" s="36">
        <f t="shared" si="99"/>
        <v>0.08</v>
      </c>
      <c r="CI94" s="36">
        <f t="shared" si="99"/>
        <v>0.08</v>
      </c>
      <c r="CJ94" s="36">
        <f t="shared" si="99"/>
        <v>0.08</v>
      </c>
      <c r="CK94" s="36">
        <f t="shared" si="99"/>
        <v>0.08</v>
      </c>
      <c r="CL94" s="36">
        <f t="shared" si="99"/>
        <v>0.08</v>
      </c>
      <c r="CM94" s="36">
        <f t="shared" si="99"/>
        <v>0.08</v>
      </c>
      <c r="CN94" s="36">
        <f t="shared" si="99"/>
        <v>0.08</v>
      </c>
      <c r="CO94" s="36"/>
      <c r="CP94" s="36"/>
      <c r="CQ94" s="1">
        <f t="shared" si="26"/>
        <v>11.999999999999986</v>
      </c>
    </row>
    <row r="95" spans="1:95" x14ac:dyDescent="0.25">
      <c r="A95" s="34" t="s">
        <v>20</v>
      </c>
      <c r="B95" s="34"/>
      <c r="C95" s="34"/>
      <c r="D95" s="35">
        <v>7264</v>
      </c>
      <c r="E95" s="34"/>
      <c r="F95" s="36">
        <f t="shared" ref="F95:U108" si="100">F59+F77</f>
        <v>0.13043478260869565</v>
      </c>
      <c r="G95" s="36">
        <f t="shared" si="100"/>
        <v>0.13043478260869565</v>
      </c>
      <c r="H95" s="36">
        <f t="shared" si="100"/>
        <v>0.13043478260869565</v>
      </c>
      <c r="I95" s="36">
        <f t="shared" si="100"/>
        <v>0.13043478260869565</v>
      </c>
      <c r="J95" s="36">
        <f t="shared" si="100"/>
        <v>0.13043478260869565</v>
      </c>
      <c r="K95" s="36">
        <f t="shared" si="100"/>
        <v>0.13043478260869565</v>
      </c>
      <c r="L95" s="36">
        <f t="shared" si="100"/>
        <v>0.13043478260869565</v>
      </c>
      <c r="M95" s="36">
        <f t="shared" si="100"/>
        <v>0.13043478260869565</v>
      </c>
      <c r="N95" s="36">
        <f t="shared" si="100"/>
        <v>0.13043478260869565</v>
      </c>
      <c r="O95" s="36">
        <f t="shared" si="100"/>
        <v>0.13043478260869565</v>
      </c>
      <c r="P95" s="36">
        <f t="shared" si="100"/>
        <v>0.13043478260869565</v>
      </c>
      <c r="Q95" s="36">
        <f t="shared" si="100"/>
        <v>0.13043478260869565</v>
      </c>
      <c r="R95" s="36">
        <f t="shared" si="100"/>
        <v>0.1517113783533765</v>
      </c>
      <c r="S95" s="36">
        <f t="shared" si="100"/>
        <v>0.1517113783533765</v>
      </c>
      <c r="T95" s="36">
        <f t="shared" si="100"/>
        <v>0.1517113783533765</v>
      </c>
      <c r="U95" s="36">
        <f t="shared" si="100"/>
        <v>0.1517113783533765</v>
      </c>
      <c r="V95" s="36">
        <f t="shared" si="98"/>
        <v>0.1517113783533765</v>
      </c>
      <c r="W95" s="36">
        <f t="shared" si="98"/>
        <v>0.1517113783533765</v>
      </c>
      <c r="X95" s="36">
        <f t="shared" si="98"/>
        <v>0.1517113783533765</v>
      </c>
      <c r="Y95" s="36">
        <f t="shared" si="98"/>
        <v>0.1517113783533765</v>
      </c>
      <c r="Z95" s="36">
        <f t="shared" si="98"/>
        <v>0.1517113783533765</v>
      </c>
      <c r="AA95" s="36">
        <f t="shared" si="98"/>
        <v>0.1517113783533765</v>
      </c>
      <c r="AB95" s="36">
        <f t="shared" si="98"/>
        <v>0.1517113783533765</v>
      </c>
      <c r="AC95" s="36">
        <f t="shared" si="98"/>
        <v>2.1276595744680851E-2</v>
      </c>
      <c r="AD95" s="36">
        <f t="shared" si="98"/>
        <v>2.1276595744680851E-2</v>
      </c>
      <c r="AE95" s="36">
        <f t="shared" si="98"/>
        <v>2.1276595744680851E-2</v>
      </c>
      <c r="AF95" s="36">
        <f t="shared" si="98"/>
        <v>2.1276595744680851E-2</v>
      </c>
      <c r="AG95" s="36">
        <f t="shared" si="98"/>
        <v>2.1276595744680851E-2</v>
      </c>
      <c r="AH95" s="36">
        <f t="shared" si="98"/>
        <v>2.1276595744680851E-2</v>
      </c>
      <c r="AI95" s="36">
        <f t="shared" si="98"/>
        <v>2.1276595744680851E-2</v>
      </c>
      <c r="AJ95" s="36">
        <f t="shared" si="98"/>
        <v>2.1276595744680851E-2</v>
      </c>
      <c r="AK95" s="36">
        <f t="shared" si="98"/>
        <v>2.1276595744680851E-2</v>
      </c>
      <c r="AL95" s="36">
        <f t="shared" si="98"/>
        <v>2.1276595744680851E-2</v>
      </c>
      <c r="AM95" s="36">
        <f t="shared" si="98"/>
        <v>2.1276595744680851E-2</v>
      </c>
      <c r="AN95" s="36">
        <f t="shared" si="98"/>
        <v>2.1276595744680851E-2</v>
      </c>
      <c r="AO95" s="36">
        <f t="shared" si="98"/>
        <v>2.1276595744680851E-2</v>
      </c>
      <c r="AP95" s="36">
        <f t="shared" si="98"/>
        <v>2.1276595744680851E-2</v>
      </c>
      <c r="AQ95" s="36">
        <f t="shared" si="98"/>
        <v>2.1276595744680851E-2</v>
      </c>
      <c r="AR95" s="36">
        <f t="shared" si="98"/>
        <v>2.1276595744680851E-2</v>
      </c>
      <c r="AS95" s="36">
        <f t="shared" si="98"/>
        <v>2.1276595744680851E-2</v>
      </c>
      <c r="AT95" s="36">
        <f t="shared" si="98"/>
        <v>2.1276595744680851E-2</v>
      </c>
      <c r="AU95" s="36">
        <f t="shared" si="98"/>
        <v>2.1276595744680851E-2</v>
      </c>
      <c r="AV95" s="36">
        <f t="shared" si="98"/>
        <v>2.1276595744680851E-2</v>
      </c>
      <c r="AW95" s="36">
        <f t="shared" si="98"/>
        <v>2.1276595744680851E-2</v>
      </c>
      <c r="AX95" s="36">
        <f t="shared" si="98"/>
        <v>2.1276595744680851E-2</v>
      </c>
      <c r="AY95" s="36">
        <f t="shared" si="98"/>
        <v>2.1276595744680851E-2</v>
      </c>
      <c r="AZ95" s="36">
        <f t="shared" si="98"/>
        <v>2.1276595744680851E-2</v>
      </c>
      <c r="BA95" s="36">
        <f t="shared" si="98"/>
        <v>2.1276595744680851E-2</v>
      </c>
      <c r="BB95" s="36">
        <f t="shared" si="98"/>
        <v>2.1276595744680851E-2</v>
      </c>
      <c r="BC95" s="36">
        <f t="shared" si="98"/>
        <v>2.1276595744680851E-2</v>
      </c>
      <c r="BD95" s="36">
        <f t="shared" si="98"/>
        <v>2.1276595744680851E-2</v>
      </c>
      <c r="BE95" s="36">
        <f t="shared" si="98"/>
        <v>2.1276595744680851E-2</v>
      </c>
      <c r="BF95" s="36">
        <f t="shared" si="98"/>
        <v>2.1276595744680851E-2</v>
      </c>
      <c r="BG95" s="36">
        <f t="shared" si="98"/>
        <v>2.1276595744680851E-2</v>
      </c>
      <c r="BH95" s="36">
        <f t="shared" si="98"/>
        <v>2.1276595744680851E-2</v>
      </c>
      <c r="BI95" s="36">
        <f t="shared" si="98"/>
        <v>2.1276595744680851E-2</v>
      </c>
      <c r="BJ95" s="36">
        <f t="shared" si="98"/>
        <v>2.1276595744680851E-2</v>
      </c>
      <c r="BK95" s="36">
        <f t="shared" si="98"/>
        <v>2.1276595744680851E-2</v>
      </c>
      <c r="BL95" s="36">
        <f t="shared" si="98"/>
        <v>2.1276595744680851E-2</v>
      </c>
      <c r="BM95" s="36">
        <f t="shared" si="98"/>
        <v>0</v>
      </c>
      <c r="BN95" s="36">
        <f t="shared" si="98"/>
        <v>0</v>
      </c>
      <c r="BO95" s="36">
        <f t="shared" si="98"/>
        <v>0</v>
      </c>
      <c r="BP95" s="36">
        <f t="shared" si="98"/>
        <v>0</v>
      </c>
      <c r="BQ95" s="36">
        <f t="shared" si="98"/>
        <v>0</v>
      </c>
      <c r="BR95" s="36">
        <f t="shared" si="98"/>
        <v>0</v>
      </c>
      <c r="BS95" s="36">
        <f t="shared" si="99"/>
        <v>0</v>
      </c>
      <c r="BT95" s="36">
        <f t="shared" si="99"/>
        <v>0</v>
      </c>
      <c r="BU95" s="36">
        <f t="shared" si="99"/>
        <v>0</v>
      </c>
      <c r="BV95" s="36">
        <f t="shared" si="99"/>
        <v>0</v>
      </c>
      <c r="BW95" s="36">
        <f t="shared" si="99"/>
        <v>0</v>
      </c>
      <c r="BX95" s="36">
        <f t="shared" si="99"/>
        <v>0</v>
      </c>
      <c r="BY95" s="36">
        <f t="shared" si="99"/>
        <v>0</v>
      </c>
      <c r="BZ95" s="36">
        <f t="shared" si="99"/>
        <v>0</v>
      </c>
      <c r="CA95" s="36">
        <f t="shared" si="99"/>
        <v>0</v>
      </c>
      <c r="CB95" s="36">
        <f t="shared" si="99"/>
        <v>0</v>
      </c>
      <c r="CC95" s="36">
        <f t="shared" si="99"/>
        <v>0</v>
      </c>
      <c r="CD95" s="36">
        <f t="shared" si="99"/>
        <v>0</v>
      </c>
      <c r="CE95" s="36">
        <f t="shared" si="99"/>
        <v>0</v>
      </c>
      <c r="CF95" s="36">
        <f t="shared" si="99"/>
        <v>0</v>
      </c>
      <c r="CG95" s="36">
        <f t="shared" si="99"/>
        <v>0</v>
      </c>
      <c r="CH95" s="36">
        <f t="shared" si="99"/>
        <v>0</v>
      </c>
      <c r="CI95" s="36">
        <f t="shared" si="99"/>
        <v>0</v>
      </c>
      <c r="CJ95" s="36">
        <f t="shared" si="99"/>
        <v>0</v>
      </c>
      <c r="CK95" s="36">
        <f t="shared" si="99"/>
        <v>0</v>
      </c>
      <c r="CL95" s="36">
        <f t="shared" si="99"/>
        <v>0</v>
      </c>
      <c r="CM95" s="36">
        <f t="shared" si="99"/>
        <v>0</v>
      </c>
      <c r="CN95" s="36">
        <f t="shared" si="99"/>
        <v>0</v>
      </c>
      <c r="CO95" s="36"/>
      <c r="CP95" s="36"/>
      <c r="CQ95" s="1">
        <f t="shared" si="26"/>
        <v>4.0000000000000036</v>
      </c>
    </row>
    <row r="96" spans="1:95" x14ac:dyDescent="0.25">
      <c r="A96" s="34" t="s">
        <v>21</v>
      </c>
      <c r="B96" s="34"/>
      <c r="C96" s="34"/>
      <c r="D96" s="35">
        <v>12106</v>
      </c>
      <c r="E96" s="34"/>
      <c r="F96" s="36">
        <f t="shared" si="100"/>
        <v>0.13043478260869565</v>
      </c>
      <c r="G96" s="36">
        <f t="shared" si="100"/>
        <v>0.13043478260869565</v>
      </c>
      <c r="H96" s="36">
        <f t="shared" si="100"/>
        <v>0.13043478260869565</v>
      </c>
      <c r="I96" s="36">
        <f t="shared" si="100"/>
        <v>0.13043478260869565</v>
      </c>
      <c r="J96" s="36">
        <f t="shared" si="100"/>
        <v>0.13043478260869565</v>
      </c>
      <c r="K96" s="36">
        <f t="shared" si="100"/>
        <v>0.13043478260869565</v>
      </c>
      <c r="L96" s="36">
        <f t="shared" si="100"/>
        <v>0.13043478260869565</v>
      </c>
      <c r="M96" s="36">
        <f t="shared" si="100"/>
        <v>0.13043478260869565</v>
      </c>
      <c r="N96" s="36">
        <f t="shared" si="100"/>
        <v>0.13043478260869565</v>
      </c>
      <c r="O96" s="36">
        <f t="shared" si="100"/>
        <v>0.13043478260869565</v>
      </c>
      <c r="P96" s="36">
        <f t="shared" si="100"/>
        <v>0.13043478260869565</v>
      </c>
      <c r="Q96" s="36">
        <f t="shared" si="100"/>
        <v>0.13043478260869565</v>
      </c>
      <c r="R96" s="36">
        <f t="shared" si="100"/>
        <v>0.13043478260869565</v>
      </c>
      <c r="S96" s="36">
        <f t="shared" si="100"/>
        <v>0.13043478260869565</v>
      </c>
      <c r="T96" s="36">
        <f t="shared" si="100"/>
        <v>0.13043478260869565</v>
      </c>
      <c r="U96" s="36">
        <f t="shared" si="100"/>
        <v>0.13043478260869565</v>
      </c>
      <c r="V96" s="36">
        <f t="shared" si="98"/>
        <v>0.13043478260869565</v>
      </c>
      <c r="W96" s="36">
        <f t="shared" si="98"/>
        <v>0.13043478260869565</v>
      </c>
      <c r="X96" s="36">
        <f t="shared" si="98"/>
        <v>0.13043478260869565</v>
      </c>
      <c r="Y96" s="36">
        <f t="shared" si="98"/>
        <v>0.13043478260869565</v>
      </c>
      <c r="Z96" s="36">
        <f t="shared" si="98"/>
        <v>0.13043478260869565</v>
      </c>
      <c r="AA96" s="36">
        <f t="shared" si="98"/>
        <v>0.13043478260869565</v>
      </c>
      <c r="AB96" s="36">
        <f t="shared" si="98"/>
        <v>0.13043478260869565</v>
      </c>
      <c r="AC96" s="36">
        <f t="shared" si="98"/>
        <v>0</v>
      </c>
      <c r="AD96" s="36">
        <f t="shared" si="98"/>
        <v>0</v>
      </c>
      <c r="AE96" s="36">
        <f t="shared" si="98"/>
        <v>0</v>
      </c>
      <c r="AF96" s="36">
        <f t="shared" si="98"/>
        <v>0</v>
      </c>
      <c r="AG96" s="36">
        <f t="shared" si="98"/>
        <v>0</v>
      </c>
      <c r="AH96" s="36">
        <f t="shared" si="98"/>
        <v>0</v>
      </c>
      <c r="AI96" s="36">
        <f t="shared" si="98"/>
        <v>0</v>
      </c>
      <c r="AJ96" s="36">
        <f t="shared" si="98"/>
        <v>0</v>
      </c>
      <c r="AK96" s="36">
        <f t="shared" si="98"/>
        <v>0</v>
      </c>
      <c r="AL96" s="36">
        <f t="shared" si="98"/>
        <v>0</v>
      </c>
      <c r="AM96" s="36">
        <f t="shared" si="98"/>
        <v>0</v>
      </c>
      <c r="AN96" s="36">
        <f t="shared" si="98"/>
        <v>0</v>
      </c>
      <c r="AO96" s="36">
        <f t="shared" si="98"/>
        <v>0</v>
      </c>
      <c r="AP96" s="36">
        <f t="shared" si="98"/>
        <v>0</v>
      </c>
      <c r="AQ96" s="36">
        <f t="shared" si="98"/>
        <v>0</v>
      </c>
      <c r="AR96" s="36">
        <f t="shared" si="98"/>
        <v>0</v>
      </c>
      <c r="AS96" s="36">
        <f t="shared" si="98"/>
        <v>0</v>
      </c>
      <c r="AT96" s="36">
        <f t="shared" si="98"/>
        <v>0</v>
      </c>
      <c r="AU96" s="36">
        <f t="shared" si="98"/>
        <v>0</v>
      </c>
      <c r="AV96" s="36">
        <f t="shared" si="98"/>
        <v>0</v>
      </c>
      <c r="AW96" s="36">
        <f t="shared" si="98"/>
        <v>0</v>
      </c>
      <c r="AX96" s="36">
        <f t="shared" si="98"/>
        <v>0</v>
      </c>
      <c r="AY96" s="36">
        <f t="shared" si="98"/>
        <v>0</v>
      </c>
      <c r="AZ96" s="36">
        <f t="shared" si="98"/>
        <v>0</v>
      </c>
      <c r="BA96" s="36">
        <f t="shared" si="98"/>
        <v>0</v>
      </c>
      <c r="BB96" s="36">
        <f t="shared" si="98"/>
        <v>0</v>
      </c>
      <c r="BC96" s="36">
        <f t="shared" si="98"/>
        <v>0</v>
      </c>
      <c r="BD96" s="36">
        <f t="shared" si="98"/>
        <v>0</v>
      </c>
      <c r="BE96" s="36">
        <f t="shared" si="98"/>
        <v>0</v>
      </c>
      <c r="BF96" s="36">
        <f t="shared" si="98"/>
        <v>0</v>
      </c>
      <c r="BG96" s="36">
        <f t="shared" si="98"/>
        <v>0</v>
      </c>
      <c r="BH96" s="36">
        <f t="shared" si="98"/>
        <v>0</v>
      </c>
      <c r="BI96" s="36">
        <f t="shared" si="98"/>
        <v>0</v>
      </c>
      <c r="BJ96" s="36">
        <f t="shared" si="98"/>
        <v>0</v>
      </c>
      <c r="BK96" s="36">
        <f t="shared" si="98"/>
        <v>0</v>
      </c>
      <c r="BL96" s="36">
        <f t="shared" si="98"/>
        <v>0</v>
      </c>
      <c r="BM96" s="36">
        <f t="shared" si="98"/>
        <v>0</v>
      </c>
      <c r="BN96" s="36">
        <f t="shared" si="98"/>
        <v>0</v>
      </c>
      <c r="BO96" s="36">
        <f t="shared" si="98"/>
        <v>0</v>
      </c>
      <c r="BP96" s="36">
        <f t="shared" si="98"/>
        <v>0</v>
      </c>
      <c r="BQ96" s="36">
        <f t="shared" si="98"/>
        <v>0</v>
      </c>
      <c r="BR96" s="36">
        <f t="shared" si="98"/>
        <v>0</v>
      </c>
      <c r="BS96" s="36">
        <f t="shared" si="99"/>
        <v>0</v>
      </c>
      <c r="BT96" s="36">
        <f t="shared" si="99"/>
        <v>0</v>
      </c>
      <c r="BU96" s="36">
        <f t="shared" si="99"/>
        <v>0</v>
      </c>
      <c r="BV96" s="36">
        <f t="shared" si="99"/>
        <v>0</v>
      </c>
      <c r="BW96" s="36">
        <f t="shared" si="99"/>
        <v>0</v>
      </c>
      <c r="BX96" s="36">
        <f t="shared" si="99"/>
        <v>0</v>
      </c>
      <c r="BY96" s="36">
        <f t="shared" si="99"/>
        <v>0</v>
      </c>
      <c r="BZ96" s="36">
        <f t="shared" si="99"/>
        <v>0</v>
      </c>
      <c r="CA96" s="36">
        <f t="shared" si="99"/>
        <v>0</v>
      </c>
      <c r="CB96" s="36">
        <f t="shared" si="99"/>
        <v>0</v>
      </c>
      <c r="CC96" s="36">
        <f t="shared" si="99"/>
        <v>0</v>
      </c>
      <c r="CD96" s="36">
        <f t="shared" si="99"/>
        <v>0</v>
      </c>
      <c r="CE96" s="36">
        <f t="shared" si="99"/>
        <v>0</v>
      </c>
      <c r="CF96" s="36">
        <f t="shared" si="99"/>
        <v>0</v>
      </c>
      <c r="CG96" s="36">
        <f t="shared" si="99"/>
        <v>0</v>
      </c>
      <c r="CH96" s="36">
        <f t="shared" si="99"/>
        <v>0</v>
      </c>
      <c r="CI96" s="36">
        <f t="shared" si="99"/>
        <v>0</v>
      </c>
      <c r="CJ96" s="36">
        <f t="shared" si="99"/>
        <v>0</v>
      </c>
      <c r="CK96" s="36">
        <f t="shared" si="99"/>
        <v>0</v>
      </c>
      <c r="CL96" s="36">
        <f t="shared" si="99"/>
        <v>0</v>
      </c>
      <c r="CM96" s="36">
        <f t="shared" si="99"/>
        <v>0</v>
      </c>
      <c r="CN96" s="36">
        <f t="shared" si="99"/>
        <v>0</v>
      </c>
      <c r="CO96" s="36"/>
      <c r="CP96" s="36"/>
      <c r="CQ96" s="53">
        <f t="shared" si="26"/>
        <v>3.0000000000000004</v>
      </c>
    </row>
    <row r="97" spans="1:96" x14ac:dyDescent="0.25">
      <c r="A97" s="34" t="s">
        <v>22</v>
      </c>
      <c r="B97" s="34"/>
      <c r="C97" s="34"/>
      <c r="D97" s="35">
        <v>10015</v>
      </c>
      <c r="E97" s="34"/>
      <c r="F97" s="36">
        <f t="shared" si="100"/>
        <v>0</v>
      </c>
      <c r="G97" s="36">
        <f t="shared" si="100"/>
        <v>0</v>
      </c>
      <c r="H97" s="36">
        <f t="shared" si="100"/>
        <v>0</v>
      </c>
      <c r="I97" s="36">
        <f t="shared" si="100"/>
        <v>0</v>
      </c>
      <c r="J97" s="36">
        <f t="shared" si="100"/>
        <v>0</v>
      </c>
      <c r="K97" s="36">
        <f t="shared" si="100"/>
        <v>0</v>
      </c>
      <c r="L97" s="36">
        <f t="shared" si="100"/>
        <v>0</v>
      </c>
      <c r="M97" s="36">
        <f t="shared" si="100"/>
        <v>0</v>
      </c>
      <c r="N97" s="36">
        <f t="shared" si="100"/>
        <v>0</v>
      </c>
      <c r="O97" s="36">
        <f t="shared" si="100"/>
        <v>0</v>
      </c>
      <c r="P97" s="36">
        <f t="shared" si="100"/>
        <v>0</v>
      </c>
      <c r="Q97" s="36">
        <f t="shared" si="100"/>
        <v>0</v>
      </c>
      <c r="R97" s="36">
        <f t="shared" si="100"/>
        <v>0.21276595744680851</v>
      </c>
      <c r="S97" s="36">
        <f t="shared" si="100"/>
        <v>0.21276595744680851</v>
      </c>
      <c r="T97" s="36">
        <f t="shared" si="100"/>
        <v>0.21276595744680851</v>
      </c>
      <c r="U97" s="36">
        <f t="shared" si="100"/>
        <v>0.21276595744680851</v>
      </c>
      <c r="V97" s="36">
        <f t="shared" si="98"/>
        <v>0.21276595744680851</v>
      </c>
      <c r="W97" s="36">
        <f t="shared" si="98"/>
        <v>0.21276595744680851</v>
      </c>
      <c r="X97" s="36">
        <f t="shared" si="98"/>
        <v>0.21276595744680851</v>
      </c>
      <c r="Y97" s="36">
        <f t="shared" si="98"/>
        <v>0.21276595744680851</v>
      </c>
      <c r="Z97" s="36">
        <f t="shared" si="98"/>
        <v>0.21276595744680851</v>
      </c>
      <c r="AA97" s="36">
        <f t="shared" si="98"/>
        <v>0.21276595744680851</v>
      </c>
      <c r="AB97" s="36">
        <f t="shared" si="98"/>
        <v>0.21276595744680851</v>
      </c>
      <c r="AC97" s="36">
        <f t="shared" si="98"/>
        <v>0.21276595744680851</v>
      </c>
      <c r="AD97" s="36">
        <f t="shared" si="98"/>
        <v>0.21276595744680851</v>
      </c>
      <c r="AE97" s="36">
        <f t="shared" si="98"/>
        <v>0.21276595744680851</v>
      </c>
      <c r="AF97" s="36">
        <f t="shared" si="98"/>
        <v>0.21276595744680851</v>
      </c>
      <c r="AG97" s="36">
        <f t="shared" si="98"/>
        <v>0.21276595744680851</v>
      </c>
      <c r="AH97" s="36">
        <f t="shared" si="98"/>
        <v>0.21276595744680851</v>
      </c>
      <c r="AI97" s="36">
        <f t="shared" si="98"/>
        <v>0.21276595744680851</v>
      </c>
      <c r="AJ97" s="36">
        <f t="shared" si="98"/>
        <v>0.21276595744680851</v>
      </c>
      <c r="AK97" s="36">
        <f t="shared" si="98"/>
        <v>0.21276595744680851</v>
      </c>
      <c r="AL97" s="36">
        <f t="shared" si="98"/>
        <v>0.21276595744680851</v>
      </c>
      <c r="AM97" s="36">
        <f t="shared" si="98"/>
        <v>0.21276595744680851</v>
      </c>
      <c r="AN97" s="36">
        <f t="shared" si="98"/>
        <v>0.21276595744680851</v>
      </c>
      <c r="AO97" s="36">
        <f t="shared" si="98"/>
        <v>0.21276595744680851</v>
      </c>
      <c r="AP97" s="36">
        <f t="shared" si="98"/>
        <v>0.21276595744680851</v>
      </c>
      <c r="AQ97" s="36">
        <f t="shared" si="98"/>
        <v>0.21276595744680851</v>
      </c>
      <c r="AR97" s="36">
        <f t="shared" si="98"/>
        <v>0.21276595744680851</v>
      </c>
      <c r="AS97" s="36">
        <f t="shared" si="98"/>
        <v>0.21276595744680851</v>
      </c>
      <c r="AT97" s="36">
        <f t="shared" si="98"/>
        <v>0.21276595744680851</v>
      </c>
      <c r="AU97" s="36">
        <f t="shared" si="98"/>
        <v>0.21276595744680851</v>
      </c>
      <c r="AV97" s="36">
        <f t="shared" si="98"/>
        <v>0.21276595744680851</v>
      </c>
      <c r="AW97" s="36">
        <f t="shared" si="98"/>
        <v>0.21276595744680851</v>
      </c>
      <c r="AX97" s="36">
        <f t="shared" si="98"/>
        <v>0.21276595744680851</v>
      </c>
      <c r="AY97" s="36">
        <f t="shared" ref="AY97:CN108" si="101">AY61+AY79</f>
        <v>0.21276595744680851</v>
      </c>
      <c r="AZ97" s="36">
        <f t="shared" si="101"/>
        <v>0.21276595744680851</v>
      </c>
      <c r="BA97" s="36">
        <f t="shared" si="101"/>
        <v>0.21276595744680851</v>
      </c>
      <c r="BB97" s="36">
        <f t="shared" si="101"/>
        <v>0.21276595744680851</v>
      </c>
      <c r="BC97" s="36">
        <f t="shared" si="101"/>
        <v>0.21276595744680851</v>
      </c>
      <c r="BD97" s="36">
        <f t="shared" si="101"/>
        <v>0.21276595744680851</v>
      </c>
      <c r="BE97" s="36">
        <f t="shared" si="101"/>
        <v>0.21276595744680851</v>
      </c>
      <c r="BF97" s="36">
        <f t="shared" si="101"/>
        <v>0.21276595744680851</v>
      </c>
      <c r="BG97" s="36">
        <f t="shared" si="101"/>
        <v>0.21276595744680851</v>
      </c>
      <c r="BH97" s="36">
        <f t="shared" si="101"/>
        <v>0.21276595744680851</v>
      </c>
      <c r="BI97" s="36">
        <f t="shared" si="101"/>
        <v>0.21276595744680851</v>
      </c>
      <c r="BJ97" s="36">
        <f t="shared" si="101"/>
        <v>0.21276595744680851</v>
      </c>
      <c r="BK97" s="36">
        <f t="shared" si="101"/>
        <v>0.21276595744680851</v>
      </c>
      <c r="BL97" s="36">
        <f t="shared" si="101"/>
        <v>0.21276595744680851</v>
      </c>
      <c r="BM97" s="36">
        <f t="shared" si="101"/>
        <v>0</v>
      </c>
      <c r="BN97" s="36">
        <f t="shared" si="101"/>
        <v>0</v>
      </c>
      <c r="BO97" s="36">
        <f t="shared" si="101"/>
        <v>0</v>
      </c>
      <c r="BP97" s="36">
        <f t="shared" si="101"/>
        <v>0</v>
      </c>
      <c r="BQ97" s="36">
        <f t="shared" si="101"/>
        <v>0</v>
      </c>
      <c r="BR97" s="36">
        <f t="shared" si="101"/>
        <v>0</v>
      </c>
      <c r="BS97" s="36">
        <f t="shared" si="99"/>
        <v>0</v>
      </c>
      <c r="BT97" s="36">
        <f t="shared" si="99"/>
        <v>0</v>
      </c>
      <c r="BU97" s="36">
        <f t="shared" si="99"/>
        <v>0</v>
      </c>
      <c r="BV97" s="36">
        <f t="shared" si="99"/>
        <v>0</v>
      </c>
      <c r="BW97" s="36">
        <f t="shared" si="99"/>
        <v>0</v>
      </c>
      <c r="BX97" s="36">
        <f t="shared" si="99"/>
        <v>0</v>
      </c>
      <c r="BY97" s="36">
        <f t="shared" si="99"/>
        <v>0</v>
      </c>
      <c r="BZ97" s="36">
        <f t="shared" si="99"/>
        <v>0</v>
      </c>
      <c r="CA97" s="36">
        <f t="shared" si="99"/>
        <v>0</v>
      </c>
      <c r="CB97" s="36">
        <f t="shared" si="99"/>
        <v>0</v>
      </c>
      <c r="CC97" s="36">
        <f t="shared" si="99"/>
        <v>0</v>
      </c>
      <c r="CD97" s="36">
        <f t="shared" si="99"/>
        <v>0</v>
      </c>
      <c r="CE97" s="36">
        <f t="shared" si="99"/>
        <v>0</v>
      </c>
      <c r="CF97" s="36">
        <f t="shared" si="99"/>
        <v>0</v>
      </c>
      <c r="CG97" s="36">
        <f t="shared" si="99"/>
        <v>0</v>
      </c>
      <c r="CH97" s="36">
        <f t="shared" si="99"/>
        <v>0</v>
      </c>
      <c r="CI97" s="36">
        <f t="shared" si="99"/>
        <v>0</v>
      </c>
      <c r="CJ97" s="36">
        <f t="shared" si="99"/>
        <v>0</v>
      </c>
      <c r="CK97" s="36">
        <f t="shared" si="99"/>
        <v>0</v>
      </c>
      <c r="CL97" s="36">
        <f t="shared" si="99"/>
        <v>0</v>
      </c>
      <c r="CM97" s="36">
        <f t="shared" si="99"/>
        <v>0</v>
      </c>
      <c r="CN97" s="36">
        <f t="shared" si="99"/>
        <v>0</v>
      </c>
      <c r="CO97" s="36"/>
      <c r="CP97" s="36"/>
      <c r="CQ97" s="53">
        <f t="shared" si="26"/>
        <v>10</v>
      </c>
    </row>
    <row r="98" spans="1:96" x14ac:dyDescent="0.25">
      <c r="A98" s="34" t="s">
        <v>23</v>
      </c>
      <c r="B98" s="34"/>
      <c r="C98" s="34"/>
      <c r="D98" s="35">
        <v>9630</v>
      </c>
      <c r="E98" s="34"/>
      <c r="F98" s="36">
        <f t="shared" si="100"/>
        <v>7.0505287896592245E-2</v>
      </c>
      <c r="G98" s="36">
        <f t="shared" si="100"/>
        <v>7.0505287896592245E-2</v>
      </c>
      <c r="H98" s="36">
        <f t="shared" si="100"/>
        <v>7.0505287896592245E-2</v>
      </c>
      <c r="I98" s="36">
        <f t="shared" si="100"/>
        <v>7.0505287896592245E-2</v>
      </c>
      <c r="J98" s="36">
        <f t="shared" si="100"/>
        <v>0.11889238467078579</v>
      </c>
      <c r="K98" s="36">
        <f t="shared" si="100"/>
        <v>0.11889238467078579</v>
      </c>
      <c r="L98" s="36">
        <f t="shared" si="100"/>
        <v>0.11889238467078579</v>
      </c>
      <c r="M98" s="36">
        <f t="shared" si="100"/>
        <v>0.11889238467078579</v>
      </c>
      <c r="N98" s="36">
        <f t="shared" si="100"/>
        <v>0.11889238467078579</v>
      </c>
      <c r="O98" s="36">
        <f t="shared" si="100"/>
        <v>0.11889238467078579</v>
      </c>
      <c r="P98" s="36">
        <f t="shared" si="100"/>
        <v>0.11889238467078579</v>
      </c>
      <c r="Q98" s="36">
        <f t="shared" si="100"/>
        <v>0.11889238467078579</v>
      </c>
      <c r="R98" s="36">
        <f t="shared" si="100"/>
        <v>0.18272217190482834</v>
      </c>
      <c r="S98" s="36">
        <f t="shared" si="100"/>
        <v>0.18272217190482834</v>
      </c>
      <c r="T98" s="36">
        <f t="shared" si="100"/>
        <v>0.18272217190482834</v>
      </c>
      <c r="U98" s="36">
        <f t="shared" si="100"/>
        <v>0.18272217190482834</v>
      </c>
      <c r="V98" s="36">
        <f t="shared" ref="V98:BR103" si="102">V62+V80</f>
        <v>0.68272217190482842</v>
      </c>
      <c r="W98" s="36">
        <f t="shared" si="102"/>
        <v>0.25216661634927279</v>
      </c>
      <c r="X98" s="36">
        <f t="shared" si="102"/>
        <v>0.25216661634927279</v>
      </c>
      <c r="Y98" s="36">
        <f t="shared" si="102"/>
        <v>0.25216661634927279</v>
      </c>
      <c r="Z98" s="36">
        <f t="shared" si="102"/>
        <v>0.25216661634927279</v>
      </c>
      <c r="AA98" s="36">
        <f t="shared" si="102"/>
        <v>0.25216661634927279</v>
      </c>
      <c r="AB98" s="36">
        <f t="shared" si="102"/>
        <v>0.25216661634927279</v>
      </c>
      <c r="AC98" s="36">
        <f t="shared" si="102"/>
        <v>0.20868835547970757</v>
      </c>
      <c r="AD98" s="36">
        <f t="shared" si="102"/>
        <v>0.20868835547970757</v>
      </c>
      <c r="AE98" s="36">
        <f t="shared" si="102"/>
        <v>0.20868835547970757</v>
      </c>
      <c r="AF98" s="36">
        <f t="shared" si="102"/>
        <v>0.20868835547970757</v>
      </c>
      <c r="AG98" s="36">
        <f t="shared" si="102"/>
        <v>0.20868835547970757</v>
      </c>
      <c r="AH98" s="36">
        <f t="shared" si="102"/>
        <v>0.20868835547970757</v>
      </c>
      <c r="AI98" s="36">
        <f t="shared" si="102"/>
        <v>0.20868835547970757</v>
      </c>
      <c r="AJ98" s="36">
        <f t="shared" si="102"/>
        <v>0.20868835547970757</v>
      </c>
      <c r="AK98" s="36">
        <f t="shared" si="102"/>
        <v>0.20868835547970757</v>
      </c>
      <c r="AL98" s="36">
        <f t="shared" si="102"/>
        <v>0.20868835547970757</v>
      </c>
      <c r="AM98" s="36">
        <f t="shared" si="102"/>
        <v>0.20868835547970757</v>
      </c>
      <c r="AN98" s="36">
        <f t="shared" si="102"/>
        <v>0.20868835547970757</v>
      </c>
      <c r="AO98" s="36">
        <f t="shared" si="102"/>
        <v>0.20868835547970757</v>
      </c>
      <c r="AP98" s="36">
        <f t="shared" si="102"/>
        <v>0.20868835547970757</v>
      </c>
      <c r="AQ98" s="36">
        <f t="shared" si="102"/>
        <v>0.28166132845268055</v>
      </c>
      <c r="AR98" s="36">
        <f t="shared" si="102"/>
        <v>0.28166132845268055</v>
      </c>
      <c r="AS98" s="36">
        <f t="shared" si="102"/>
        <v>0.28166132845268055</v>
      </c>
      <c r="AT98" s="36">
        <f t="shared" si="102"/>
        <v>0.28166132845268055</v>
      </c>
      <c r="AU98" s="36">
        <f t="shared" si="102"/>
        <v>0.28166132845268055</v>
      </c>
      <c r="AV98" s="36">
        <f t="shared" si="102"/>
        <v>0.28166132845268055</v>
      </c>
      <c r="AW98" s="36">
        <f t="shared" si="102"/>
        <v>0.28166132845268055</v>
      </c>
      <c r="AX98" s="36">
        <f t="shared" si="102"/>
        <v>0.28166132845268055</v>
      </c>
      <c r="AY98" s="36">
        <f t="shared" si="102"/>
        <v>0.28166132845268055</v>
      </c>
      <c r="AZ98" s="36">
        <f t="shared" si="102"/>
        <v>0.28166132845268055</v>
      </c>
      <c r="BA98" s="36">
        <f t="shared" si="102"/>
        <v>0.28166132845268055</v>
      </c>
      <c r="BB98" s="36">
        <f t="shared" si="102"/>
        <v>0.28166132845268055</v>
      </c>
      <c r="BC98" s="36">
        <f t="shared" si="102"/>
        <v>0.28166132845268055</v>
      </c>
      <c r="BD98" s="36">
        <f t="shared" si="102"/>
        <v>0.28166132845268055</v>
      </c>
      <c r="BE98" s="36">
        <f t="shared" si="102"/>
        <v>0.28166132845268055</v>
      </c>
      <c r="BF98" s="36">
        <f t="shared" si="102"/>
        <v>0.28166132845268055</v>
      </c>
      <c r="BG98" s="36">
        <f t="shared" si="102"/>
        <v>0.2122168840082361</v>
      </c>
      <c r="BH98" s="36">
        <f t="shared" si="102"/>
        <v>0.2122168840082361</v>
      </c>
      <c r="BI98" s="36">
        <f t="shared" si="102"/>
        <v>0.2122168840082361</v>
      </c>
      <c r="BJ98" s="36">
        <f t="shared" si="102"/>
        <v>0.2122168840082361</v>
      </c>
      <c r="BK98" s="36">
        <f t="shared" si="102"/>
        <v>0.2122168840082361</v>
      </c>
      <c r="BL98" s="36">
        <f t="shared" si="102"/>
        <v>0.2122168840082361</v>
      </c>
      <c r="BM98" s="36">
        <f t="shared" si="102"/>
        <v>0.14838709677419354</v>
      </c>
      <c r="BN98" s="36">
        <f t="shared" si="101"/>
        <v>0.14838709677419354</v>
      </c>
      <c r="BO98" s="36">
        <f t="shared" si="101"/>
        <v>0.14838709677419354</v>
      </c>
      <c r="BP98" s="36">
        <f t="shared" si="101"/>
        <v>0.14838709677419354</v>
      </c>
      <c r="BQ98" s="36">
        <f t="shared" si="101"/>
        <v>0.14838709677419354</v>
      </c>
      <c r="BR98" s="36">
        <f t="shared" si="101"/>
        <v>0.14838709677419354</v>
      </c>
      <c r="BS98" s="36">
        <f t="shared" si="101"/>
        <v>0.14838709677419354</v>
      </c>
      <c r="BT98" s="36">
        <f t="shared" si="101"/>
        <v>0.1</v>
      </c>
      <c r="BU98" s="36">
        <f t="shared" si="101"/>
        <v>0.1</v>
      </c>
      <c r="BV98" s="36">
        <f t="shared" si="101"/>
        <v>0.1</v>
      </c>
      <c r="BW98" s="36">
        <f t="shared" si="101"/>
        <v>0.1</v>
      </c>
      <c r="BX98" s="36">
        <f t="shared" si="101"/>
        <v>0.1</v>
      </c>
      <c r="BY98" s="36">
        <f t="shared" si="101"/>
        <v>0.1</v>
      </c>
      <c r="BZ98" s="36">
        <f t="shared" si="101"/>
        <v>0.1</v>
      </c>
      <c r="CA98" s="36">
        <f t="shared" si="101"/>
        <v>0.1</v>
      </c>
      <c r="CB98" s="36">
        <f t="shared" si="101"/>
        <v>0.1</v>
      </c>
      <c r="CC98" s="36">
        <f t="shared" si="101"/>
        <v>0.1</v>
      </c>
      <c r="CD98" s="36">
        <f t="shared" si="101"/>
        <v>0.1</v>
      </c>
      <c r="CE98" s="36">
        <f t="shared" si="101"/>
        <v>0.1</v>
      </c>
      <c r="CF98" s="36">
        <f t="shared" si="101"/>
        <v>0.1</v>
      </c>
      <c r="CG98" s="36">
        <f t="shared" si="101"/>
        <v>0.1</v>
      </c>
      <c r="CH98" s="36">
        <f t="shared" si="101"/>
        <v>0.1</v>
      </c>
      <c r="CI98" s="36">
        <f t="shared" si="101"/>
        <v>0.1</v>
      </c>
      <c r="CJ98" s="36">
        <f t="shared" si="101"/>
        <v>0.1</v>
      </c>
      <c r="CK98" s="36">
        <f t="shared" si="101"/>
        <v>0.1</v>
      </c>
      <c r="CL98" s="36">
        <f t="shared" si="101"/>
        <v>0.1</v>
      </c>
      <c r="CM98" s="36">
        <f t="shared" si="101"/>
        <v>0.1</v>
      </c>
      <c r="CN98" s="36">
        <f t="shared" si="101"/>
        <v>0.1</v>
      </c>
      <c r="CO98" s="36"/>
      <c r="CP98" s="36"/>
      <c r="CQ98" s="53">
        <f t="shared" si="26"/>
        <v>15.999999999999979</v>
      </c>
    </row>
    <row r="99" spans="1:96" x14ac:dyDescent="0.25">
      <c r="A99" s="34" t="s">
        <v>24</v>
      </c>
      <c r="B99" s="34"/>
      <c r="C99" s="34"/>
      <c r="D99" s="34"/>
      <c r="E99" s="39">
        <v>435750</v>
      </c>
      <c r="F99" s="36">
        <f t="shared" si="100"/>
        <v>0.34195064629847238</v>
      </c>
      <c r="G99" s="36">
        <f t="shared" si="100"/>
        <v>0.34195064629847238</v>
      </c>
      <c r="H99" s="36">
        <f t="shared" si="100"/>
        <v>0.34195064629847238</v>
      </c>
      <c r="I99" s="36">
        <f t="shared" si="100"/>
        <v>0.34195064629847238</v>
      </c>
      <c r="J99" s="36">
        <f>J63+J81-0.07</f>
        <v>0.99775709791137568</v>
      </c>
      <c r="K99" s="36">
        <f t="shared" ref="K99:Q99" si="103">K63+K81-0.07</f>
        <v>0.99775709791137568</v>
      </c>
      <c r="L99" s="36">
        <f t="shared" si="103"/>
        <v>0.99775709791137568</v>
      </c>
      <c r="M99" s="36">
        <f t="shared" si="103"/>
        <v>0.99775709791137568</v>
      </c>
      <c r="N99" s="36">
        <f t="shared" si="103"/>
        <v>0.99775709791137568</v>
      </c>
      <c r="O99" s="36">
        <f t="shared" si="103"/>
        <v>0.99775709791137568</v>
      </c>
      <c r="P99" s="36">
        <f t="shared" si="103"/>
        <v>0.99775709791137568</v>
      </c>
      <c r="Q99" s="36">
        <f t="shared" si="103"/>
        <v>0.99775709791137568</v>
      </c>
      <c r="R99" s="36">
        <f>R63+R81-0.2</f>
        <v>0.99541667237946085</v>
      </c>
      <c r="S99" s="36">
        <f t="shared" ref="S99:AB99" si="104">S63+S81-0.2</f>
        <v>0.99541667237946085</v>
      </c>
      <c r="T99" s="36">
        <f t="shared" si="104"/>
        <v>0.99541667237946085</v>
      </c>
      <c r="U99" s="36">
        <f t="shared" si="104"/>
        <v>0.99541667237946085</v>
      </c>
      <c r="V99" s="36">
        <f t="shared" si="104"/>
        <v>0.99541667237946085</v>
      </c>
      <c r="W99" s="36">
        <f t="shared" si="104"/>
        <v>0.99541667237946085</v>
      </c>
      <c r="X99" s="36">
        <f t="shared" si="104"/>
        <v>0.99541667237946085</v>
      </c>
      <c r="Y99" s="36">
        <f t="shared" si="104"/>
        <v>0.99541667237946085</v>
      </c>
      <c r="Z99" s="36">
        <f t="shared" si="104"/>
        <v>0.99541667237946085</v>
      </c>
      <c r="AA99" s="36">
        <f t="shared" si="104"/>
        <v>0.99541667237946085</v>
      </c>
      <c r="AB99" s="36">
        <f t="shared" si="104"/>
        <v>0.99541667237946085</v>
      </c>
      <c r="AC99" s="36">
        <f>AC63+AC81+0.07</f>
        <v>1.0045471071620695</v>
      </c>
      <c r="AD99" s="36">
        <f t="shared" ref="AD99:AP99" si="105">AD63+AD81+0.07</f>
        <v>1.0045471071620695</v>
      </c>
      <c r="AE99" s="36">
        <f t="shared" si="105"/>
        <v>1.0045471071620695</v>
      </c>
      <c r="AF99" s="36">
        <f t="shared" si="105"/>
        <v>1.0045471071620695</v>
      </c>
      <c r="AG99" s="36">
        <f t="shared" si="105"/>
        <v>1.0045471071620695</v>
      </c>
      <c r="AH99" s="36">
        <f t="shared" si="105"/>
        <v>1.0045471071620695</v>
      </c>
      <c r="AI99" s="36">
        <f t="shared" si="105"/>
        <v>1.0045471071620695</v>
      </c>
      <c r="AJ99" s="36">
        <f t="shared" si="105"/>
        <v>1.0045471071620695</v>
      </c>
      <c r="AK99" s="36">
        <f t="shared" si="105"/>
        <v>1.0045471071620695</v>
      </c>
      <c r="AL99" s="36">
        <f t="shared" si="105"/>
        <v>1.0045471071620695</v>
      </c>
      <c r="AM99" s="36">
        <f t="shared" si="105"/>
        <v>1.0045471071620695</v>
      </c>
      <c r="AN99" s="36">
        <f t="shared" si="105"/>
        <v>1.0045471071620695</v>
      </c>
      <c r="AO99" s="36">
        <f t="shared" si="105"/>
        <v>1.0045471071620695</v>
      </c>
      <c r="AP99" s="36">
        <f t="shared" si="105"/>
        <v>1.0045471071620695</v>
      </c>
      <c r="AQ99" s="36">
        <f>AQ63+AQ81-0.09</f>
        <v>1.0034660260809882</v>
      </c>
      <c r="AR99" s="36">
        <f t="shared" ref="AR99:BL99" si="106">AR63+AR81-0.09</f>
        <v>1.0034660260809882</v>
      </c>
      <c r="AS99" s="36">
        <f t="shared" si="106"/>
        <v>1.0034660260809882</v>
      </c>
      <c r="AT99" s="36">
        <f t="shared" si="106"/>
        <v>1.0034660260809882</v>
      </c>
      <c r="AU99" s="36">
        <f t="shared" si="106"/>
        <v>1.0034660260809882</v>
      </c>
      <c r="AV99" s="36">
        <f t="shared" si="106"/>
        <v>1.0034660260809882</v>
      </c>
      <c r="AW99" s="36">
        <f t="shared" si="106"/>
        <v>1.0034660260809882</v>
      </c>
      <c r="AX99" s="36">
        <f t="shared" si="106"/>
        <v>1.0034660260809882</v>
      </c>
      <c r="AY99" s="36">
        <f t="shared" si="106"/>
        <v>1.0034660260809882</v>
      </c>
      <c r="AZ99" s="36">
        <f t="shared" si="106"/>
        <v>1.0034660260809882</v>
      </c>
      <c r="BA99" s="36">
        <f t="shared" si="106"/>
        <v>1.0034660260809882</v>
      </c>
      <c r="BB99" s="36">
        <f t="shared" si="106"/>
        <v>1.0034660260809882</v>
      </c>
      <c r="BC99" s="36">
        <f t="shared" si="106"/>
        <v>1.0034660260809882</v>
      </c>
      <c r="BD99" s="36">
        <f t="shared" si="106"/>
        <v>1.0034660260809882</v>
      </c>
      <c r="BE99" s="36">
        <f t="shared" si="106"/>
        <v>1.0034660260809882</v>
      </c>
      <c r="BF99" s="36">
        <f t="shared" si="106"/>
        <v>1.0034660260809882</v>
      </c>
      <c r="BG99" s="36">
        <f t="shared" si="106"/>
        <v>1.0034660260809882</v>
      </c>
      <c r="BH99" s="36">
        <f t="shared" si="106"/>
        <v>1.0034660260809882</v>
      </c>
      <c r="BI99" s="36">
        <f t="shared" si="106"/>
        <v>1.0034660260809882</v>
      </c>
      <c r="BJ99" s="36">
        <f t="shared" si="106"/>
        <v>1.0034660260809882</v>
      </c>
      <c r="BK99" s="36">
        <f t="shared" si="106"/>
        <v>1.0034660260809882</v>
      </c>
      <c r="BL99" s="36">
        <f t="shared" si="106"/>
        <v>1.0034660260809882</v>
      </c>
      <c r="BM99" s="36">
        <v>1</v>
      </c>
      <c r="BN99" s="36">
        <v>1</v>
      </c>
      <c r="BO99" s="36">
        <v>1</v>
      </c>
      <c r="BP99" s="36">
        <v>1</v>
      </c>
      <c r="BQ99" s="36">
        <v>1</v>
      </c>
      <c r="BR99" s="36">
        <v>1</v>
      </c>
      <c r="BS99" s="36">
        <v>1</v>
      </c>
      <c r="BT99" s="36">
        <v>1</v>
      </c>
      <c r="BU99" s="36">
        <v>1</v>
      </c>
      <c r="BV99" s="36">
        <v>1</v>
      </c>
      <c r="BW99" s="36">
        <v>1</v>
      </c>
      <c r="BX99" s="36">
        <f>BX63+BX81+0.407</f>
        <v>0.64700000000000002</v>
      </c>
      <c r="BY99" s="36">
        <f t="shared" ref="BX99:CB99" si="107">BY63+BY81</f>
        <v>0.24</v>
      </c>
      <c r="BZ99" s="36">
        <f t="shared" si="107"/>
        <v>0.24</v>
      </c>
      <c r="CA99" s="36">
        <f t="shared" si="107"/>
        <v>0.24</v>
      </c>
      <c r="CB99" s="36">
        <f t="shared" si="107"/>
        <v>0.24</v>
      </c>
      <c r="CC99" s="36">
        <f t="shared" si="101"/>
        <v>0.24</v>
      </c>
      <c r="CD99" s="36">
        <f t="shared" si="101"/>
        <v>0.24</v>
      </c>
      <c r="CE99" s="36">
        <f t="shared" si="101"/>
        <v>0.24</v>
      </c>
      <c r="CF99" s="36">
        <f t="shared" si="101"/>
        <v>0.24</v>
      </c>
      <c r="CG99" s="36">
        <f t="shared" si="101"/>
        <v>0.24</v>
      </c>
      <c r="CH99" s="36">
        <f t="shared" si="101"/>
        <v>0.24</v>
      </c>
      <c r="CI99" s="36">
        <f t="shared" si="101"/>
        <v>0.24</v>
      </c>
      <c r="CJ99" s="36">
        <f t="shared" si="101"/>
        <v>0.24</v>
      </c>
      <c r="CK99" s="36">
        <f t="shared" si="101"/>
        <v>0.24</v>
      </c>
      <c r="CL99" s="36">
        <f t="shared" si="101"/>
        <v>0.24</v>
      </c>
      <c r="CM99" s="36">
        <f t="shared" si="101"/>
        <v>0.24</v>
      </c>
      <c r="CN99" s="36">
        <f t="shared" si="101"/>
        <v>0.24</v>
      </c>
      <c r="CO99" s="36"/>
      <c r="CP99" s="36"/>
      <c r="CQ99" s="53">
        <f t="shared" si="26"/>
        <v>71.926354838709528</v>
      </c>
    </row>
    <row r="100" spans="1:96" x14ac:dyDescent="0.25">
      <c r="A100" s="34" t="s">
        <v>25</v>
      </c>
      <c r="B100" s="34"/>
      <c r="C100" s="34"/>
      <c r="D100" s="34"/>
      <c r="E100" s="39">
        <v>300000</v>
      </c>
      <c r="F100" s="36">
        <f t="shared" si="100"/>
        <v>0.17391304347826086</v>
      </c>
      <c r="G100" s="36">
        <f t="shared" si="100"/>
        <v>0.17391304347826086</v>
      </c>
      <c r="H100" s="36">
        <f t="shared" si="100"/>
        <v>0.17391304347826086</v>
      </c>
      <c r="I100" s="36">
        <f t="shared" si="100"/>
        <v>0.17391304347826086</v>
      </c>
      <c r="J100" s="36">
        <f t="shared" si="100"/>
        <v>0.17391304347826086</v>
      </c>
      <c r="K100" s="36">
        <f t="shared" si="100"/>
        <v>0.17391304347826086</v>
      </c>
      <c r="L100" s="36">
        <f t="shared" si="100"/>
        <v>0.17391304347826086</v>
      </c>
      <c r="M100" s="36">
        <f t="shared" si="100"/>
        <v>0.17391304347826086</v>
      </c>
      <c r="N100" s="36">
        <f t="shared" si="100"/>
        <v>0.17391304347826086</v>
      </c>
      <c r="O100" s="36">
        <f t="shared" si="100"/>
        <v>0.17391304347826086</v>
      </c>
      <c r="P100" s="36">
        <f t="shared" si="100"/>
        <v>0.17391304347826086</v>
      </c>
      <c r="Q100" s="36">
        <f t="shared" si="100"/>
        <v>0.17391304347826086</v>
      </c>
      <c r="R100" s="36">
        <f t="shared" si="100"/>
        <v>0.17391304347826086</v>
      </c>
      <c r="S100" s="36">
        <f t="shared" si="100"/>
        <v>0.17391304347826086</v>
      </c>
      <c r="T100" s="36">
        <f t="shared" si="100"/>
        <v>0.17391304347826086</v>
      </c>
      <c r="U100" s="36">
        <f t="shared" si="100"/>
        <v>0.17391304347826086</v>
      </c>
      <c r="V100" s="36">
        <f t="shared" si="102"/>
        <v>0.17391304347826086</v>
      </c>
      <c r="W100" s="36">
        <f t="shared" si="102"/>
        <v>0.17391304347826086</v>
      </c>
      <c r="X100" s="36">
        <f t="shared" si="102"/>
        <v>0.17391304347826086</v>
      </c>
      <c r="Y100" s="36">
        <f t="shared" si="102"/>
        <v>0.17391304347826086</v>
      </c>
      <c r="Z100" s="36">
        <f t="shared" si="102"/>
        <v>0.17391304347826086</v>
      </c>
      <c r="AA100" s="36">
        <f t="shared" si="102"/>
        <v>0.17391304347826086</v>
      </c>
      <c r="AB100" s="36">
        <f t="shared" si="102"/>
        <v>0.17391304347826086</v>
      </c>
      <c r="AC100" s="36">
        <f t="shared" si="102"/>
        <v>0</v>
      </c>
      <c r="AD100" s="36">
        <f t="shared" si="102"/>
        <v>0</v>
      </c>
      <c r="AE100" s="36">
        <f t="shared" si="102"/>
        <v>0</v>
      </c>
      <c r="AF100" s="36">
        <f t="shared" si="102"/>
        <v>0</v>
      </c>
      <c r="AG100" s="36">
        <f t="shared" si="102"/>
        <v>0</v>
      </c>
      <c r="AH100" s="36">
        <f t="shared" si="102"/>
        <v>0</v>
      </c>
      <c r="AI100" s="36">
        <f t="shared" si="102"/>
        <v>0</v>
      </c>
      <c r="AJ100" s="36">
        <f t="shared" si="102"/>
        <v>0</v>
      </c>
      <c r="AK100" s="36">
        <f t="shared" si="102"/>
        <v>0</v>
      </c>
      <c r="AL100" s="36">
        <f t="shared" si="102"/>
        <v>0</v>
      </c>
      <c r="AM100" s="36">
        <f t="shared" si="102"/>
        <v>0</v>
      </c>
      <c r="AN100" s="36">
        <f t="shared" si="102"/>
        <v>0</v>
      </c>
      <c r="AO100" s="36">
        <f t="shared" si="102"/>
        <v>0</v>
      </c>
      <c r="AP100" s="36">
        <f t="shared" si="102"/>
        <v>0</v>
      </c>
      <c r="AQ100" s="36">
        <f t="shared" si="102"/>
        <v>0</v>
      </c>
      <c r="AR100" s="36">
        <f t="shared" si="102"/>
        <v>0</v>
      </c>
      <c r="AS100" s="36">
        <f t="shared" si="102"/>
        <v>0</v>
      </c>
      <c r="AT100" s="36">
        <f t="shared" si="102"/>
        <v>0</v>
      </c>
      <c r="AU100" s="36">
        <f t="shared" si="102"/>
        <v>0</v>
      </c>
      <c r="AV100" s="36">
        <f t="shared" si="102"/>
        <v>0</v>
      </c>
      <c r="AW100" s="36">
        <f t="shared" si="102"/>
        <v>0</v>
      </c>
      <c r="AX100" s="36">
        <f t="shared" si="102"/>
        <v>0</v>
      </c>
      <c r="AY100" s="36">
        <f t="shared" si="102"/>
        <v>0</v>
      </c>
      <c r="AZ100" s="36">
        <f t="shared" si="102"/>
        <v>0</v>
      </c>
      <c r="BA100" s="36">
        <f t="shared" si="102"/>
        <v>0</v>
      </c>
      <c r="BB100" s="36">
        <f t="shared" si="102"/>
        <v>0</v>
      </c>
      <c r="BC100" s="36">
        <f t="shared" si="102"/>
        <v>0</v>
      </c>
      <c r="BD100" s="36">
        <f t="shared" si="102"/>
        <v>0</v>
      </c>
      <c r="BE100" s="36">
        <f t="shared" si="102"/>
        <v>0</v>
      </c>
      <c r="BF100" s="36">
        <f t="shared" si="102"/>
        <v>0</v>
      </c>
      <c r="BG100" s="36">
        <f t="shared" si="102"/>
        <v>0</v>
      </c>
      <c r="BH100" s="36">
        <f t="shared" si="102"/>
        <v>0</v>
      </c>
      <c r="BI100" s="36">
        <f t="shared" si="102"/>
        <v>0</v>
      </c>
      <c r="BJ100" s="36">
        <f t="shared" si="102"/>
        <v>0</v>
      </c>
      <c r="BK100" s="36">
        <f t="shared" si="102"/>
        <v>0</v>
      </c>
      <c r="BL100" s="36">
        <f t="shared" si="102"/>
        <v>0</v>
      </c>
      <c r="BM100" s="36">
        <f t="shared" si="102"/>
        <v>0</v>
      </c>
      <c r="BN100" s="36">
        <f t="shared" si="102"/>
        <v>0</v>
      </c>
      <c r="BO100" s="36">
        <f t="shared" si="102"/>
        <v>0</v>
      </c>
      <c r="BP100" s="36">
        <f t="shared" si="102"/>
        <v>0</v>
      </c>
      <c r="BQ100" s="36">
        <f t="shared" si="102"/>
        <v>0</v>
      </c>
      <c r="BR100" s="36">
        <f t="shared" si="102"/>
        <v>0</v>
      </c>
      <c r="BS100" s="36">
        <f t="shared" si="101"/>
        <v>0</v>
      </c>
      <c r="BT100" s="36">
        <f t="shared" si="101"/>
        <v>0</v>
      </c>
      <c r="BU100" s="36">
        <f t="shared" si="101"/>
        <v>0</v>
      </c>
      <c r="BV100" s="36">
        <f t="shared" si="101"/>
        <v>0</v>
      </c>
      <c r="BW100" s="36">
        <f t="shared" si="101"/>
        <v>0</v>
      </c>
      <c r="BX100" s="36">
        <f t="shared" si="101"/>
        <v>0</v>
      </c>
      <c r="BY100" s="36">
        <f t="shared" si="101"/>
        <v>0</v>
      </c>
      <c r="BZ100" s="36">
        <f t="shared" si="101"/>
        <v>0</v>
      </c>
      <c r="CA100" s="36">
        <f t="shared" si="101"/>
        <v>0</v>
      </c>
      <c r="CB100" s="36">
        <f t="shared" si="101"/>
        <v>0</v>
      </c>
      <c r="CC100" s="36">
        <f t="shared" si="101"/>
        <v>0</v>
      </c>
      <c r="CD100" s="36">
        <f t="shared" si="101"/>
        <v>0</v>
      </c>
      <c r="CE100" s="36">
        <f t="shared" si="101"/>
        <v>0</v>
      </c>
      <c r="CF100" s="36">
        <f t="shared" si="101"/>
        <v>0</v>
      </c>
      <c r="CG100" s="36">
        <f t="shared" si="101"/>
        <v>0</v>
      </c>
      <c r="CH100" s="36">
        <f t="shared" si="101"/>
        <v>0</v>
      </c>
      <c r="CI100" s="36">
        <f t="shared" si="101"/>
        <v>0</v>
      </c>
      <c r="CJ100" s="36">
        <f t="shared" si="101"/>
        <v>0</v>
      </c>
      <c r="CK100" s="36">
        <f t="shared" si="101"/>
        <v>0</v>
      </c>
      <c r="CL100" s="36">
        <f t="shared" si="101"/>
        <v>0</v>
      </c>
      <c r="CM100" s="36">
        <f t="shared" si="101"/>
        <v>0</v>
      </c>
      <c r="CN100" s="36">
        <f t="shared" si="101"/>
        <v>0</v>
      </c>
      <c r="CO100" s="36"/>
      <c r="CP100" s="36"/>
      <c r="CQ100" s="53">
        <f t="shared" si="26"/>
        <v>3.9999999999999982</v>
      </c>
    </row>
    <row r="101" spans="1:96" x14ac:dyDescent="0.25">
      <c r="A101" s="34" t="s">
        <v>26</v>
      </c>
      <c r="B101" s="34"/>
      <c r="C101" s="34"/>
      <c r="D101" s="34"/>
      <c r="E101" s="39">
        <v>300000</v>
      </c>
      <c r="F101" s="36">
        <f t="shared" si="100"/>
        <v>0.39386189258312021</v>
      </c>
      <c r="G101" s="36">
        <f t="shared" si="100"/>
        <v>0.39386189258312021</v>
      </c>
      <c r="H101" s="36">
        <f t="shared" si="100"/>
        <v>0.39386189258312021</v>
      </c>
      <c r="I101" s="36">
        <f t="shared" si="100"/>
        <v>0.39386189258312021</v>
      </c>
      <c r="J101" s="36">
        <f t="shared" si="100"/>
        <v>0.39386189258312021</v>
      </c>
      <c r="K101" s="36">
        <f t="shared" si="100"/>
        <v>0.39386189258312021</v>
      </c>
      <c r="L101" s="36">
        <f t="shared" si="100"/>
        <v>0.39386189258312021</v>
      </c>
      <c r="M101" s="36">
        <f t="shared" si="100"/>
        <v>0.39386189258312021</v>
      </c>
      <c r="N101" s="36">
        <f t="shared" si="100"/>
        <v>0.39386189258312021</v>
      </c>
      <c r="O101" s="36">
        <f t="shared" si="100"/>
        <v>0.39386189258312021</v>
      </c>
      <c r="P101" s="36">
        <f t="shared" si="100"/>
        <v>0.39386189258312021</v>
      </c>
      <c r="Q101" s="36">
        <f t="shared" si="100"/>
        <v>0.39386189258312021</v>
      </c>
      <c r="R101" s="36">
        <f>R65+R83-0.29</f>
        <v>0.99747891385971599</v>
      </c>
      <c r="S101" s="36">
        <f t="shared" ref="S101:V101" si="108">S65+S83-0.29</f>
        <v>0.99747891385971599</v>
      </c>
      <c r="T101" s="36">
        <f t="shared" si="108"/>
        <v>0.99747891385971599</v>
      </c>
      <c r="U101" s="36">
        <f t="shared" si="108"/>
        <v>0.99747891385971599</v>
      </c>
      <c r="V101" s="36">
        <f t="shared" si="108"/>
        <v>0.99747891385971599</v>
      </c>
      <c r="W101" s="36">
        <f>W65+W83-0.11</f>
        <v>1.0010083256244218</v>
      </c>
      <c r="X101" s="36">
        <f t="shared" ref="X101:AB101" si="109">X65+X83-0.11</f>
        <v>1.0010083256244218</v>
      </c>
      <c r="Y101" s="36">
        <f t="shared" si="109"/>
        <v>1.0010083256244218</v>
      </c>
      <c r="Z101" s="36">
        <f t="shared" si="109"/>
        <v>1.0010083256244218</v>
      </c>
      <c r="AA101" s="36">
        <f t="shared" si="109"/>
        <v>1.0010083256244218</v>
      </c>
      <c r="AB101" s="36">
        <f t="shared" si="109"/>
        <v>1.0010083256244218</v>
      </c>
      <c r="AC101" s="36">
        <f t="shared" si="102"/>
        <v>0.8936170212765957</v>
      </c>
      <c r="AD101" s="36">
        <f t="shared" si="102"/>
        <v>0.8936170212765957</v>
      </c>
      <c r="AE101" s="36">
        <f t="shared" si="102"/>
        <v>0.8936170212765957</v>
      </c>
      <c r="AF101" s="36">
        <f t="shared" si="102"/>
        <v>0.8936170212765957</v>
      </c>
      <c r="AG101" s="36">
        <f t="shared" si="102"/>
        <v>0.8936170212765957</v>
      </c>
      <c r="AH101" s="36">
        <f t="shared" si="102"/>
        <v>0.8936170212765957</v>
      </c>
      <c r="AI101" s="36">
        <f t="shared" si="102"/>
        <v>0.8936170212765957</v>
      </c>
      <c r="AJ101" s="36">
        <f t="shared" si="102"/>
        <v>0.8936170212765957</v>
      </c>
      <c r="AK101" s="36">
        <f t="shared" si="102"/>
        <v>0.8936170212765957</v>
      </c>
      <c r="AL101" s="36">
        <f t="shared" si="102"/>
        <v>0.8936170212765957</v>
      </c>
      <c r="AM101" s="36">
        <f t="shared" si="102"/>
        <v>0.8936170212765957</v>
      </c>
      <c r="AN101" s="36">
        <f t="shared" si="102"/>
        <v>0.8936170212765957</v>
      </c>
      <c r="AO101" s="36">
        <f t="shared" si="102"/>
        <v>0.8936170212765957</v>
      </c>
      <c r="AP101" s="36">
        <f t="shared" si="102"/>
        <v>0.8936170212765957</v>
      </c>
      <c r="AQ101" s="36">
        <f t="shared" si="102"/>
        <v>0.8936170212765957</v>
      </c>
      <c r="AR101" s="36">
        <f t="shared" si="102"/>
        <v>0.8936170212765957</v>
      </c>
      <c r="AS101" s="36">
        <f t="shared" si="102"/>
        <v>0.8936170212765957</v>
      </c>
      <c r="AT101" s="36">
        <f t="shared" si="102"/>
        <v>0.8936170212765957</v>
      </c>
      <c r="AU101" s="36">
        <f t="shared" si="102"/>
        <v>0.8936170212765957</v>
      </c>
      <c r="AV101" s="36">
        <f t="shared" si="102"/>
        <v>0.8936170212765957</v>
      </c>
      <c r="AW101" s="36">
        <f t="shared" si="102"/>
        <v>0.8936170212765957</v>
      </c>
      <c r="AX101" s="36">
        <f t="shared" si="102"/>
        <v>0.8936170212765957</v>
      </c>
      <c r="AY101" s="36">
        <f t="shared" si="102"/>
        <v>0.8936170212765957</v>
      </c>
      <c r="AZ101" s="36">
        <f t="shared" si="102"/>
        <v>0.8936170212765957</v>
      </c>
      <c r="BA101" s="36">
        <f t="shared" si="102"/>
        <v>0.8936170212765957</v>
      </c>
      <c r="BB101" s="36">
        <f t="shared" si="102"/>
        <v>0.8936170212765957</v>
      </c>
      <c r="BC101" s="36">
        <f t="shared" si="102"/>
        <v>0.8936170212765957</v>
      </c>
      <c r="BD101" s="36">
        <f t="shared" si="102"/>
        <v>0.8936170212765957</v>
      </c>
      <c r="BE101" s="36">
        <f t="shared" si="102"/>
        <v>0.8936170212765957</v>
      </c>
      <c r="BF101" s="36">
        <f t="shared" si="102"/>
        <v>0.8936170212765957</v>
      </c>
      <c r="BG101" s="36">
        <f t="shared" si="102"/>
        <v>0.8936170212765957</v>
      </c>
      <c r="BH101" s="36">
        <f t="shared" si="102"/>
        <v>0.8936170212765957</v>
      </c>
      <c r="BI101" s="36">
        <f t="shared" si="102"/>
        <v>0.8936170212765957</v>
      </c>
      <c r="BJ101" s="36">
        <f t="shared" si="102"/>
        <v>0.8936170212765957</v>
      </c>
      <c r="BK101" s="36">
        <f t="shared" si="102"/>
        <v>0.8936170212765957</v>
      </c>
      <c r="BL101" s="36">
        <f t="shared" si="102"/>
        <v>0.8936170212765957</v>
      </c>
      <c r="BM101" s="36">
        <f t="shared" si="102"/>
        <v>0</v>
      </c>
      <c r="BN101" s="36">
        <f t="shared" si="102"/>
        <v>0</v>
      </c>
      <c r="BO101" s="36">
        <f t="shared" si="102"/>
        <v>0</v>
      </c>
      <c r="BP101" s="36">
        <f t="shared" si="102"/>
        <v>0</v>
      </c>
      <c r="BQ101" s="36">
        <f t="shared" si="102"/>
        <v>0</v>
      </c>
      <c r="BR101" s="36">
        <f t="shared" si="102"/>
        <v>0</v>
      </c>
      <c r="BS101" s="36">
        <f t="shared" si="101"/>
        <v>0</v>
      </c>
      <c r="BT101" s="36">
        <f t="shared" si="101"/>
        <v>0</v>
      </c>
      <c r="BU101" s="36">
        <f t="shared" si="101"/>
        <v>0</v>
      </c>
      <c r="BV101" s="36">
        <f t="shared" si="101"/>
        <v>0</v>
      </c>
      <c r="BW101" s="36">
        <f t="shared" si="101"/>
        <v>0</v>
      </c>
      <c r="BX101" s="36">
        <f t="shared" si="101"/>
        <v>0</v>
      </c>
      <c r="BY101" s="36">
        <f t="shared" si="101"/>
        <v>0</v>
      </c>
      <c r="BZ101" s="36">
        <f t="shared" si="101"/>
        <v>0</v>
      </c>
      <c r="CA101" s="36">
        <f t="shared" si="101"/>
        <v>0</v>
      </c>
      <c r="CB101" s="36">
        <f t="shared" si="101"/>
        <v>0</v>
      </c>
      <c r="CC101" s="36">
        <f t="shared" si="101"/>
        <v>0</v>
      </c>
      <c r="CD101" s="36">
        <f t="shared" si="101"/>
        <v>0</v>
      </c>
      <c r="CE101" s="36">
        <f t="shared" si="101"/>
        <v>0</v>
      </c>
      <c r="CF101" s="36">
        <f t="shared" si="101"/>
        <v>0</v>
      </c>
      <c r="CG101" s="36">
        <f t="shared" si="101"/>
        <v>0</v>
      </c>
      <c r="CH101" s="36">
        <f t="shared" si="101"/>
        <v>0</v>
      </c>
      <c r="CI101" s="36">
        <f t="shared" si="101"/>
        <v>0</v>
      </c>
      <c r="CJ101" s="36">
        <f t="shared" si="101"/>
        <v>0</v>
      </c>
      <c r="CK101" s="36">
        <f t="shared" si="101"/>
        <v>0</v>
      </c>
      <c r="CL101" s="36">
        <f t="shared" si="101"/>
        <v>0</v>
      </c>
      <c r="CM101" s="36">
        <f t="shared" si="101"/>
        <v>0</v>
      </c>
      <c r="CN101" s="36">
        <f t="shared" si="101"/>
        <v>0</v>
      </c>
      <c r="CO101" s="36"/>
      <c r="CP101" s="36"/>
      <c r="CQ101" s="53">
        <f t="shared" si="26"/>
        <v>47.890000000000057</v>
      </c>
    </row>
    <row r="102" spans="1:96" x14ac:dyDescent="0.25">
      <c r="A102" s="34" t="s">
        <v>27</v>
      </c>
      <c r="B102" s="34"/>
      <c r="C102" s="34"/>
      <c r="D102" s="34"/>
      <c r="E102" s="39">
        <v>52290</v>
      </c>
      <c r="F102" s="36">
        <f>F66+F84-0.97</f>
        <v>0.99714937443837703</v>
      </c>
      <c r="G102" s="36">
        <f t="shared" ref="G102:I102" si="110">G66+G84-0.97</f>
        <v>0.99714937443837703</v>
      </c>
      <c r="H102" s="36">
        <f t="shared" si="110"/>
        <v>0.99714937443837703</v>
      </c>
      <c r="I102" s="36">
        <f t="shared" si="110"/>
        <v>0.99714937443837703</v>
      </c>
      <c r="J102" s="36">
        <f t="shared" si="100"/>
        <v>0.91069776153515125</v>
      </c>
      <c r="K102" s="36">
        <f t="shared" si="100"/>
        <v>0.91069776153515125</v>
      </c>
      <c r="L102" s="36">
        <f t="shared" si="100"/>
        <v>0.91069776153515125</v>
      </c>
      <c r="M102" s="36">
        <f t="shared" si="100"/>
        <v>0.91069776153515125</v>
      </c>
      <c r="N102" s="36">
        <f t="shared" si="100"/>
        <v>0.91069776153515125</v>
      </c>
      <c r="O102" s="36">
        <f t="shared" si="100"/>
        <v>0.91069776153515125</v>
      </c>
      <c r="P102" s="36">
        <f t="shared" si="100"/>
        <v>0.91069776153515125</v>
      </c>
      <c r="Q102" s="36">
        <f t="shared" si="100"/>
        <v>0.91069776153515125</v>
      </c>
      <c r="R102" s="36">
        <f>R66+R84-0.17</f>
        <v>0.99601691047132135</v>
      </c>
      <c r="S102" s="36">
        <f t="shared" ref="S102:V102" si="111">S66+S84-0.17</f>
        <v>0.99601691047132135</v>
      </c>
      <c r="T102" s="36">
        <f t="shared" si="111"/>
        <v>0.99601691047132135</v>
      </c>
      <c r="U102" s="36">
        <f t="shared" si="111"/>
        <v>0.99601691047132135</v>
      </c>
      <c r="V102" s="36">
        <f t="shared" si="111"/>
        <v>0.99601691047132135</v>
      </c>
      <c r="W102" s="36">
        <f>W66+W84-0.21</f>
        <v>0.99523259674583109</v>
      </c>
      <c r="X102" s="36">
        <f t="shared" ref="X102:AB102" si="112">X66+X84-0.21</f>
        <v>0.99523259674583109</v>
      </c>
      <c r="Y102" s="36">
        <f t="shared" si="112"/>
        <v>0.99523259674583109</v>
      </c>
      <c r="Z102" s="36">
        <f t="shared" si="112"/>
        <v>0.99523259674583109</v>
      </c>
      <c r="AA102" s="36">
        <f t="shared" si="112"/>
        <v>0.99523259674583109</v>
      </c>
      <c r="AB102" s="36">
        <f t="shared" si="112"/>
        <v>0.99523259674583109</v>
      </c>
      <c r="AC102" s="36">
        <f t="shared" si="102"/>
        <v>0.94436303152843981</v>
      </c>
      <c r="AD102" s="36">
        <f t="shared" si="102"/>
        <v>0.94436303152843981</v>
      </c>
      <c r="AE102" s="36">
        <f t="shared" si="102"/>
        <v>0.94436303152843981</v>
      </c>
      <c r="AF102" s="36">
        <f t="shared" si="102"/>
        <v>0.94436303152843981</v>
      </c>
      <c r="AG102" s="36">
        <f t="shared" si="102"/>
        <v>0.94436303152843981</v>
      </c>
      <c r="AH102" s="36">
        <f t="shared" si="102"/>
        <v>0.94436303152843981</v>
      </c>
      <c r="AI102" s="36">
        <f t="shared" si="102"/>
        <v>0.94436303152843981</v>
      </c>
      <c r="AJ102" s="36">
        <f t="shared" si="102"/>
        <v>0.94436303152843981</v>
      </c>
      <c r="AK102" s="36">
        <f t="shared" si="102"/>
        <v>0.94436303152843981</v>
      </c>
      <c r="AL102" s="36">
        <f t="shared" si="102"/>
        <v>0.94436303152843981</v>
      </c>
      <c r="AM102" s="36">
        <f t="shared" si="102"/>
        <v>0.94436303152843981</v>
      </c>
      <c r="AN102" s="36">
        <f t="shared" si="102"/>
        <v>0.94436303152843981</v>
      </c>
      <c r="AO102" s="36">
        <f t="shared" si="102"/>
        <v>0.94436303152843981</v>
      </c>
      <c r="AP102" s="36">
        <f t="shared" si="102"/>
        <v>0.94436303152843981</v>
      </c>
      <c r="AQ102" s="36">
        <f t="shared" si="102"/>
        <v>1.0222008693662776</v>
      </c>
      <c r="AR102" s="36">
        <f t="shared" si="102"/>
        <v>1.0222008693662776</v>
      </c>
      <c r="AS102" s="36">
        <f t="shared" si="102"/>
        <v>1.0222008693662776</v>
      </c>
      <c r="AT102" s="36">
        <f t="shared" si="102"/>
        <v>1.0222008693662776</v>
      </c>
      <c r="AU102" s="36">
        <f t="shared" si="102"/>
        <v>1.0222008693662776</v>
      </c>
      <c r="AV102" s="36">
        <f t="shared" si="102"/>
        <v>1.0222008693662776</v>
      </c>
      <c r="AW102" s="36">
        <f t="shared" si="102"/>
        <v>1.0222008693662776</v>
      </c>
      <c r="AX102" s="36">
        <f t="shared" si="102"/>
        <v>1.0222008693662776</v>
      </c>
      <c r="AY102" s="36">
        <f t="shared" si="102"/>
        <v>1.0222008693662776</v>
      </c>
      <c r="AZ102" s="36">
        <f t="shared" si="102"/>
        <v>1.0222008693662776</v>
      </c>
      <c r="BA102" s="36">
        <f t="shared" si="102"/>
        <v>1.0222008693662776</v>
      </c>
      <c r="BB102" s="36">
        <f t="shared" si="102"/>
        <v>1.0222008693662776</v>
      </c>
      <c r="BC102" s="36">
        <f t="shared" si="102"/>
        <v>1.0222008693662776</v>
      </c>
      <c r="BD102" s="36">
        <f t="shared" si="102"/>
        <v>1.0222008693662776</v>
      </c>
      <c r="BE102" s="36">
        <f t="shared" si="102"/>
        <v>1.0222008693662776</v>
      </c>
      <c r="BF102" s="36">
        <f t="shared" si="102"/>
        <v>1.0222008693662776</v>
      </c>
      <c r="BG102" s="36">
        <v>1</v>
      </c>
      <c r="BH102" s="36">
        <v>1</v>
      </c>
      <c r="BI102" s="36">
        <v>0.69099999999999995</v>
      </c>
      <c r="BJ102" s="36">
        <v>0.5</v>
      </c>
      <c r="BK102" s="36">
        <v>0.5</v>
      </c>
      <c r="BL102" s="36">
        <v>0.5</v>
      </c>
      <c r="BM102" s="36">
        <v>0.5</v>
      </c>
      <c r="BN102" s="36">
        <v>0.5</v>
      </c>
      <c r="BO102" s="36">
        <v>0.5</v>
      </c>
      <c r="BP102" s="36">
        <v>0.5</v>
      </c>
      <c r="BQ102" s="36">
        <v>0.5</v>
      </c>
      <c r="BR102" s="36">
        <v>0.5</v>
      </c>
      <c r="BS102" s="36">
        <v>0.5</v>
      </c>
      <c r="BT102" s="36">
        <v>0.5</v>
      </c>
      <c r="BU102" s="36">
        <v>0.5</v>
      </c>
      <c r="BV102" s="36">
        <v>0.5</v>
      </c>
      <c r="BW102" s="36">
        <v>0.5</v>
      </c>
      <c r="BX102" s="36">
        <v>0.5</v>
      </c>
      <c r="BY102" s="36">
        <v>0.5</v>
      </c>
      <c r="BZ102" s="36">
        <v>0.5</v>
      </c>
      <c r="CA102" s="36">
        <v>0.5</v>
      </c>
      <c r="CB102" s="36">
        <v>0.5</v>
      </c>
      <c r="CC102" s="36">
        <v>0.5</v>
      </c>
      <c r="CD102" s="36">
        <v>0.5</v>
      </c>
      <c r="CE102" s="36">
        <v>0.5</v>
      </c>
      <c r="CF102" s="36">
        <v>0.5</v>
      </c>
      <c r="CG102" s="36">
        <v>0.5</v>
      </c>
      <c r="CH102" s="36">
        <v>0.5</v>
      </c>
      <c r="CI102" s="36">
        <v>0.5</v>
      </c>
      <c r="CJ102" s="36">
        <v>0.5</v>
      </c>
      <c r="CK102" s="36">
        <v>0.5</v>
      </c>
      <c r="CL102" s="36">
        <v>0.5</v>
      </c>
      <c r="CM102" s="36">
        <v>0.5</v>
      </c>
      <c r="CN102" s="36">
        <v>0.5</v>
      </c>
      <c r="CO102" s="36"/>
      <c r="CP102" s="36"/>
      <c r="CQ102" s="53">
        <f t="shared" si="26"/>
        <v>69.992956074124933</v>
      </c>
    </row>
    <row r="103" spans="1:96" x14ac:dyDescent="0.25">
      <c r="A103" s="34" t="s">
        <v>27</v>
      </c>
      <c r="B103" s="34"/>
      <c r="C103" s="34"/>
      <c r="D103" s="34"/>
      <c r="E103" s="39">
        <v>435750</v>
      </c>
      <c r="F103" s="36">
        <f t="shared" si="100"/>
        <v>0</v>
      </c>
      <c r="G103" s="36">
        <f t="shared" si="100"/>
        <v>0</v>
      </c>
      <c r="H103" s="36">
        <f t="shared" si="100"/>
        <v>0</v>
      </c>
      <c r="I103" s="36">
        <f t="shared" si="100"/>
        <v>0</v>
      </c>
      <c r="J103" s="36">
        <f t="shared" si="100"/>
        <v>2.4193548387096774E-2</v>
      </c>
      <c r="K103" s="36">
        <f t="shared" si="100"/>
        <v>2.4193548387096774E-2</v>
      </c>
      <c r="L103" s="36">
        <f t="shared" si="100"/>
        <v>2.4193548387096774E-2</v>
      </c>
      <c r="M103" s="36">
        <f t="shared" si="100"/>
        <v>2.4193548387096774E-2</v>
      </c>
      <c r="N103" s="36">
        <f t="shared" si="100"/>
        <v>2.4193548387096774E-2</v>
      </c>
      <c r="O103" s="36">
        <f t="shared" si="100"/>
        <v>2.4193548387096774E-2</v>
      </c>
      <c r="P103" s="36">
        <f t="shared" si="100"/>
        <v>2.4193548387096774E-2</v>
      </c>
      <c r="Q103" s="36">
        <f t="shared" si="100"/>
        <v>2.4193548387096774E-2</v>
      </c>
      <c r="R103" s="36">
        <f t="shared" si="100"/>
        <v>6.6746739876458475E-2</v>
      </c>
      <c r="S103" s="36">
        <f t="shared" si="100"/>
        <v>6.6746739876458475E-2</v>
      </c>
      <c r="T103" s="36">
        <f t="shared" si="100"/>
        <v>6.6746739876458475E-2</v>
      </c>
      <c r="U103" s="36">
        <f t="shared" si="100"/>
        <v>6.6746739876458475E-2</v>
      </c>
      <c r="V103" s="36">
        <f t="shared" si="102"/>
        <v>6.6746739876458475E-2</v>
      </c>
      <c r="W103" s="36">
        <f t="shared" si="102"/>
        <v>8.0635628765347356E-2</v>
      </c>
      <c r="X103" s="36">
        <f t="shared" si="102"/>
        <v>8.0635628765347356E-2</v>
      </c>
      <c r="Y103" s="36">
        <f t="shared" si="102"/>
        <v>8.0635628765347356E-2</v>
      </c>
      <c r="Z103" s="36">
        <f t="shared" si="102"/>
        <v>8.0635628765347356E-2</v>
      </c>
      <c r="AA103" s="36">
        <f t="shared" si="102"/>
        <v>8.0635628765347356E-2</v>
      </c>
      <c r="AB103" s="36">
        <f t="shared" si="102"/>
        <v>8.0635628765347356E-2</v>
      </c>
      <c r="AC103" s="36">
        <f t="shared" si="102"/>
        <v>8.0635628765347356E-2</v>
      </c>
      <c r="AD103" s="36">
        <f t="shared" si="102"/>
        <v>8.0635628765347356E-2</v>
      </c>
      <c r="AE103" s="36">
        <f t="shared" si="102"/>
        <v>8.0635628765347356E-2</v>
      </c>
      <c r="AF103" s="36">
        <f t="shared" si="102"/>
        <v>8.0635628765347356E-2</v>
      </c>
      <c r="AG103" s="36">
        <f t="shared" si="102"/>
        <v>8.0635628765347356E-2</v>
      </c>
      <c r="AH103" s="36">
        <f t="shared" si="102"/>
        <v>8.0635628765347356E-2</v>
      </c>
      <c r="AI103" s="36">
        <f t="shared" si="102"/>
        <v>8.0635628765347356E-2</v>
      </c>
      <c r="AJ103" s="36">
        <f t="shared" si="102"/>
        <v>8.0635628765347356E-2</v>
      </c>
      <c r="AK103" s="36">
        <f t="shared" ref="AK103:BR103" si="113">AK67+AK85</f>
        <v>8.0635628765347356E-2</v>
      </c>
      <c r="AL103" s="36">
        <f t="shared" si="113"/>
        <v>8.0635628765347356E-2</v>
      </c>
      <c r="AM103" s="36">
        <f t="shared" si="113"/>
        <v>8.0635628765347356E-2</v>
      </c>
      <c r="AN103" s="36">
        <f t="shared" si="113"/>
        <v>8.0635628765347356E-2</v>
      </c>
      <c r="AO103" s="36">
        <f t="shared" si="113"/>
        <v>8.0635628765347356E-2</v>
      </c>
      <c r="AP103" s="36">
        <f t="shared" si="113"/>
        <v>8.0635628765347356E-2</v>
      </c>
      <c r="AQ103" s="36">
        <f t="shared" si="113"/>
        <v>0.12063562876534736</v>
      </c>
      <c r="AR103" s="36">
        <f t="shared" si="113"/>
        <v>0.12063562876534736</v>
      </c>
      <c r="AS103" s="36">
        <f t="shared" si="113"/>
        <v>0.12063562876534736</v>
      </c>
      <c r="AT103" s="36">
        <f t="shared" si="113"/>
        <v>0.12063562876534736</v>
      </c>
      <c r="AU103" s="36">
        <f t="shared" si="113"/>
        <v>0.12063562876534736</v>
      </c>
      <c r="AV103" s="36">
        <f t="shared" si="113"/>
        <v>0.12063562876534736</v>
      </c>
      <c r="AW103" s="36">
        <f t="shared" si="113"/>
        <v>0.12063562876534736</v>
      </c>
      <c r="AX103" s="36">
        <f t="shared" si="113"/>
        <v>0.12063562876534736</v>
      </c>
      <c r="AY103" s="36">
        <f t="shared" si="113"/>
        <v>0.12063562876534736</v>
      </c>
      <c r="AZ103" s="36">
        <f t="shared" si="113"/>
        <v>0.12063562876534736</v>
      </c>
      <c r="BA103" s="36">
        <f t="shared" si="113"/>
        <v>0.12063562876534736</v>
      </c>
      <c r="BB103" s="36">
        <f t="shared" si="113"/>
        <v>0.12063562876534736</v>
      </c>
      <c r="BC103" s="36">
        <f t="shared" si="113"/>
        <v>0.12063562876534736</v>
      </c>
      <c r="BD103" s="36">
        <f t="shared" si="113"/>
        <v>0.12063562876534736</v>
      </c>
      <c r="BE103" s="36">
        <f t="shared" si="113"/>
        <v>0.12063562876534736</v>
      </c>
      <c r="BF103" s="36">
        <f t="shared" si="113"/>
        <v>0.12063562876534736</v>
      </c>
      <c r="BG103" s="36">
        <f t="shared" si="113"/>
        <v>0.10674673987645847</v>
      </c>
      <c r="BH103" s="36">
        <f t="shared" si="113"/>
        <v>0.10674673987645847</v>
      </c>
      <c r="BI103" s="36">
        <f t="shared" si="113"/>
        <v>0.10674673987645847</v>
      </c>
      <c r="BJ103" s="36">
        <f t="shared" si="113"/>
        <v>0.10674673987645847</v>
      </c>
      <c r="BK103" s="36">
        <f t="shared" si="113"/>
        <v>0.10674673987645847</v>
      </c>
      <c r="BL103" s="36">
        <f t="shared" si="113"/>
        <v>0.10674673987645847</v>
      </c>
      <c r="BM103" s="36">
        <f t="shared" si="113"/>
        <v>6.4193548387096774E-2</v>
      </c>
      <c r="BN103" s="36">
        <f t="shared" si="113"/>
        <v>6.4193548387096774E-2</v>
      </c>
      <c r="BO103" s="36">
        <f t="shared" si="113"/>
        <v>6.4193548387096774E-2</v>
      </c>
      <c r="BP103" s="36">
        <f t="shared" si="113"/>
        <v>6.4193548387096774E-2</v>
      </c>
      <c r="BQ103" s="36">
        <f t="shared" si="113"/>
        <v>6.4193548387096774E-2</v>
      </c>
      <c r="BR103" s="36">
        <f t="shared" si="113"/>
        <v>6.4193548387096774E-2</v>
      </c>
      <c r="BS103" s="36">
        <f t="shared" si="101"/>
        <v>6.4193548387096774E-2</v>
      </c>
      <c r="BT103" s="36">
        <f t="shared" si="101"/>
        <v>0.04</v>
      </c>
      <c r="BU103" s="36">
        <f t="shared" si="101"/>
        <v>0.04</v>
      </c>
      <c r="BV103" s="36">
        <f t="shared" si="101"/>
        <v>0.04</v>
      </c>
      <c r="BW103" s="36">
        <f t="shared" si="101"/>
        <v>0.04</v>
      </c>
      <c r="BX103" s="36">
        <f t="shared" si="101"/>
        <v>0.04</v>
      </c>
      <c r="BY103" s="36">
        <f t="shared" si="101"/>
        <v>0.04</v>
      </c>
      <c r="BZ103" s="36">
        <f t="shared" si="101"/>
        <v>0.04</v>
      </c>
      <c r="CA103" s="36">
        <f t="shared" si="101"/>
        <v>0.04</v>
      </c>
      <c r="CB103" s="36">
        <f t="shared" si="101"/>
        <v>0.04</v>
      </c>
      <c r="CC103" s="36">
        <f t="shared" si="101"/>
        <v>0.04</v>
      </c>
      <c r="CD103" s="36">
        <f t="shared" si="101"/>
        <v>0.04</v>
      </c>
      <c r="CE103" s="36">
        <f t="shared" si="101"/>
        <v>0.04</v>
      </c>
      <c r="CF103" s="36">
        <f t="shared" si="101"/>
        <v>0.04</v>
      </c>
      <c r="CG103" s="36">
        <f t="shared" si="101"/>
        <v>0.04</v>
      </c>
      <c r="CH103" s="36">
        <f t="shared" si="101"/>
        <v>0.04</v>
      </c>
      <c r="CI103" s="36">
        <f t="shared" si="101"/>
        <v>0.04</v>
      </c>
      <c r="CJ103" s="36">
        <f t="shared" si="101"/>
        <v>0.04</v>
      </c>
      <c r="CK103" s="36">
        <f t="shared" si="101"/>
        <v>0.04</v>
      </c>
      <c r="CL103" s="36">
        <f t="shared" si="101"/>
        <v>0.04</v>
      </c>
      <c r="CM103" s="36">
        <f t="shared" si="101"/>
        <v>0.04</v>
      </c>
      <c r="CN103" s="36">
        <f t="shared" si="101"/>
        <v>0.04</v>
      </c>
      <c r="CO103" s="36"/>
      <c r="CP103" s="36"/>
      <c r="CQ103" s="53">
        <f t="shared" si="26"/>
        <v>6</v>
      </c>
    </row>
    <row r="104" spans="1:96" x14ac:dyDescent="0.25">
      <c r="A104" s="34" t="s">
        <v>27</v>
      </c>
      <c r="B104" s="34"/>
      <c r="C104" s="34"/>
      <c r="D104" s="34"/>
      <c r="E104" s="39">
        <v>435750</v>
      </c>
      <c r="F104" s="36">
        <f t="shared" si="100"/>
        <v>0.44983410520494921</v>
      </c>
      <c r="G104" s="36">
        <f t="shared" si="100"/>
        <v>0.44983410520494921</v>
      </c>
      <c r="H104" s="36">
        <f t="shared" si="100"/>
        <v>0.44983410520494921</v>
      </c>
      <c r="I104" s="36">
        <f t="shared" si="100"/>
        <v>0.44983410520494921</v>
      </c>
      <c r="J104" s="36">
        <f t="shared" si="100"/>
        <v>0.19983410520494921</v>
      </c>
      <c r="K104" s="36">
        <f t="shared" si="100"/>
        <v>0.19983410520494921</v>
      </c>
      <c r="L104" s="36">
        <f t="shared" si="100"/>
        <v>0.19983410520494921</v>
      </c>
      <c r="M104" s="36">
        <f t="shared" si="100"/>
        <v>0.19983410520494921</v>
      </c>
      <c r="N104" s="36">
        <f t="shared" si="100"/>
        <v>0.19983410520494921</v>
      </c>
      <c r="O104" s="36">
        <f t="shared" si="100"/>
        <v>0.19983410520494921</v>
      </c>
      <c r="P104" s="36">
        <f t="shared" si="100"/>
        <v>0.19983410520494921</v>
      </c>
      <c r="Q104" s="36">
        <f t="shared" si="100"/>
        <v>0.19983410520494921</v>
      </c>
      <c r="R104" s="36">
        <f t="shared" si="100"/>
        <v>0.19983410520494921</v>
      </c>
      <c r="S104" s="36">
        <f t="shared" si="100"/>
        <v>0.19983410520494921</v>
      </c>
      <c r="T104" s="36">
        <f t="shared" si="100"/>
        <v>0.19983410520494921</v>
      </c>
      <c r="U104" s="36">
        <f t="shared" si="100"/>
        <v>0.19983410520494921</v>
      </c>
      <c r="V104" s="36">
        <f t="shared" ref="V104:BR108" si="114">V68+V86</f>
        <v>0.19983410520494921</v>
      </c>
      <c r="W104" s="36">
        <f t="shared" si="114"/>
        <v>0.14101057579318449</v>
      </c>
      <c r="X104" s="36">
        <f t="shared" si="114"/>
        <v>0.14101057579318449</v>
      </c>
      <c r="Y104" s="36">
        <f t="shared" si="114"/>
        <v>0.14101057579318449</v>
      </c>
      <c r="Z104" s="36">
        <f t="shared" si="114"/>
        <v>0.14101057579318449</v>
      </c>
      <c r="AA104" s="36">
        <f t="shared" si="114"/>
        <v>0.14101057579318449</v>
      </c>
      <c r="AB104" s="36">
        <f t="shared" si="114"/>
        <v>0.14101057579318449</v>
      </c>
      <c r="AC104" s="36">
        <f t="shared" si="114"/>
        <v>5.4054054054054057E-2</v>
      </c>
      <c r="AD104" s="36">
        <f t="shared" si="114"/>
        <v>5.4054054054054057E-2</v>
      </c>
      <c r="AE104" s="36">
        <f t="shared" si="114"/>
        <v>5.4054054054054057E-2</v>
      </c>
      <c r="AF104" s="36">
        <f t="shared" si="114"/>
        <v>5.4054054054054057E-2</v>
      </c>
      <c r="AG104" s="36">
        <f t="shared" si="114"/>
        <v>5.4054054054054057E-2</v>
      </c>
      <c r="AH104" s="36">
        <f t="shared" si="114"/>
        <v>5.4054054054054057E-2</v>
      </c>
      <c r="AI104" s="36">
        <f t="shared" si="114"/>
        <v>5.4054054054054057E-2</v>
      </c>
      <c r="AJ104" s="36">
        <f t="shared" si="114"/>
        <v>5.4054054054054057E-2</v>
      </c>
      <c r="AK104" s="36">
        <f t="shared" si="114"/>
        <v>5.4054054054054057E-2</v>
      </c>
      <c r="AL104" s="36">
        <f t="shared" si="114"/>
        <v>5.4054054054054057E-2</v>
      </c>
      <c r="AM104" s="36">
        <f t="shared" si="114"/>
        <v>5.4054054054054057E-2</v>
      </c>
      <c r="AN104" s="36">
        <f t="shared" si="114"/>
        <v>5.4054054054054057E-2</v>
      </c>
      <c r="AO104" s="36">
        <f t="shared" si="114"/>
        <v>5.4054054054054057E-2</v>
      </c>
      <c r="AP104" s="36">
        <f t="shared" si="114"/>
        <v>5.4054054054054057E-2</v>
      </c>
      <c r="AQ104" s="36">
        <f t="shared" si="114"/>
        <v>0</v>
      </c>
      <c r="AR104" s="36">
        <f t="shared" si="114"/>
        <v>0</v>
      </c>
      <c r="AS104" s="36">
        <f t="shared" si="114"/>
        <v>0</v>
      </c>
      <c r="AT104" s="36">
        <f t="shared" si="114"/>
        <v>0</v>
      </c>
      <c r="AU104" s="36">
        <f t="shared" si="114"/>
        <v>0</v>
      </c>
      <c r="AV104" s="36">
        <f t="shared" si="114"/>
        <v>0</v>
      </c>
      <c r="AW104" s="36">
        <f t="shared" si="114"/>
        <v>0</v>
      </c>
      <c r="AX104" s="36">
        <f t="shared" si="114"/>
        <v>0</v>
      </c>
      <c r="AY104" s="36">
        <f t="shared" si="114"/>
        <v>0</v>
      </c>
      <c r="AZ104" s="36">
        <f t="shared" si="114"/>
        <v>0</v>
      </c>
      <c r="BA104" s="36">
        <f t="shared" si="114"/>
        <v>0</v>
      </c>
      <c r="BB104" s="36">
        <f t="shared" si="114"/>
        <v>0</v>
      </c>
      <c r="BC104" s="36">
        <f t="shared" si="114"/>
        <v>0</v>
      </c>
      <c r="BD104" s="36">
        <f t="shared" si="114"/>
        <v>0</v>
      </c>
      <c r="BE104" s="36">
        <f t="shared" si="114"/>
        <v>0</v>
      </c>
      <c r="BF104" s="36">
        <f t="shared" si="114"/>
        <v>0</v>
      </c>
      <c r="BG104" s="36">
        <f t="shared" si="114"/>
        <v>0</v>
      </c>
      <c r="BH104" s="36">
        <f t="shared" si="114"/>
        <v>0</v>
      </c>
      <c r="BI104" s="36">
        <f t="shared" si="114"/>
        <v>0</v>
      </c>
      <c r="BJ104" s="36">
        <f t="shared" si="114"/>
        <v>0</v>
      </c>
      <c r="BK104" s="36">
        <f t="shared" si="114"/>
        <v>0</v>
      </c>
      <c r="BL104" s="36">
        <f t="shared" si="114"/>
        <v>0</v>
      </c>
      <c r="BM104" s="36">
        <f t="shared" si="114"/>
        <v>0</v>
      </c>
      <c r="BN104" s="36">
        <f t="shared" si="114"/>
        <v>0</v>
      </c>
      <c r="BO104" s="36">
        <f t="shared" si="114"/>
        <v>0</v>
      </c>
      <c r="BP104" s="36">
        <f t="shared" si="114"/>
        <v>0</v>
      </c>
      <c r="BQ104" s="36">
        <f t="shared" si="114"/>
        <v>0</v>
      </c>
      <c r="BR104" s="36">
        <f t="shared" si="114"/>
        <v>0</v>
      </c>
      <c r="BS104" s="36">
        <f t="shared" si="101"/>
        <v>0</v>
      </c>
      <c r="BT104" s="36">
        <f t="shared" si="101"/>
        <v>0</v>
      </c>
      <c r="BU104" s="36">
        <f t="shared" si="101"/>
        <v>0</v>
      </c>
      <c r="BV104" s="36">
        <f t="shared" si="101"/>
        <v>0</v>
      </c>
      <c r="BW104" s="36">
        <f t="shared" si="101"/>
        <v>0</v>
      </c>
      <c r="BX104" s="36">
        <f t="shared" si="101"/>
        <v>0</v>
      </c>
      <c r="BY104" s="36">
        <f t="shared" si="101"/>
        <v>0</v>
      </c>
      <c r="BZ104" s="36">
        <f t="shared" si="101"/>
        <v>0</v>
      </c>
      <c r="CA104" s="36">
        <f t="shared" si="101"/>
        <v>0</v>
      </c>
      <c r="CB104" s="36">
        <f t="shared" si="101"/>
        <v>0</v>
      </c>
      <c r="CC104" s="36">
        <f t="shared" si="101"/>
        <v>0</v>
      </c>
      <c r="CD104" s="36">
        <f t="shared" si="101"/>
        <v>0</v>
      </c>
      <c r="CE104" s="36">
        <f t="shared" si="101"/>
        <v>0</v>
      </c>
      <c r="CF104" s="36">
        <f t="shared" si="101"/>
        <v>0</v>
      </c>
      <c r="CG104" s="36">
        <f t="shared" si="101"/>
        <v>0</v>
      </c>
      <c r="CH104" s="36">
        <f t="shared" si="101"/>
        <v>0</v>
      </c>
      <c r="CI104" s="36">
        <f t="shared" si="101"/>
        <v>0</v>
      </c>
      <c r="CJ104" s="36">
        <f t="shared" si="101"/>
        <v>0</v>
      </c>
      <c r="CK104" s="36">
        <f t="shared" si="101"/>
        <v>0</v>
      </c>
      <c r="CL104" s="36">
        <f t="shared" si="101"/>
        <v>0</v>
      </c>
      <c r="CM104" s="36">
        <f t="shared" si="101"/>
        <v>0</v>
      </c>
      <c r="CN104" s="36">
        <f t="shared" si="101"/>
        <v>0</v>
      </c>
      <c r="CO104" s="36"/>
      <c r="CP104" s="36"/>
      <c r="CQ104" s="53">
        <f t="shared" si="26"/>
        <v>6.0000000000000036</v>
      </c>
    </row>
    <row r="105" spans="1:96" x14ac:dyDescent="0.25">
      <c r="A105" s="34" t="s">
        <v>27</v>
      </c>
      <c r="B105" s="34"/>
      <c r="C105" s="34"/>
      <c r="D105" s="34"/>
      <c r="E105" s="39">
        <v>26145</v>
      </c>
      <c r="F105" s="36">
        <f>F69+F87-0.97</f>
        <v>0.99714937443837703</v>
      </c>
      <c r="G105" s="36">
        <f t="shared" ref="G105:I108" si="115">G69+G87-0.97</f>
        <v>0.99714937443837703</v>
      </c>
      <c r="H105" s="36">
        <f t="shared" si="115"/>
        <v>0.99714937443837703</v>
      </c>
      <c r="I105" s="36">
        <f t="shared" si="115"/>
        <v>0.99714937443837703</v>
      </c>
      <c r="J105" s="36">
        <f t="shared" si="100"/>
        <v>0.91069776153515125</v>
      </c>
      <c r="K105" s="36">
        <f t="shared" si="100"/>
        <v>0.91069776153515125</v>
      </c>
      <c r="L105" s="36">
        <f t="shared" si="100"/>
        <v>0.91069776153515125</v>
      </c>
      <c r="M105" s="36">
        <f t="shared" si="100"/>
        <v>0.91069776153515125</v>
      </c>
      <c r="N105" s="36">
        <f t="shared" si="100"/>
        <v>0.91069776153515125</v>
      </c>
      <c r="O105" s="36">
        <f t="shared" si="100"/>
        <v>0.91069776153515125</v>
      </c>
      <c r="P105" s="36">
        <f t="shared" si="100"/>
        <v>0.91069776153515125</v>
      </c>
      <c r="Q105" s="36">
        <f t="shared" si="100"/>
        <v>0.91069776153515125</v>
      </c>
      <c r="R105" s="36">
        <f>R69+R87-0.17</f>
        <v>0.99601691047132135</v>
      </c>
      <c r="S105" s="36">
        <f t="shared" ref="S105:V105" si="116">S69+S87-0.17</f>
        <v>0.99601691047132135</v>
      </c>
      <c r="T105" s="36">
        <f t="shared" si="116"/>
        <v>0.99601691047132135</v>
      </c>
      <c r="U105" s="36">
        <f t="shared" si="116"/>
        <v>0.99601691047132135</v>
      </c>
      <c r="V105" s="36">
        <f t="shared" si="116"/>
        <v>0.99601691047132135</v>
      </c>
      <c r="W105" s="36">
        <f>W69+W87-0.21</f>
        <v>0.99523259674583109</v>
      </c>
      <c r="X105" s="36">
        <f t="shared" ref="X105:AB105" si="117">X69+X87-0.21</f>
        <v>0.99523259674583109</v>
      </c>
      <c r="Y105" s="36">
        <f t="shared" si="117"/>
        <v>0.99523259674583109</v>
      </c>
      <c r="Z105" s="36">
        <f t="shared" si="117"/>
        <v>0.99523259674583109</v>
      </c>
      <c r="AA105" s="36">
        <f t="shared" si="117"/>
        <v>0.99523259674583109</v>
      </c>
      <c r="AB105" s="36">
        <f t="shared" si="117"/>
        <v>0.99523259674583109</v>
      </c>
      <c r="AC105" s="36">
        <f t="shared" si="114"/>
        <v>0.94436303152843981</v>
      </c>
      <c r="AD105" s="36">
        <f t="shared" si="114"/>
        <v>0.94436303152843981</v>
      </c>
      <c r="AE105" s="36">
        <f t="shared" si="114"/>
        <v>0.94436303152843981</v>
      </c>
      <c r="AF105" s="36">
        <f t="shared" si="114"/>
        <v>0.94436303152843981</v>
      </c>
      <c r="AG105" s="36">
        <f t="shared" si="114"/>
        <v>0.94436303152843981</v>
      </c>
      <c r="AH105" s="36">
        <f t="shared" si="114"/>
        <v>0.94436303152843981</v>
      </c>
      <c r="AI105" s="36">
        <f t="shared" si="114"/>
        <v>0.94436303152843981</v>
      </c>
      <c r="AJ105" s="36">
        <f t="shared" si="114"/>
        <v>0.94436303152843981</v>
      </c>
      <c r="AK105" s="36">
        <f t="shared" si="114"/>
        <v>0.94436303152843981</v>
      </c>
      <c r="AL105" s="36">
        <f t="shared" si="114"/>
        <v>0.94436303152843981</v>
      </c>
      <c r="AM105" s="36">
        <f t="shared" si="114"/>
        <v>0.94436303152843981</v>
      </c>
      <c r="AN105" s="36">
        <f t="shared" si="114"/>
        <v>0.94436303152843981</v>
      </c>
      <c r="AO105" s="36">
        <f t="shared" si="114"/>
        <v>0.94436303152843981</v>
      </c>
      <c r="AP105" s="36">
        <f t="shared" si="114"/>
        <v>0.94436303152843981</v>
      </c>
      <c r="AQ105" s="36">
        <f t="shared" si="114"/>
        <v>1.0222008693662776</v>
      </c>
      <c r="AR105" s="36">
        <f t="shared" si="114"/>
        <v>1.0222008693662776</v>
      </c>
      <c r="AS105" s="36">
        <f t="shared" si="114"/>
        <v>1.0222008693662776</v>
      </c>
      <c r="AT105" s="36">
        <f t="shared" si="114"/>
        <v>1.0222008693662776</v>
      </c>
      <c r="AU105" s="36">
        <f t="shared" si="114"/>
        <v>1.0222008693662776</v>
      </c>
      <c r="AV105" s="36">
        <f t="shared" si="114"/>
        <v>1.0222008693662776</v>
      </c>
      <c r="AW105" s="36">
        <f t="shared" si="114"/>
        <v>1.0222008693662776</v>
      </c>
      <c r="AX105" s="36">
        <f t="shared" si="114"/>
        <v>1.0222008693662776</v>
      </c>
      <c r="AY105" s="36">
        <f t="shared" si="114"/>
        <v>1.0222008693662776</v>
      </c>
      <c r="AZ105" s="36">
        <f t="shared" si="114"/>
        <v>1.0222008693662776</v>
      </c>
      <c r="BA105" s="36">
        <f t="shared" si="114"/>
        <v>1.0222008693662776</v>
      </c>
      <c r="BB105" s="36">
        <f t="shared" si="114"/>
        <v>1.0222008693662776</v>
      </c>
      <c r="BC105" s="36">
        <f t="shared" si="114"/>
        <v>1.0222008693662776</v>
      </c>
      <c r="BD105" s="36">
        <f t="shared" si="114"/>
        <v>1.0222008693662776</v>
      </c>
      <c r="BE105" s="36">
        <f t="shared" si="114"/>
        <v>1.0222008693662776</v>
      </c>
      <c r="BF105" s="36">
        <f t="shared" si="114"/>
        <v>1.0222008693662776</v>
      </c>
      <c r="BG105" s="36">
        <v>1</v>
      </c>
      <c r="BH105" s="36">
        <f t="shared" si="114"/>
        <v>0.68886753603294437</v>
      </c>
      <c r="BI105" s="36">
        <f t="shared" si="114"/>
        <v>0.68886753603294437</v>
      </c>
      <c r="BJ105" s="36">
        <f t="shared" si="114"/>
        <v>0.68886753603294437</v>
      </c>
      <c r="BK105" s="36">
        <f t="shared" si="114"/>
        <v>0.68886753603294437</v>
      </c>
      <c r="BL105" s="36">
        <f t="shared" si="114"/>
        <v>0.68886753603294437</v>
      </c>
      <c r="BM105" s="36">
        <v>0.5</v>
      </c>
      <c r="BN105" s="36">
        <v>0.5</v>
      </c>
      <c r="BO105" s="36">
        <v>0.5</v>
      </c>
      <c r="BP105" s="36">
        <v>0.5</v>
      </c>
      <c r="BQ105" s="36">
        <v>0.5</v>
      </c>
      <c r="BR105" s="36">
        <v>0.5</v>
      </c>
      <c r="BS105" s="36">
        <v>0.5</v>
      </c>
      <c r="BT105" s="36">
        <v>0.5</v>
      </c>
      <c r="BU105" s="36">
        <v>0.5</v>
      </c>
      <c r="BV105" s="36">
        <v>0.5</v>
      </c>
      <c r="BW105" s="36">
        <v>0.5</v>
      </c>
      <c r="BX105" s="36">
        <v>0.5</v>
      </c>
      <c r="BY105" s="36">
        <v>0.5</v>
      </c>
      <c r="BZ105" s="36">
        <v>0.5</v>
      </c>
      <c r="CA105" s="36">
        <v>0.5</v>
      </c>
      <c r="CB105" s="36">
        <v>0.5</v>
      </c>
      <c r="CC105" s="36">
        <v>0.5</v>
      </c>
      <c r="CD105" s="36">
        <v>0.5</v>
      </c>
      <c r="CE105" s="36">
        <v>0.5</v>
      </c>
      <c r="CF105" s="36">
        <v>0.5</v>
      </c>
      <c r="CG105" s="36">
        <v>0.5</v>
      </c>
      <c r="CH105" s="36">
        <v>0.5</v>
      </c>
      <c r="CI105" s="36">
        <v>0.5</v>
      </c>
      <c r="CJ105" s="36">
        <v>0.5</v>
      </c>
      <c r="CK105" s="36">
        <v>0.5</v>
      </c>
      <c r="CL105" s="36">
        <v>0.5</v>
      </c>
      <c r="CM105" s="36">
        <v>0.5</v>
      </c>
      <c r="CN105" s="36">
        <f>0.5-0.24629375</f>
        <v>0.25370625000000002</v>
      </c>
      <c r="CO105" s="36"/>
      <c r="CP105" s="36"/>
      <c r="CQ105" s="53">
        <f t="shared" si="26"/>
        <v>70.000000004289646</v>
      </c>
    </row>
    <row r="106" spans="1:96" x14ac:dyDescent="0.25">
      <c r="A106" s="34" t="s">
        <v>27</v>
      </c>
      <c r="B106" s="34"/>
      <c r="C106" s="34"/>
      <c r="D106" s="34"/>
      <c r="E106" s="39">
        <v>26145</v>
      </c>
      <c r="F106" s="36">
        <f>F70+F88-0.97</f>
        <v>0.99714937443837703</v>
      </c>
      <c r="G106" s="36">
        <f t="shared" si="115"/>
        <v>0.99714937443837703</v>
      </c>
      <c r="H106" s="36">
        <f t="shared" si="115"/>
        <v>0.99714937443837703</v>
      </c>
      <c r="I106" s="36">
        <f t="shared" si="115"/>
        <v>0.99714937443837703</v>
      </c>
      <c r="J106" s="36">
        <f t="shared" si="100"/>
        <v>0.91069776153515125</v>
      </c>
      <c r="K106" s="36">
        <f t="shared" si="100"/>
        <v>0.91069776153515125</v>
      </c>
      <c r="L106" s="36">
        <f t="shared" si="100"/>
        <v>0.91069776153515125</v>
      </c>
      <c r="M106" s="36">
        <f t="shared" si="100"/>
        <v>0.91069776153515125</v>
      </c>
      <c r="N106" s="36">
        <f t="shared" si="100"/>
        <v>0.91069776153515125</v>
      </c>
      <c r="O106" s="36">
        <f t="shared" si="100"/>
        <v>0.91069776153515125</v>
      </c>
      <c r="P106" s="36">
        <f t="shared" si="100"/>
        <v>0.91069776153515125</v>
      </c>
      <c r="Q106" s="36">
        <f t="shared" si="100"/>
        <v>0.91069776153515125</v>
      </c>
      <c r="R106" s="36">
        <f t="shared" ref="R106:V106" si="118">R70+R88-0.17</f>
        <v>0.99601691047132135</v>
      </c>
      <c r="S106" s="36">
        <f t="shared" si="118"/>
        <v>0.99601691047132135</v>
      </c>
      <c r="T106" s="36">
        <f t="shared" si="118"/>
        <v>0.99601691047132135</v>
      </c>
      <c r="U106" s="36">
        <f t="shared" si="118"/>
        <v>0.99601691047132135</v>
      </c>
      <c r="V106" s="36">
        <f t="shared" si="118"/>
        <v>0.99601691047132135</v>
      </c>
      <c r="W106" s="36">
        <f t="shared" ref="W106:AB106" si="119">W70+W88-0.21</f>
        <v>0.99523259674583109</v>
      </c>
      <c r="X106" s="36">
        <f t="shared" si="119"/>
        <v>0.99523259674583109</v>
      </c>
      <c r="Y106" s="36">
        <f t="shared" si="119"/>
        <v>0.99523259674583109</v>
      </c>
      <c r="Z106" s="36">
        <f t="shared" si="119"/>
        <v>0.99523259674583109</v>
      </c>
      <c r="AA106" s="36">
        <f t="shared" si="119"/>
        <v>0.99523259674583109</v>
      </c>
      <c r="AB106" s="36">
        <f t="shared" si="119"/>
        <v>0.99523259674583109</v>
      </c>
      <c r="AC106" s="36">
        <f t="shared" si="114"/>
        <v>0.94436303152843981</v>
      </c>
      <c r="AD106" s="36">
        <f t="shared" si="114"/>
        <v>0.94436303152843981</v>
      </c>
      <c r="AE106" s="36">
        <f t="shared" si="114"/>
        <v>0.94436303152843981</v>
      </c>
      <c r="AF106" s="36">
        <f t="shared" si="114"/>
        <v>0.94436303152843981</v>
      </c>
      <c r="AG106" s="36">
        <f t="shared" si="114"/>
        <v>0.94436303152843981</v>
      </c>
      <c r="AH106" s="36">
        <f t="shared" si="114"/>
        <v>0.94436303152843981</v>
      </c>
      <c r="AI106" s="36">
        <f t="shared" si="114"/>
        <v>0.94436303152843981</v>
      </c>
      <c r="AJ106" s="36">
        <f t="shared" si="114"/>
        <v>0.94436303152843981</v>
      </c>
      <c r="AK106" s="36">
        <f t="shared" si="114"/>
        <v>0.94436303152843981</v>
      </c>
      <c r="AL106" s="36">
        <f t="shared" si="114"/>
        <v>0.94436303152843981</v>
      </c>
      <c r="AM106" s="36">
        <f t="shared" si="114"/>
        <v>0.94436303152843981</v>
      </c>
      <c r="AN106" s="36">
        <f t="shared" si="114"/>
        <v>0.94436303152843981</v>
      </c>
      <c r="AO106" s="36">
        <f t="shared" si="114"/>
        <v>0.94436303152843981</v>
      </c>
      <c r="AP106" s="36">
        <f t="shared" si="114"/>
        <v>0.94436303152843981</v>
      </c>
      <c r="AQ106" s="36">
        <f t="shared" si="114"/>
        <v>1.0222008693662776</v>
      </c>
      <c r="AR106" s="36">
        <f t="shared" si="114"/>
        <v>1.0222008693662776</v>
      </c>
      <c r="AS106" s="36">
        <f t="shared" si="114"/>
        <v>1.0222008693662776</v>
      </c>
      <c r="AT106" s="36">
        <f t="shared" si="114"/>
        <v>1.0222008693662776</v>
      </c>
      <c r="AU106" s="36">
        <f t="shared" si="114"/>
        <v>1.0222008693662776</v>
      </c>
      <c r="AV106" s="36">
        <f t="shared" si="114"/>
        <v>1.0222008693662776</v>
      </c>
      <c r="AW106" s="36">
        <f t="shared" si="114"/>
        <v>1.0222008693662776</v>
      </c>
      <c r="AX106" s="36">
        <f t="shared" si="114"/>
        <v>1.0222008693662776</v>
      </c>
      <c r="AY106" s="36">
        <f t="shared" si="114"/>
        <v>1.0222008693662776</v>
      </c>
      <c r="AZ106" s="36">
        <f t="shared" si="114"/>
        <v>1.0222008693662776</v>
      </c>
      <c r="BA106" s="36">
        <f t="shared" si="114"/>
        <v>1.0222008693662776</v>
      </c>
      <c r="BB106" s="36">
        <f t="shared" si="114"/>
        <v>1.0222008693662776</v>
      </c>
      <c r="BC106" s="36">
        <f t="shared" si="114"/>
        <v>1.0222008693662776</v>
      </c>
      <c r="BD106" s="36">
        <f t="shared" si="114"/>
        <v>1.0222008693662776</v>
      </c>
      <c r="BE106" s="36">
        <f t="shared" si="114"/>
        <v>1.0222008693662776</v>
      </c>
      <c r="BF106" s="36">
        <f t="shared" si="114"/>
        <v>1.0222008693662776</v>
      </c>
      <c r="BG106" s="36">
        <v>1</v>
      </c>
      <c r="BH106" s="36">
        <f t="shared" si="114"/>
        <v>0.68886753603294437</v>
      </c>
      <c r="BI106" s="36">
        <f t="shared" si="114"/>
        <v>0.68886753603294437</v>
      </c>
      <c r="BJ106" s="36">
        <f t="shared" si="114"/>
        <v>0.68886753603294437</v>
      </c>
      <c r="BK106" s="36">
        <f t="shared" si="114"/>
        <v>0.68886753603294437</v>
      </c>
      <c r="BL106" s="36">
        <f t="shared" si="114"/>
        <v>0.68886753603294437</v>
      </c>
      <c r="BM106" s="36">
        <v>0.5</v>
      </c>
      <c r="BN106" s="36">
        <v>0.5</v>
      </c>
      <c r="BO106" s="36">
        <v>0.5</v>
      </c>
      <c r="BP106" s="36">
        <v>0.5</v>
      </c>
      <c r="BQ106" s="36">
        <v>0.5</v>
      </c>
      <c r="BR106" s="36">
        <v>0.5</v>
      </c>
      <c r="BS106" s="36">
        <v>0.5</v>
      </c>
      <c r="BT106" s="36">
        <v>0.5</v>
      </c>
      <c r="BU106" s="36">
        <v>0.5</v>
      </c>
      <c r="BV106" s="36">
        <v>0.5</v>
      </c>
      <c r="BW106" s="36">
        <v>0.5</v>
      </c>
      <c r="BX106" s="36">
        <v>0.5</v>
      </c>
      <c r="BY106" s="36">
        <v>0.5</v>
      </c>
      <c r="BZ106" s="36">
        <v>0.5</v>
      </c>
      <c r="CA106" s="36">
        <v>0.5</v>
      </c>
      <c r="CB106" s="36">
        <v>0.5</v>
      </c>
      <c r="CC106" s="36">
        <v>0.5</v>
      </c>
      <c r="CD106" s="36">
        <v>0.5</v>
      </c>
      <c r="CE106" s="36">
        <v>0.5</v>
      </c>
      <c r="CF106" s="36">
        <v>0.5</v>
      </c>
      <c r="CG106" s="36">
        <v>0.5</v>
      </c>
      <c r="CH106" s="36">
        <v>0.5</v>
      </c>
      <c r="CI106" s="36">
        <v>0.5</v>
      </c>
      <c r="CJ106" s="36">
        <v>0.5</v>
      </c>
      <c r="CK106" s="36">
        <v>0.5</v>
      </c>
      <c r="CL106" s="36">
        <v>0.5</v>
      </c>
      <c r="CM106" s="36">
        <v>0.5</v>
      </c>
      <c r="CN106" s="36">
        <f t="shared" ref="CN106:CN108" si="120">0.5-0.24629375</f>
        <v>0.25370625000000002</v>
      </c>
      <c r="CO106" s="36"/>
      <c r="CP106" s="36"/>
      <c r="CQ106" s="53">
        <f t="shared" si="26"/>
        <v>70.000000004289646</v>
      </c>
    </row>
    <row r="107" spans="1:96" x14ac:dyDescent="0.25">
      <c r="A107" s="34" t="s">
        <v>27</v>
      </c>
      <c r="B107" s="34"/>
      <c r="C107" s="34"/>
      <c r="D107" s="34"/>
      <c r="E107" s="39">
        <v>104580</v>
      </c>
      <c r="F107" s="36">
        <f>F71+F89-0.97</f>
        <v>0.99714937443837703</v>
      </c>
      <c r="G107" s="36">
        <f t="shared" si="115"/>
        <v>0.99714937443837703</v>
      </c>
      <c r="H107" s="36">
        <f t="shared" si="115"/>
        <v>0.99714937443837703</v>
      </c>
      <c r="I107" s="36">
        <f t="shared" si="115"/>
        <v>0.99714937443837703</v>
      </c>
      <c r="J107" s="36">
        <f t="shared" si="100"/>
        <v>0.91069776153515125</v>
      </c>
      <c r="K107" s="36">
        <f t="shared" si="100"/>
        <v>0.91069776153515125</v>
      </c>
      <c r="L107" s="36">
        <f t="shared" si="100"/>
        <v>0.91069776153515125</v>
      </c>
      <c r="M107" s="36">
        <f t="shared" si="100"/>
        <v>0.91069776153515125</v>
      </c>
      <c r="N107" s="36">
        <f t="shared" si="100"/>
        <v>0.91069776153515125</v>
      </c>
      <c r="O107" s="36">
        <f t="shared" si="100"/>
        <v>0.91069776153515125</v>
      </c>
      <c r="P107" s="36">
        <f t="shared" si="100"/>
        <v>0.91069776153515125</v>
      </c>
      <c r="Q107" s="36">
        <f t="shared" si="100"/>
        <v>0.91069776153515125</v>
      </c>
      <c r="R107" s="36">
        <f t="shared" ref="R107:V107" si="121">R71+R89-0.17</f>
        <v>0.99601691047132135</v>
      </c>
      <c r="S107" s="36">
        <f t="shared" si="121"/>
        <v>0.99601691047132135</v>
      </c>
      <c r="T107" s="36">
        <f t="shared" si="121"/>
        <v>0.99601691047132135</v>
      </c>
      <c r="U107" s="36">
        <f t="shared" si="121"/>
        <v>0.99601691047132135</v>
      </c>
      <c r="V107" s="36">
        <f t="shared" si="121"/>
        <v>0.99601691047132135</v>
      </c>
      <c r="W107" s="36">
        <f t="shared" ref="W107:AB107" si="122">W71+W89-0.21</f>
        <v>0.99523259674583109</v>
      </c>
      <c r="X107" s="36">
        <f t="shared" si="122"/>
        <v>0.99523259674583109</v>
      </c>
      <c r="Y107" s="36">
        <f t="shared" si="122"/>
        <v>0.99523259674583109</v>
      </c>
      <c r="Z107" s="36">
        <f t="shared" si="122"/>
        <v>0.99523259674583109</v>
      </c>
      <c r="AA107" s="36">
        <f t="shared" si="122"/>
        <v>0.99523259674583109</v>
      </c>
      <c r="AB107" s="36">
        <f t="shared" si="122"/>
        <v>0.99523259674583109</v>
      </c>
      <c r="AC107" s="36">
        <f t="shared" si="114"/>
        <v>0.94436303152843981</v>
      </c>
      <c r="AD107" s="36">
        <f t="shared" si="114"/>
        <v>0.94436303152843981</v>
      </c>
      <c r="AE107" s="36">
        <f t="shared" si="114"/>
        <v>0.94436303152843981</v>
      </c>
      <c r="AF107" s="36">
        <f t="shared" si="114"/>
        <v>0.94436303152843981</v>
      </c>
      <c r="AG107" s="36">
        <f t="shared" si="114"/>
        <v>0.94436303152843981</v>
      </c>
      <c r="AH107" s="36">
        <f t="shared" si="114"/>
        <v>0.94436303152843981</v>
      </c>
      <c r="AI107" s="36">
        <f t="shared" si="114"/>
        <v>0.94436303152843981</v>
      </c>
      <c r="AJ107" s="36">
        <f t="shared" si="114"/>
        <v>0.94436303152843981</v>
      </c>
      <c r="AK107" s="36">
        <f t="shared" si="114"/>
        <v>0.94436303152843981</v>
      </c>
      <c r="AL107" s="36">
        <f t="shared" si="114"/>
        <v>0.94436303152843981</v>
      </c>
      <c r="AM107" s="36">
        <f t="shared" si="114"/>
        <v>0.94436303152843981</v>
      </c>
      <c r="AN107" s="36">
        <f t="shared" si="114"/>
        <v>0.94436303152843981</v>
      </c>
      <c r="AO107" s="36">
        <f t="shared" si="114"/>
        <v>0.94436303152843981</v>
      </c>
      <c r="AP107" s="36">
        <f t="shared" si="114"/>
        <v>0.94436303152843981</v>
      </c>
      <c r="AQ107" s="36">
        <f t="shared" si="114"/>
        <v>1.0222008693662776</v>
      </c>
      <c r="AR107" s="36">
        <f t="shared" si="114"/>
        <v>1.0222008693662776</v>
      </c>
      <c r="AS107" s="36">
        <f t="shared" si="114"/>
        <v>1.0222008693662776</v>
      </c>
      <c r="AT107" s="36">
        <f t="shared" si="114"/>
        <v>1.0222008693662776</v>
      </c>
      <c r="AU107" s="36">
        <f t="shared" si="114"/>
        <v>1.0222008693662776</v>
      </c>
      <c r="AV107" s="36">
        <f t="shared" si="114"/>
        <v>1.0222008693662776</v>
      </c>
      <c r="AW107" s="36">
        <f t="shared" si="114"/>
        <v>1.0222008693662776</v>
      </c>
      <c r="AX107" s="36">
        <f t="shared" si="114"/>
        <v>1.0222008693662776</v>
      </c>
      <c r="AY107" s="36">
        <f t="shared" si="114"/>
        <v>1.0222008693662776</v>
      </c>
      <c r="AZ107" s="36">
        <f t="shared" si="114"/>
        <v>1.0222008693662776</v>
      </c>
      <c r="BA107" s="36">
        <f t="shared" si="114"/>
        <v>1.0222008693662776</v>
      </c>
      <c r="BB107" s="36">
        <f t="shared" si="114"/>
        <v>1.0222008693662776</v>
      </c>
      <c r="BC107" s="36">
        <f t="shared" si="114"/>
        <v>1.0222008693662776</v>
      </c>
      <c r="BD107" s="36">
        <f t="shared" si="114"/>
        <v>1.0222008693662776</v>
      </c>
      <c r="BE107" s="36">
        <f t="shared" si="114"/>
        <v>1.0222008693662776</v>
      </c>
      <c r="BF107" s="36">
        <f t="shared" si="114"/>
        <v>1.0222008693662776</v>
      </c>
      <c r="BG107" s="36">
        <v>1</v>
      </c>
      <c r="BH107" s="36">
        <f t="shared" si="114"/>
        <v>0.68886753603294437</v>
      </c>
      <c r="BI107" s="36">
        <f t="shared" si="114"/>
        <v>0.68886753603294437</v>
      </c>
      <c r="BJ107" s="36">
        <f t="shared" si="114"/>
        <v>0.68886753603294437</v>
      </c>
      <c r="BK107" s="36">
        <f t="shared" si="114"/>
        <v>0.68886753603294437</v>
      </c>
      <c r="BL107" s="36">
        <f t="shared" si="114"/>
        <v>0.68886753603294437</v>
      </c>
      <c r="BM107" s="36">
        <v>0.5</v>
      </c>
      <c r="BN107" s="36">
        <v>0.5</v>
      </c>
      <c r="BO107" s="36">
        <v>0.5</v>
      </c>
      <c r="BP107" s="36">
        <v>0.5</v>
      </c>
      <c r="BQ107" s="36">
        <v>0.5</v>
      </c>
      <c r="BR107" s="36">
        <v>0.5</v>
      </c>
      <c r="BS107" s="36">
        <v>0.5</v>
      </c>
      <c r="BT107" s="36">
        <v>0.5</v>
      </c>
      <c r="BU107" s="36">
        <v>0.5</v>
      </c>
      <c r="BV107" s="36">
        <v>0.5</v>
      </c>
      <c r="BW107" s="36">
        <v>0.5</v>
      </c>
      <c r="BX107" s="36">
        <v>0.5</v>
      </c>
      <c r="BY107" s="36">
        <v>0.5</v>
      </c>
      <c r="BZ107" s="36">
        <v>0.5</v>
      </c>
      <c r="CA107" s="36">
        <v>0.5</v>
      </c>
      <c r="CB107" s="36">
        <v>0.5</v>
      </c>
      <c r="CC107" s="36">
        <v>0.5</v>
      </c>
      <c r="CD107" s="36">
        <v>0.5</v>
      </c>
      <c r="CE107" s="36">
        <v>0.5</v>
      </c>
      <c r="CF107" s="36">
        <v>0.5</v>
      </c>
      <c r="CG107" s="36">
        <v>0.5</v>
      </c>
      <c r="CH107" s="36">
        <v>0.5</v>
      </c>
      <c r="CI107" s="36">
        <v>0.5</v>
      </c>
      <c r="CJ107" s="36">
        <v>0.5</v>
      </c>
      <c r="CK107" s="36">
        <v>0.5</v>
      </c>
      <c r="CL107" s="36">
        <v>0.5</v>
      </c>
      <c r="CM107" s="36">
        <v>0.5</v>
      </c>
      <c r="CN107" s="36">
        <f t="shared" si="120"/>
        <v>0.25370625000000002</v>
      </c>
      <c r="CO107" s="36"/>
      <c r="CP107" s="36"/>
      <c r="CQ107" s="1">
        <f t="shared" si="26"/>
        <v>70.000000004289646</v>
      </c>
    </row>
    <row r="108" spans="1:96" x14ac:dyDescent="0.25">
      <c r="A108" s="34" t="s">
        <v>27</v>
      </c>
      <c r="B108" s="34"/>
      <c r="C108" s="34"/>
      <c r="D108" s="34"/>
      <c r="E108" s="39">
        <v>69720</v>
      </c>
      <c r="F108" s="36">
        <f>F72+F90-0.97</f>
        <v>0.99714937443837703</v>
      </c>
      <c r="G108" s="36">
        <f t="shared" si="115"/>
        <v>0.99714937443837703</v>
      </c>
      <c r="H108" s="36">
        <f t="shared" si="115"/>
        <v>0.99714937443837703</v>
      </c>
      <c r="I108" s="36">
        <f t="shared" si="115"/>
        <v>0.99714937443837703</v>
      </c>
      <c r="J108" s="36">
        <f t="shared" si="100"/>
        <v>0.91069776153515125</v>
      </c>
      <c r="K108" s="36">
        <f t="shared" si="100"/>
        <v>0.91069776153515125</v>
      </c>
      <c r="L108" s="36">
        <f t="shared" si="100"/>
        <v>0.91069776153515125</v>
      </c>
      <c r="M108" s="36">
        <f t="shared" si="100"/>
        <v>0.91069776153515125</v>
      </c>
      <c r="N108" s="36">
        <f t="shared" si="100"/>
        <v>0.91069776153515125</v>
      </c>
      <c r="O108" s="36">
        <f t="shared" si="100"/>
        <v>0.91069776153515125</v>
      </c>
      <c r="P108" s="36">
        <f t="shared" si="100"/>
        <v>0.91069776153515125</v>
      </c>
      <c r="Q108" s="36">
        <f t="shared" si="100"/>
        <v>0.91069776153515125</v>
      </c>
      <c r="R108" s="36">
        <f t="shared" ref="R108:V108" si="123">R72+R90-0.17</f>
        <v>0.99601691047132135</v>
      </c>
      <c r="S108" s="36">
        <f t="shared" si="123"/>
        <v>0.99601691047132135</v>
      </c>
      <c r="T108" s="36">
        <f t="shared" si="123"/>
        <v>0.99601691047132135</v>
      </c>
      <c r="U108" s="36">
        <f t="shared" si="123"/>
        <v>0.99601691047132135</v>
      </c>
      <c r="V108" s="36">
        <f t="shared" si="123"/>
        <v>0.99601691047132135</v>
      </c>
      <c r="W108" s="36">
        <f t="shared" ref="W108:AB108" si="124">W72+W90-0.21</f>
        <v>0.99523259674583109</v>
      </c>
      <c r="X108" s="36">
        <f t="shared" si="124"/>
        <v>0.99523259674583109</v>
      </c>
      <c r="Y108" s="36">
        <f t="shared" si="124"/>
        <v>0.99523259674583109</v>
      </c>
      <c r="Z108" s="36">
        <f t="shared" si="124"/>
        <v>0.99523259674583109</v>
      </c>
      <c r="AA108" s="36">
        <f t="shared" si="124"/>
        <v>0.99523259674583109</v>
      </c>
      <c r="AB108" s="36">
        <f t="shared" si="124"/>
        <v>0.99523259674583109</v>
      </c>
      <c r="AC108" s="36">
        <f t="shared" si="114"/>
        <v>0.94436303152843981</v>
      </c>
      <c r="AD108" s="36">
        <f t="shared" si="114"/>
        <v>0.94436303152843981</v>
      </c>
      <c r="AE108" s="36">
        <f t="shared" si="114"/>
        <v>0.94436303152843981</v>
      </c>
      <c r="AF108" s="36">
        <f t="shared" si="114"/>
        <v>0.94436303152843981</v>
      </c>
      <c r="AG108" s="36">
        <f t="shared" si="114"/>
        <v>0.94436303152843981</v>
      </c>
      <c r="AH108" s="36">
        <f t="shared" si="114"/>
        <v>0.94436303152843981</v>
      </c>
      <c r="AI108" s="36">
        <f t="shared" si="114"/>
        <v>0.94436303152843981</v>
      </c>
      <c r="AJ108" s="36">
        <f t="shared" si="114"/>
        <v>0.94436303152843981</v>
      </c>
      <c r="AK108" s="36">
        <f t="shared" si="114"/>
        <v>0.94436303152843981</v>
      </c>
      <c r="AL108" s="36">
        <f t="shared" si="114"/>
        <v>0.94436303152843981</v>
      </c>
      <c r="AM108" s="36">
        <f t="shared" si="114"/>
        <v>0.94436303152843981</v>
      </c>
      <c r="AN108" s="36">
        <f t="shared" si="114"/>
        <v>0.94436303152843981</v>
      </c>
      <c r="AO108" s="36">
        <f t="shared" si="114"/>
        <v>0.94436303152843981</v>
      </c>
      <c r="AP108" s="36">
        <f t="shared" si="114"/>
        <v>0.94436303152843981</v>
      </c>
      <c r="AQ108" s="36">
        <f t="shared" si="114"/>
        <v>1.0222008693662776</v>
      </c>
      <c r="AR108" s="36">
        <f t="shared" si="114"/>
        <v>1.0222008693662776</v>
      </c>
      <c r="AS108" s="36">
        <f t="shared" si="114"/>
        <v>1.0222008693662776</v>
      </c>
      <c r="AT108" s="36">
        <f t="shared" si="114"/>
        <v>1.0222008693662776</v>
      </c>
      <c r="AU108" s="36">
        <f t="shared" si="114"/>
        <v>1.0222008693662776</v>
      </c>
      <c r="AV108" s="36">
        <f t="shared" si="114"/>
        <v>1.0222008693662776</v>
      </c>
      <c r="AW108" s="36">
        <f t="shared" si="114"/>
        <v>1.0222008693662776</v>
      </c>
      <c r="AX108" s="36">
        <f t="shared" si="114"/>
        <v>1.0222008693662776</v>
      </c>
      <c r="AY108" s="36">
        <f t="shared" si="114"/>
        <v>1.0222008693662776</v>
      </c>
      <c r="AZ108" s="36">
        <f t="shared" si="114"/>
        <v>1.0222008693662776</v>
      </c>
      <c r="BA108" s="36">
        <f t="shared" si="114"/>
        <v>1.0222008693662776</v>
      </c>
      <c r="BB108" s="36">
        <f t="shared" si="114"/>
        <v>1.0222008693662776</v>
      </c>
      <c r="BC108" s="36">
        <f t="shared" si="114"/>
        <v>1.0222008693662776</v>
      </c>
      <c r="BD108" s="36">
        <f t="shared" si="114"/>
        <v>1.0222008693662776</v>
      </c>
      <c r="BE108" s="36">
        <f t="shared" si="114"/>
        <v>1.0222008693662776</v>
      </c>
      <c r="BF108" s="36">
        <f t="shared" si="114"/>
        <v>1.0222008693662776</v>
      </c>
      <c r="BG108" s="36">
        <v>1</v>
      </c>
      <c r="BH108" s="36">
        <f t="shared" si="114"/>
        <v>0.68886753603294437</v>
      </c>
      <c r="BI108" s="36">
        <f t="shared" si="114"/>
        <v>0.68886753603294437</v>
      </c>
      <c r="BJ108" s="36">
        <f t="shared" si="114"/>
        <v>0.68886753603294437</v>
      </c>
      <c r="BK108" s="36">
        <f t="shared" si="114"/>
        <v>0.68886753603294437</v>
      </c>
      <c r="BL108" s="36">
        <f t="shared" si="114"/>
        <v>0.68886753603294437</v>
      </c>
      <c r="BM108" s="36">
        <v>0.5</v>
      </c>
      <c r="BN108" s="36">
        <v>0.5</v>
      </c>
      <c r="BO108" s="36">
        <v>0.5</v>
      </c>
      <c r="BP108" s="36">
        <v>0.5</v>
      </c>
      <c r="BQ108" s="36">
        <v>0.5</v>
      </c>
      <c r="BR108" s="36">
        <v>0.5</v>
      </c>
      <c r="BS108" s="36">
        <v>0.5</v>
      </c>
      <c r="BT108" s="36">
        <v>0.5</v>
      </c>
      <c r="BU108" s="36">
        <v>0.5</v>
      </c>
      <c r="BV108" s="36">
        <v>0.5</v>
      </c>
      <c r="BW108" s="36">
        <v>0.5</v>
      </c>
      <c r="BX108" s="36">
        <v>0.5</v>
      </c>
      <c r="BY108" s="36">
        <v>0.5</v>
      </c>
      <c r="BZ108" s="36">
        <v>0.5</v>
      </c>
      <c r="CA108" s="36">
        <v>0.5</v>
      </c>
      <c r="CB108" s="36">
        <v>0.5</v>
      </c>
      <c r="CC108" s="36">
        <v>0.5</v>
      </c>
      <c r="CD108" s="36">
        <v>0.5</v>
      </c>
      <c r="CE108" s="36">
        <v>0.5</v>
      </c>
      <c r="CF108" s="36">
        <v>0.5</v>
      </c>
      <c r="CG108" s="36">
        <v>0.5</v>
      </c>
      <c r="CH108" s="36">
        <v>0.5</v>
      </c>
      <c r="CI108" s="36">
        <v>0.5</v>
      </c>
      <c r="CJ108" s="36">
        <v>0.5</v>
      </c>
      <c r="CK108" s="36">
        <v>0.5</v>
      </c>
      <c r="CL108" s="36">
        <v>0.5</v>
      </c>
      <c r="CM108" s="36">
        <v>0.5</v>
      </c>
      <c r="CN108" s="36">
        <f t="shared" si="120"/>
        <v>0.25370625000000002</v>
      </c>
      <c r="CO108" s="36"/>
      <c r="CP108" s="36"/>
      <c r="CQ108" s="1">
        <f t="shared" si="26"/>
        <v>70.000000004289646</v>
      </c>
    </row>
    <row r="111" spans="1:96" x14ac:dyDescent="0.25">
      <c r="E111" s="40" t="s">
        <v>28</v>
      </c>
      <c r="F111" s="41">
        <f>SUMPRODUCT($D$47:$D$53,F47:F53)+SUMPRODUCT($D$93:$D$98,F93:F98)</f>
        <v>81929.143434812227</v>
      </c>
      <c r="G111" s="41">
        <f t="shared" ref="G111:BR111" si="125">SUMPRODUCT($D$47:$D$53,G47:G53)+SUMPRODUCT($D$93:$D$98,G93:G98)</f>
        <v>81929.143434812227</v>
      </c>
      <c r="H111" s="41">
        <f t="shared" si="125"/>
        <v>81929.143434812227</v>
      </c>
      <c r="I111" s="41">
        <f t="shared" si="125"/>
        <v>81929.143434812227</v>
      </c>
      <c r="J111" s="41">
        <f t="shared" si="125"/>
        <v>119913.78843675548</v>
      </c>
      <c r="K111" s="41">
        <f t="shared" si="125"/>
        <v>119913.78843675548</v>
      </c>
      <c r="L111" s="41">
        <f t="shared" si="125"/>
        <v>119913.78843675548</v>
      </c>
      <c r="M111" s="41">
        <f t="shared" si="125"/>
        <v>119913.78843675548</v>
      </c>
      <c r="N111" s="41">
        <f t="shared" si="125"/>
        <v>119913.78843675548</v>
      </c>
      <c r="O111" s="41">
        <f t="shared" si="125"/>
        <v>119913.78843675548</v>
      </c>
      <c r="P111" s="41">
        <f t="shared" si="125"/>
        <v>119913.78843675548</v>
      </c>
      <c r="Q111" s="41">
        <f t="shared" si="125"/>
        <v>119913.78843675548</v>
      </c>
      <c r="R111" s="41">
        <f t="shared" si="125"/>
        <v>150191.23907505337</v>
      </c>
      <c r="S111" s="41">
        <f t="shared" si="125"/>
        <v>150191.23907505337</v>
      </c>
      <c r="T111" s="41">
        <f t="shared" si="125"/>
        <v>150191.23907505337</v>
      </c>
      <c r="U111" s="41">
        <f t="shared" si="125"/>
        <v>150191.23907505337</v>
      </c>
      <c r="V111" s="41">
        <f t="shared" si="125"/>
        <v>155006.23907505337</v>
      </c>
      <c r="W111" s="41">
        <f t="shared" si="125"/>
        <v>151954.32240838668</v>
      </c>
      <c r="X111" s="41">
        <f t="shared" si="125"/>
        <v>151954.32240838668</v>
      </c>
      <c r="Y111" s="41">
        <f t="shared" si="125"/>
        <v>151954.32240838668</v>
      </c>
      <c r="Z111" s="41">
        <f t="shared" si="125"/>
        <v>151954.32240838668</v>
      </c>
      <c r="AA111" s="41">
        <f t="shared" si="125"/>
        <v>151954.32240838668</v>
      </c>
      <c r="AB111" s="41">
        <f t="shared" si="125"/>
        <v>151954.32240838668</v>
      </c>
      <c r="AC111" s="41">
        <f t="shared" si="125"/>
        <v>102852.31217820768</v>
      </c>
      <c r="AD111" s="41">
        <f t="shared" si="125"/>
        <v>102852.31217820768</v>
      </c>
      <c r="AE111" s="41">
        <f t="shared" si="125"/>
        <v>102852.31217820768</v>
      </c>
      <c r="AF111" s="41">
        <f t="shared" si="125"/>
        <v>102852.31217820768</v>
      </c>
      <c r="AG111" s="41">
        <f t="shared" si="125"/>
        <v>102852.31217820768</v>
      </c>
      <c r="AH111" s="41">
        <f t="shared" si="125"/>
        <v>86824.717892493383</v>
      </c>
      <c r="AI111" s="41">
        <f t="shared" si="125"/>
        <v>86824.717892493383</v>
      </c>
      <c r="AJ111" s="41">
        <f t="shared" si="125"/>
        <v>86824.717892493383</v>
      </c>
      <c r="AK111" s="41">
        <f t="shared" si="125"/>
        <v>86824.717892493383</v>
      </c>
      <c r="AL111" s="41">
        <f t="shared" si="125"/>
        <v>86824.717892493383</v>
      </c>
      <c r="AM111" s="41">
        <f t="shared" si="125"/>
        <v>86824.717892493383</v>
      </c>
      <c r="AN111" s="41">
        <f t="shared" si="125"/>
        <v>86824.717892493383</v>
      </c>
      <c r="AO111" s="41">
        <f t="shared" si="125"/>
        <v>86824.717892493383</v>
      </c>
      <c r="AP111" s="41">
        <f t="shared" si="125"/>
        <v>86824.717892493383</v>
      </c>
      <c r="AQ111" s="41">
        <f t="shared" si="125"/>
        <v>93605.518973574464</v>
      </c>
      <c r="AR111" s="41">
        <f t="shared" si="125"/>
        <v>93605.518973574464</v>
      </c>
      <c r="AS111" s="41">
        <f t="shared" si="125"/>
        <v>93605.518973574464</v>
      </c>
      <c r="AT111" s="41">
        <f t="shared" si="125"/>
        <v>93605.518973574464</v>
      </c>
      <c r="AU111" s="41">
        <f t="shared" si="125"/>
        <v>93605.518973574464</v>
      </c>
      <c r="AV111" s="41">
        <f t="shared" si="125"/>
        <v>93605.518973574464</v>
      </c>
      <c r="AW111" s="41">
        <f t="shared" si="125"/>
        <v>93605.518973574464</v>
      </c>
      <c r="AX111" s="41">
        <f t="shared" si="125"/>
        <v>93605.518973574464</v>
      </c>
      <c r="AY111" s="41">
        <f t="shared" si="125"/>
        <v>93605.518973574464</v>
      </c>
      <c r="AZ111" s="41">
        <f t="shared" si="125"/>
        <v>93605.518973574464</v>
      </c>
      <c r="BA111" s="41">
        <f t="shared" si="125"/>
        <v>93605.518973574464</v>
      </c>
      <c r="BB111" s="41">
        <f t="shared" si="125"/>
        <v>93605.518973574464</v>
      </c>
      <c r="BC111" s="41">
        <f t="shared" si="125"/>
        <v>93605.518973574464</v>
      </c>
      <c r="BD111" s="41">
        <f t="shared" si="125"/>
        <v>93605.518973574464</v>
      </c>
      <c r="BE111" s="41">
        <f t="shared" si="125"/>
        <v>93605.518973574464</v>
      </c>
      <c r="BF111" s="41">
        <f t="shared" si="125"/>
        <v>87230.348973574466</v>
      </c>
      <c r="BG111" s="41">
        <f t="shared" si="125"/>
        <v>85467.265640241138</v>
      </c>
      <c r="BH111" s="41">
        <f t="shared" si="125"/>
        <v>85467.265640241138</v>
      </c>
      <c r="BI111" s="41">
        <f t="shared" si="125"/>
        <v>85467.265640241138</v>
      </c>
      <c r="BJ111" s="41">
        <f t="shared" si="125"/>
        <v>85467.265640241138</v>
      </c>
      <c r="BK111" s="41">
        <f t="shared" si="125"/>
        <v>85467.265640241138</v>
      </c>
      <c r="BL111" s="41">
        <f t="shared" si="125"/>
        <v>85467.265640241138</v>
      </c>
      <c r="BM111" s="41">
        <f t="shared" si="125"/>
        <v>56093.89500194326</v>
      </c>
      <c r="BN111" s="41">
        <f t="shared" si="125"/>
        <v>56093.89500194326</v>
      </c>
      <c r="BO111" s="41">
        <f t="shared" si="125"/>
        <v>56093.89500194326</v>
      </c>
      <c r="BP111" s="41">
        <f t="shared" si="125"/>
        <v>56093.89500194326</v>
      </c>
      <c r="BQ111" s="41">
        <f t="shared" si="125"/>
        <v>56093.89500194326</v>
      </c>
      <c r="BR111" s="41">
        <f t="shared" si="125"/>
        <v>56093.89500194326</v>
      </c>
      <c r="BS111" s="41">
        <f t="shared" ref="BS111:CN111" si="126">SUMPRODUCT($D$47:$D$53,BS47:BS53)+SUMPRODUCT($D$93:$D$98,BS93:BS98)</f>
        <v>56093.89500194326</v>
      </c>
      <c r="BT111" s="41">
        <f t="shared" si="126"/>
        <v>44268.599518072289</v>
      </c>
      <c r="BU111" s="41">
        <f t="shared" si="126"/>
        <v>44268.599518072289</v>
      </c>
      <c r="BV111" s="41">
        <f t="shared" si="126"/>
        <v>44268.599518072289</v>
      </c>
      <c r="BW111" s="41">
        <f t="shared" si="126"/>
        <v>44268.599518072289</v>
      </c>
      <c r="BX111" s="41">
        <f t="shared" si="126"/>
        <v>44268.599518072289</v>
      </c>
      <c r="BY111" s="41">
        <f t="shared" si="126"/>
        <v>44268.599518072289</v>
      </c>
      <c r="BZ111" s="41">
        <f t="shared" si="126"/>
        <v>44268.599518072289</v>
      </c>
      <c r="CA111" s="41">
        <f t="shared" si="126"/>
        <v>44268.599518072289</v>
      </c>
      <c r="CB111" s="41">
        <f t="shared" si="126"/>
        <v>44268.599518072289</v>
      </c>
      <c r="CC111" s="41">
        <f t="shared" si="126"/>
        <v>48110.939518072286</v>
      </c>
      <c r="CD111" s="41">
        <f t="shared" si="126"/>
        <v>38392.079518072285</v>
      </c>
      <c r="CE111" s="41">
        <f t="shared" si="126"/>
        <v>38392.079518072285</v>
      </c>
      <c r="CF111" s="41">
        <f t="shared" si="126"/>
        <v>38392.079518072285</v>
      </c>
      <c r="CG111" s="41">
        <f t="shared" si="126"/>
        <v>38392.079518072285</v>
      </c>
      <c r="CH111" s="41">
        <f t="shared" si="126"/>
        <v>38392.079518072285</v>
      </c>
      <c r="CI111" s="41">
        <f t="shared" si="126"/>
        <v>38392.079518072285</v>
      </c>
      <c r="CJ111" s="41">
        <f t="shared" si="126"/>
        <v>38392.079518072285</v>
      </c>
      <c r="CK111" s="41">
        <f t="shared" si="126"/>
        <v>38392.079518072285</v>
      </c>
      <c r="CL111" s="41">
        <f t="shared" si="126"/>
        <v>38392.079518072285</v>
      </c>
      <c r="CM111" s="41">
        <f t="shared" si="126"/>
        <v>38392.079518072285</v>
      </c>
      <c r="CN111" s="41">
        <f t="shared" si="126"/>
        <v>38392.079518072285</v>
      </c>
      <c r="CQ111" s="42">
        <f t="shared" ref="CQ111:CQ112" si="127">SUM(F111:CN111)</f>
        <v>7515823.2352941083</v>
      </c>
      <c r="CR111" s="43">
        <f>CQ111*70.8355</f>
        <v>532387096.78367579</v>
      </c>
    </row>
    <row r="112" spans="1:96" x14ac:dyDescent="0.25">
      <c r="E112" s="40" t="s">
        <v>29</v>
      </c>
      <c r="F112" s="41">
        <f>SUMPRODUCT($E$99:$E$108,F99:F108)</f>
        <v>793437.70382940478</v>
      </c>
      <c r="G112" s="41">
        <f t="shared" ref="G112:BR112" si="128">SUMPRODUCT($E$99:$E$108,G99:G108)</f>
        <v>793437.70382940478</v>
      </c>
      <c r="H112" s="41">
        <f t="shared" si="128"/>
        <v>793437.70382940478</v>
      </c>
      <c r="I112" s="41">
        <f t="shared" si="128"/>
        <v>793437.70382940478</v>
      </c>
      <c r="J112" s="41">
        <f t="shared" si="128"/>
        <v>956700.57802295336</v>
      </c>
      <c r="K112" s="41">
        <f t="shared" si="128"/>
        <v>956700.57802295336</v>
      </c>
      <c r="L112" s="41">
        <f t="shared" si="128"/>
        <v>956700.57802295336</v>
      </c>
      <c r="M112" s="41">
        <f t="shared" si="128"/>
        <v>956700.57802295336</v>
      </c>
      <c r="N112" s="41">
        <f t="shared" si="128"/>
        <v>956700.57802295336</v>
      </c>
      <c r="O112" s="41">
        <f t="shared" si="128"/>
        <v>956700.57802295336</v>
      </c>
      <c r="P112" s="41">
        <f t="shared" si="128"/>
        <v>956700.57802295336</v>
      </c>
      <c r="Q112" s="41">
        <f t="shared" si="128"/>
        <v>956700.57802295336</v>
      </c>
      <c r="R112" s="41">
        <f t="shared" si="128"/>
        <v>1179102.2014272087</v>
      </c>
      <c r="S112" s="41">
        <f t="shared" si="128"/>
        <v>1179102.2014272087</v>
      </c>
      <c r="T112" s="41">
        <f t="shared" si="128"/>
        <v>1179102.2014272087</v>
      </c>
      <c r="U112" s="41">
        <f t="shared" si="128"/>
        <v>1179102.2014272087</v>
      </c>
      <c r="V112" s="41">
        <f t="shared" si="128"/>
        <v>1179102.2014272087</v>
      </c>
      <c r="W112" s="41">
        <f t="shared" si="128"/>
        <v>1160362.0259370126</v>
      </c>
      <c r="X112" s="41">
        <f t="shared" si="128"/>
        <v>1160362.0259370126</v>
      </c>
      <c r="Y112" s="41">
        <f t="shared" si="128"/>
        <v>1160362.0259370126</v>
      </c>
      <c r="Z112" s="41">
        <f t="shared" si="128"/>
        <v>1160362.0259370126</v>
      </c>
      <c r="AA112" s="41">
        <f t="shared" si="128"/>
        <v>1160362.0259370126</v>
      </c>
      <c r="AB112" s="41">
        <f t="shared" si="128"/>
        <v>1160362.0259370126</v>
      </c>
      <c r="AC112" s="41">
        <f t="shared" si="128"/>
        <v>1027871.499850056</v>
      </c>
      <c r="AD112" s="41">
        <f t="shared" si="128"/>
        <v>1027871.499850056</v>
      </c>
      <c r="AE112" s="41">
        <f t="shared" si="128"/>
        <v>1027871.499850056</v>
      </c>
      <c r="AF112" s="41">
        <f t="shared" si="128"/>
        <v>1027871.499850056</v>
      </c>
      <c r="AG112" s="41">
        <f t="shared" si="128"/>
        <v>1027871.499850056</v>
      </c>
      <c r="AH112" s="41">
        <f t="shared" si="128"/>
        <v>1027871.499850056</v>
      </c>
      <c r="AI112" s="41">
        <f t="shared" si="128"/>
        <v>1027871.499850056</v>
      </c>
      <c r="AJ112" s="41">
        <f t="shared" si="128"/>
        <v>1027871.499850056</v>
      </c>
      <c r="AK112" s="41">
        <f t="shared" si="128"/>
        <v>1027871.499850056</v>
      </c>
      <c r="AL112" s="41">
        <f t="shared" si="128"/>
        <v>1027871.499850056</v>
      </c>
      <c r="AM112" s="41">
        <f t="shared" si="128"/>
        <v>1027871.499850056</v>
      </c>
      <c r="AN112" s="41">
        <f t="shared" si="128"/>
        <v>1027871.499850056</v>
      </c>
      <c r="AO112" s="41">
        <f t="shared" si="128"/>
        <v>1027871.499850056</v>
      </c>
      <c r="AP112" s="41">
        <f t="shared" si="128"/>
        <v>1027871.499850056</v>
      </c>
      <c r="AQ112" s="41">
        <f t="shared" si="128"/>
        <v>1042983.7809311372</v>
      </c>
      <c r="AR112" s="41">
        <f t="shared" si="128"/>
        <v>1042983.7809311372</v>
      </c>
      <c r="AS112" s="41">
        <f t="shared" si="128"/>
        <v>1042983.7809311372</v>
      </c>
      <c r="AT112" s="41">
        <f t="shared" si="128"/>
        <v>1042983.7809311372</v>
      </c>
      <c r="AU112" s="41">
        <f t="shared" si="128"/>
        <v>1042983.7809311372</v>
      </c>
      <c r="AV112" s="41">
        <f t="shared" si="128"/>
        <v>1042983.7809311372</v>
      </c>
      <c r="AW112" s="41">
        <f t="shared" si="128"/>
        <v>1042983.7809311372</v>
      </c>
      <c r="AX112" s="41">
        <f t="shared" si="128"/>
        <v>1042983.7809311372</v>
      </c>
      <c r="AY112" s="41">
        <f t="shared" si="128"/>
        <v>1042983.7809311372</v>
      </c>
      <c r="AZ112" s="41">
        <f t="shared" si="128"/>
        <v>1042983.7809311372</v>
      </c>
      <c r="BA112" s="41">
        <f t="shared" si="128"/>
        <v>1042983.7809311372</v>
      </c>
      <c r="BB112" s="41">
        <f t="shared" si="128"/>
        <v>1042983.7809311372</v>
      </c>
      <c r="BC112" s="41">
        <f t="shared" si="128"/>
        <v>1042983.7809311372</v>
      </c>
      <c r="BD112" s="41">
        <f t="shared" si="128"/>
        <v>1042983.7809311372</v>
      </c>
      <c r="BE112" s="41">
        <f t="shared" si="128"/>
        <v>1042983.7809311372</v>
      </c>
      <c r="BF112" s="41">
        <f t="shared" si="128"/>
        <v>1042983.7809311372</v>
      </c>
      <c r="BG112" s="41">
        <f t="shared" si="128"/>
        <v>1030740.3191489362</v>
      </c>
      <c r="BH112" s="41">
        <f t="shared" si="128"/>
        <v>960240.81413864112</v>
      </c>
      <c r="BI112" s="41">
        <f t="shared" si="128"/>
        <v>944083.20413864113</v>
      </c>
      <c r="BJ112" s="41">
        <f t="shared" si="128"/>
        <v>934095.81413864112</v>
      </c>
      <c r="BK112" s="41">
        <f t="shared" si="128"/>
        <v>934095.81413864112</v>
      </c>
      <c r="BL112" s="41">
        <f t="shared" si="128"/>
        <v>934095.81413864112</v>
      </c>
      <c r="BM112" s="41">
        <f t="shared" si="128"/>
        <v>603162.33870967734</v>
      </c>
      <c r="BN112" s="41">
        <f t="shared" si="128"/>
        <v>603162.33870967734</v>
      </c>
      <c r="BO112" s="41">
        <f t="shared" si="128"/>
        <v>603162.33870967734</v>
      </c>
      <c r="BP112" s="41">
        <f t="shared" si="128"/>
        <v>603162.33870967734</v>
      </c>
      <c r="BQ112" s="41">
        <f t="shared" si="128"/>
        <v>603162.33870967734</v>
      </c>
      <c r="BR112" s="41">
        <f t="shared" si="128"/>
        <v>603162.33870967734</v>
      </c>
      <c r="BS112" s="41">
        <f t="shared" ref="BS112:CN112" si="129">SUMPRODUCT($E$99:$E$108,BS99:BS108)</f>
        <v>603162.33870967734</v>
      </c>
      <c r="BT112" s="41">
        <f t="shared" si="129"/>
        <v>592620</v>
      </c>
      <c r="BU112" s="41">
        <f t="shared" si="129"/>
        <v>592620</v>
      </c>
      <c r="BV112" s="41">
        <f t="shared" si="129"/>
        <v>592620</v>
      </c>
      <c r="BW112" s="41">
        <f t="shared" si="129"/>
        <v>592620</v>
      </c>
      <c r="BX112" s="41">
        <f t="shared" si="129"/>
        <v>438800.25</v>
      </c>
      <c r="BY112" s="41">
        <f t="shared" si="129"/>
        <v>261450</v>
      </c>
      <c r="BZ112" s="41">
        <f t="shared" si="129"/>
        <v>261450</v>
      </c>
      <c r="CA112" s="41">
        <f t="shared" si="129"/>
        <v>261450</v>
      </c>
      <c r="CB112" s="41">
        <f t="shared" si="129"/>
        <v>261450</v>
      </c>
      <c r="CC112" s="41">
        <f t="shared" si="129"/>
        <v>261450</v>
      </c>
      <c r="CD112" s="41">
        <f t="shared" si="129"/>
        <v>261450</v>
      </c>
      <c r="CE112" s="41">
        <f t="shared" si="129"/>
        <v>261450</v>
      </c>
      <c r="CF112" s="41">
        <f t="shared" si="129"/>
        <v>261450</v>
      </c>
      <c r="CG112" s="41">
        <f t="shared" si="129"/>
        <v>261450</v>
      </c>
      <c r="CH112" s="41">
        <f t="shared" si="129"/>
        <v>261450</v>
      </c>
      <c r="CI112" s="41">
        <f t="shared" si="129"/>
        <v>261450</v>
      </c>
      <c r="CJ112" s="41">
        <f t="shared" si="129"/>
        <v>261450</v>
      </c>
      <c r="CK112" s="41">
        <f t="shared" si="129"/>
        <v>261450</v>
      </c>
      <c r="CL112" s="41">
        <f t="shared" si="129"/>
        <v>261450</v>
      </c>
      <c r="CM112" s="41">
        <f t="shared" si="129"/>
        <v>261450</v>
      </c>
      <c r="CN112" s="41">
        <f t="shared" si="129"/>
        <v>205642.29918750003</v>
      </c>
      <c r="CQ112" s="42">
        <f t="shared" si="127"/>
        <v>71659140.795055732</v>
      </c>
      <c r="CR112" s="43">
        <f>CR111+CQ112</f>
        <v>604046237.57873154</v>
      </c>
    </row>
    <row r="114" spans="5:95" x14ac:dyDescent="0.25">
      <c r="E114" s="44" t="s">
        <v>30</v>
      </c>
      <c r="F114" s="45">
        <f>(F111*70.8355+F112)/48.72</f>
        <v>135404.95779158553</v>
      </c>
      <c r="G114" s="45">
        <f t="shared" ref="G114:BR114" si="130">(G111*70.8355+G112)/48.72</f>
        <v>135404.95779158553</v>
      </c>
      <c r="H114" s="45">
        <f t="shared" si="130"/>
        <v>135404.95779158553</v>
      </c>
      <c r="I114" s="45">
        <f t="shared" si="130"/>
        <v>135404.95779158553</v>
      </c>
      <c r="J114" s="45">
        <f t="shared" si="130"/>
        <v>193983.04061647673</v>
      </c>
      <c r="K114" s="45">
        <f t="shared" si="130"/>
        <v>193983.04061647673</v>
      </c>
      <c r="L114" s="45">
        <f t="shared" si="130"/>
        <v>193983.04061647673</v>
      </c>
      <c r="M114" s="45">
        <f t="shared" si="130"/>
        <v>193983.04061647673</v>
      </c>
      <c r="N114" s="45">
        <f t="shared" si="130"/>
        <v>193983.04061647673</v>
      </c>
      <c r="O114" s="45">
        <f t="shared" si="130"/>
        <v>193983.04061647673</v>
      </c>
      <c r="P114" s="45">
        <f t="shared" si="130"/>
        <v>193983.04061647673</v>
      </c>
      <c r="Q114" s="45">
        <f t="shared" si="130"/>
        <v>193983.04061647673</v>
      </c>
      <c r="R114" s="45">
        <f t="shared" si="130"/>
        <v>242569.2470633857</v>
      </c>
      <c r="S114" s="45">
        <f t="shared" si="130"/>
        <v>242569.2470633857</v>
      </c>
      <c r="T114" s="45">
        <f t="shared" si="130"/>
        <v>242569.2470633857</v>
      </c>
      <c r="U114" s="45">
        <f t="shared" si="130"/>
        <v>242569.2470633857</v>
      </c>
      <c r="V114" s="45">
        <f t="shared" si="130"/>
        <v>249569.92301781918</v>
      </c>
      <c r="W114" s="45">
        <f t="shared" si="130"/>
        <v>244747.997350088</v>
      </c>
      <c r="X114" s="45">
        <f t="shared" si="130"/>
        <v>244747.997350088</v>
      </c>
      <c r="Y114" s="45">
        <f t="shared" si="130"/>
        <v>244747.997350088</v>
      </c>
      <c r="Z114" s="45">
        <f t="shared" si="130"/>
        <v>244747.997350088</v>
      </c>
      <c r="AA114" s="45">
        <f t="shared" si="130"/>
        <v>244747.997350088</v>
      </c>
      <c r="AB114" s="45">
        <f t="shared" si="130"/>
        <v>244747.997350088</v>
      </c>
      <c r="AC114" s="45">
        <f t="shared" si="130"/>
        <v>170637.65310241145</v>
      </c>
      <c r="AD114" s="45">
        <f t="shared" si="130"/>
        <v>170637.65310241145</v>
      </c>
      <c r="AE114" s="45">
        <f t="shared" si="130"/>
        <v>170637.65310241145</v>
      </c>
      <c r="AF114" s="45">
        <f t="shared" si="130"/>
        <v>170637.65310241145</v>
      </c>
      <c r="AG114" s="45">
        <f t="shared" si="130"/>
        <v>170637.65310241145</v>
      </c>
      <c r="AH114" s="45">
        <f t="shared" si="130"/>
        <v>147334.6429417851</v>
      </c>
      <c r="AI114" s="45">
        <f t="shared" si="130"/>
        <v>147334.6429417851</v>
      </c>
      <c r="AJ114" s="45">
        <f t="shared" si="130"/>
        <v>147334.6429417851</v>
      </c>
      <c r="AK114" s="45">
        <f t="shared" si="130"/>
        <v>147334.6429417851</v>
      </c>
      <c r="AL114" s="45">
        <f t="shared" si="130"/>
        <v>147334.6429417851</v>
      </c>
      <c r="AM114" s="45">
        <f t="shared" si="130"/>
        <v>147334.6429417851</v>
      </c>
      <c r="AN114" s="45">
        <f t="shared" si="130"/>
        <v>147334.6429417851</v>
      </c>
      <c r="AO114" s="45">
        <f t="shared" si="130"/>
        <v>147334.6429417851</v>
      </c>
      <c r="AP114" s="45">
        <f t="shared" si="130"/>
        <v>147334.6429417851</v>
      </c>
      <c r="AQ114" s="45">
        <f t="shared" si="130"/>
        <v>157503.64368193291</v>
      </c>
      <c r="AR114" s="45">
        <f t="shared" si="130"/>
        <v>157503.64368193291</v>
      </c>
      <c r="AS114" s="45">
        <f t="shared" si="130"/>
        <v>157503.64368193291</v>
      </c>
      <c r="AT114" s="45">
        <f t="shared" si="130"/>
        <v>157503.64368193291</v>
      </c>
      <c r="AU114" s="45">
        <f t="shared" si="130"/>
        <v>157503.64368193291</v>
      </c>
      <c r="AV114" s="45">
        <f t="shared" si="130"/>
        <v>157503.64368193291</v>
      </c>
      <c r="AW114" s="45">
        <f t="shared" si="130"/>
        <v>157503.64368193291</v>
      </c>
      <c r="AX114" s="45">
        <f t="shared" si="130"/>
        <v>157503.64368193291</v>
      </c>
      <c r="AY114" s="45">
        <f t="shared" si="130"/>
        <v>157503.64368193291</v>
      </c>
      <c r="AZ114" s="45">
        <f t="shared" si="130"/>
        <v>157503.64368193291</v>
      </c>
      <c r="BA114" s="45">
        <f t="shared" si="130"/>
        <v>157503.64368193291</v>
      </c>
      <c r="BB114" s="45">
        <f t="shared" si="130"/>
        <v>157503.64368193291</v>
      </c>
      <c r="BC114" s="45">
        <f t="shared" si="130"/>
        <v>157503.64368193291</v>
      </c>
      <c r="BD114" s="45">
        <f t="shared" si="130"/>
        <v>157503.64368193291</v>
      </c>
      <c r="BE114" s="45">
        <f t="shared" si="130"/>
        <v>157503.64368193291</v>
      </c>
      <c r="BF114" s="45">
        <f t="shared" si="130"/>
        <v>148234.58878589433</v>
      </c>
      <c r="BG114" s="45">
        <f t="shared" si="130"/>
        <v>145419.88535320683</v>
      </c>
      <c r="BH114" s="45">
        <f t="shared" si="130"/>
        <v>143972.85117811867</v>
      </c>
      <c r="BI114" s="45">
        <f t="shared" si="130"/>
        <v>143641.20893673936</v>
      </c>
      <c r="BJ114" s="45">
        <f t="shared" si="130"/>
        <v>143436.21324708418</v>
      </c>
      <c r="BK114" s="45">
        <f t="shared" si="130"/>
        <v>143436.21324708418</v>
      </c>
      <c r="BL114" s="45">
        <f t="shared" si="130"/>
        <v>143436.21324708418</v>
      </c>
      <c r="BM114" s="45">
        <f t="shared" si="130"/>
        <v>93936.811127254288</v>
      </c>
      <c r="BN114" s="45">
        <f t="shared" si="130"/>
        <v>93936.811127254288</v>
      </c>
      <c r="BO114" s="45">
        <f t="shared" si="130"/>
        <v>93936.811127254288</v>
      </c>
      <c r="BP114" s="45">
        <f t="shared" si="130"/>
        <v>93936.811127254288</v>
      </c>
      <c r="BQ114" s="45">
        <f t="shared" si="130"/>
        <v>93936.811127254288</v>
      </c>
      <c r="BR114" s="45">
        <f t="shared" si="130"/>
        <v>93936.811127254288</v>
      </c>
      <c r="BS114" s="45">
        <f t="shared" ref="BS114:CN114" si="131">(BS111*70.8355+BS112)/48.72</f>
        <v>93936.811127254288</v>
      </c>
      <c r="BT114" s="45">
        <f t="shared" si="131"/>
        <v>76527.265623202169</v>
      </c>
      <c r="BU114" s="45">
        <f t="shared" si="131"/>
        <v>76527.265623202169</v>
      </c>
      <c r="BV114" s="45">
        <f t="shared" si="131"/>
        <v>76527.265623202169</v>
      </c>
      <c r="BW114" s="45">
        <f t="shared" si="131"/>
        <v>76527.265623202169</v>
      </c>
      <c r="BX114" s="45">
        <f t="shared" si="131"/>
        <v>73370.045795615966</v>
      </c>
      <c r="BY114" s="45">
        <f t="shared" si="131"/>
        <v>69729.85183009872</v>
      </c>
      <c r="BZ114" s="45">
        <f t="shared" si="131"/>
        <v>69729.85183009872</v>
      </c>
      <c r="CA114" s="45">
        <f t="shared" si="131"/>
        <v>69729.85183009872</v>
      </c>
      <c r="CB114" s="45">
        <f t="shared" si="131"/>
        <v>69729.85183009872</v>
      </c>
      <c r="CC114" s="45">
        <f t="shared" si="131"/>
        <v>75316.347623817914</v>
      </c>
      <c r="CD114" s="45">
        <f t="shared" si="131"/>
        <v>61185.79943970462</v>
      </c>
      <c r="CE114" s="45">
        <f t="shared" si="131"/>
        <v>61185.79943970462</v>
      </c>
      <c r="CF114" s="45">
        <f t="shared" si="131"/>
        <v>61185.79943970462</v>
      </c>
      <c r="CG114" s="45">
        <f t="shared" si="131"/>
        <v>61185.79943970462</v>
      </c>
      <c r="CH114" s="45">
        <f t="shared" si="131"/>
        <v>61185.79943970462</v>
      </c>
      <c r="CI114" s="45">
        <f t="shared" si="131"/>
        <v>61185.79943970462</v>
      </c>
      <c r="CJ114" s="45">
        <f t="shared" si="131"/>
        <v>61185.79943970462</v>
      </c>
      <c r="CK114" s="45">
        <f t="shared" si="131"/>
        <v>61185.79943970462</v>
      </c>
      <c r="CL114" s="45">
        <f t="shared" si="131"/>
        <v>61185.79943970462</v>
      </c>
      <c r="CM114" s="45">
        <f t="shared" si="131"/>
        <v>61185.79943970462</v>
      </c>
      <c r="CN114" s="45">
        <f t="shared" si="131"/>
        <v>60040.321180006344</v>
      </c>
      <c r="CQ114" s="42">
        <f t="shared" ref="CQ114" si="132">SUM(F114:CN114)</f>
        <v>12398321.789382847</v>
      </c>
    </row>
  </sheetData>
  <mergeCells count="15">
    <mergeCell ref="A1:E1"/>
    <mergeCell ref="B2:C2"/>
    <mergeCell ref="D2:E2"/>
    <mergeCell ref="A6:E6"/>
    <mergeCell ref="B7:C7"/>
    <mergeCell ref="D7:E7"/>
    <mergeCell ref="A22:E22"/>
    <mergeCell ref="B23:C23"/>
    <mergeCell ref="D23:E23"/>
    <mergeCell ref="A12:E12"/>
    <mergeCell ref="B13:C13"/>
    <mergeCell ref="D13:E13"/>
    <mergeCell ref="A17:E17"/>
    <mergeCell ref="B18:C18"/>
    <mergeCell ref="D18:E18"/>
  </mergeCells>
  <conditionalFormatting sqref="F57:CN108">
    <cfRule type="cellIs" dxfId="4" priority="2" operator="greaterThan">
      <formula>1</formula>
    </cfRule>
  </conditionalFormatting>
  <conditionalFormatting sqref="F47:CP53">
    <cfRule type="cellIs" dxfId="2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3BDB0E96A2D4786DD2CBC6D663317" ma:contentTypeVersion="13" ma:contentTypeDescription="Create a new document." ma:contentTypeScope="" ma:versionID="267e5367aa5f6b02839c4c835c9d686a">
  <xsd:schema xmlns:xsd="http://www.w3.org/2001/XMLSchema" xmlns:xs="http://www.w3.org/2001/XMLSchema" xmlns:p="http://schemas.microsoft.com/office/2006/metadata/properties" xmlns:ns3="125d3f12-8d37-4770-b728-b78b2f04e90c" xmlns:ns4="733c064b-971f-4ffe-9592-3b8d90e34f6b" targetNamespace="http://schemas.microsoft.com/office/2006/metadata/properties" ma:root="true" ma:fieldsID="d6ec80a061bbd20e1ba479d300b83aa0" ns3:_="" ns4:_="">
    <xsd:import namespace="125d3f12-8d37-4770-b728-b78b2f04e90c"/>
    <xsd:import namespace="733c064b-971f-4ffe-9592-3b8d90e34f6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5d3f12-8d37-4770-b728-b78b2f04e9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3c064b-971f-4ffe-9592-3b8d90e34f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04E110-EF5F-4F6A-A51B-770E457F13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AAC434-F0A6-4E60-A14F-5BAC14348C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5d3f12-8d37-4770-b728-b78b2f04e90c"/>
    <ds:schemaRef ds:uri="733c064b-971f-4ffe-9592-3b8d90e34f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D2ADBD-F2C5-4F94-8B03-460531BD920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 Analyis W.r.t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Younis BHAT</dc:creator>
  <cp:lastModifiedBy>Younis BHAT</cp:lastModifiedBy>
  <dcterms:created xsi:type="dcterms:W3CDTF">2020-04-08T07:07:58Z</dcterms:created>
  <dcterms:modified xsi:type="dcterms:W3CDTF">2020-04-08T08:31:02Z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0x0101007F53BDB0E96A2D4786DD2CBC6D663317</vt:lpwstr>
  </property>
</Properties>
</file>