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Mobina Zafar\Desktop\BUNDALE\KFI Dashboards\"/>
    </mc:Choice>
  </mc:AlternateContent>
  <xr:revisionPtr revIDLastSave="0" documentId="13_ncr:1_{31A7F909-A435-4122-98FA-D1D10CC8F7EB}" xr6:coauthVersionLast="45" xr6:coauthVersionMax="45" xr10:uidLastSave="{00000000-0000-0000-0000-000000000000}"/>
  <bookViews>
    <workbookView xWindow="-120" yWindow="-120" windowWidth="20730" windowHeight="11160" xr2:uid="{00000000-000D-0000-FFFF-FFFF00000000}"/>
  </bookViews>
  <sheets>
    <sheet name="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1" l="1"/>
  <c r="D18" i="1"/>
  <c r="G18" i="1" s="1"/>
  <c r="D17" i="1"/>
  <c r="D16" i="1"/>
  <c r="D21" i="1" l="1"/>
  <c r="D23" i="1" s="1"/>
  <c r="E21" i="1"/>
  <c r="F21" i="1"/>
  <c r="C21" i="1"/>
  <c r="G17" i="1"/>
  <c r="G16" i="1"/>
  <c r="G21" i="1" l="1"/>
  <c r="G23" i="1" s="1"/>
  <c r="G24" i="1" s="1"/>
  <c r="F23" i="1"/>
  <c r="F24" i="1" s="1"/>
  <c r="D24" i="1"/>
</calcChain>
</file>

<file path=xl/sharedStrings.xml><?xml version="1.0" encoding="utf-8"?>
<sst xmlns="http://schemas.openxmlformats.org/spreadsheetml/2006/main" count="56" uniqueCount="56">
  <si>
    <t>S.No</t>
  </si>
  <si>
    <t>Description</t>
  </si>
  <si>
    <t>Contract Value (INR)</t>
  </si>
  <si>
    <t>Amount of Current Invoice (INR)</t>
  </si>
  <si>
    <t>Amount Upto Previous Invoice (INR)</t>
  </si>
  <si>
    <t>Balance Amount (INR)</t>
  </si>
  <si>
    <t>PERFORMA INVOICE</t>
  </si>
  <si>
    <t>Invoice for Consultancy Services</t>
  </si>
  <si>
    <t>Contract Value as per contract dated 03.02.2020</t>
  </si>
  <si>
    <t>A</t>
  </si>
  <si>
    <t>Preparation of Inception report, Situation analysis report, review of DPR, Preparation, finalization and approval of Bid documents. (40 % of Stage A)</t>
  </si>
  <si>
    <t>Publishing of bid document for hiring of Executing Agency for the project implementation of the module(s) (group of projects) and assisting department in evaluation of bids and for award of contract. Award of contract to Construction agency for project implementation. (40 % of Stage A)</t>
  </si>
  <si>
    <t>Agreement with bidder (20 % of Stage A)</t>
  </si>
  <si>
    <t>B</t>
  </si>
  <si>
    <t>Sub-Total</t>
  </si>
  <si>
    <t>Less : Mobilisation Advance</t>
  </si>
  <si>
    <t>-</t>
  </si>
  <si>
    <t>ADD : IGST 18%</t>
  </si>
  <si>
    <t>Total Value of This Invoice</t>
  </si>
  <si>
    <t>Authorised Signatory</t>
  </si>
  <si>
    <t>Invoice Date:- 29.09.2020</t>
  </si>
  <si>
    <t>Project No.</t>
  </si>
  <si>
    <t>Invoice No.:-</t>
  </si>
  <si>
    <t>5061192/20-21/02</t>
  </si>
  <si>
    <t>State Code</t>
  </si>
  <si>
    <t>SAC Codes</t>
  </si>
  <si>
    <t>GSTIN No.</t>
  </si>
  <si>
    <t>06AAICS3406K1ZB</t>
  </si>
  <si>
    <t>Plot No. 18, Sector-18, Gurugram-122015 (Haryana), India</t>
  </si>
  <si>
    <t>SMEC International Pty Ltd</t>
  </si>
  <si>
    <t>Executive Director</t>
  </si>
  <si>
    <t>State Water and Sanitation Mission</t>
  </si>
  <si>
    <t>Rural Development Department</t>
  </si>
  <si>
    <t>6-Rana Pratap Marg, Lucknow-226001, uttar Pradesh</t>
  </si>
  <si>
    <t>GSTIN No. 09LKNU05067G1D0</t>
  </si>
  <si>
    <t>State Code : 09</t>
  </si>
  <si>
    <t>Amount Paid
(INR)</t>
  </si>
  <si>
    <t>Please remit the above payment through cheque/demand draft/transfer to our below account:</t>
  </si>
  <si>
    <t>Company Name</t>
  </si>
  <si>
    <t>Current Account No.</t>
  </si>
  <si>
    <t>Bank Name</t>
  </si>
  <si>
    <t>Branch Address</t>
  </si>
  <si>
    <t>IFSC Code</t>
  </si>
  <si>
    <t>SMEC INTERNATIONAL PTY LTD</t>
  </si>
  <si>
    <t>Standard Chartered Bank</t>
  </si>
  <si>
    <t>DLF Gurgaon</t>
  </si>
  <si>
    <t>SCBL0036025</t>
  </si>
  <si>
    <t>For SMEC International Pty Ltd.</t>
  </si>
  <si>
    <r>
      <rPr>
        <b/>
        <sz val="11"/>
        <color theme="1"/>
        <rFont val="Calibri"/>
        <family val="2"/>
        <scheme val="minor"/>
      </rPr>
      <t>PAN No.</t>
    </r>
    <r>
      <rPr>
        <sz val="11"/>
        <color theme="1"/>
        <rFont val="Calibri"/>
        <family val="2"/>
        <scheme val="minor"/>
      </rPr>
      <t xml:space="preserve"> AAICS3406K</t>
    </r>
  </si>
  <si>
    <t>Gaurav Srivastava</t>
  </si>
  <si>
    <t>( Rupees XXXXX only)</t>
  </si>
  <si>
    <t>A. Project Management &amp; Preparation of Bid documents for hiring of Project Executing Agency for the project implementation of Rural Water Supply Project (group of projects) and assisting department in evaluation of bids and award of contract).</t>
  </si>
  <si>
    <r>
      <t>1</t>
    </r>
    <r>
      <rPr>
        <vertAlign val="superscript"/>
        <sz val="11"/>
        <color theme="1"/>
        <rFont val="Calibri"/>
        <family val="2"/>
        <scheme val="minor"/>
      </rPr>
      <t>st</t>
    </r>
    <r>
      <rPr>
        <sz val="11"/>
        <color theme="1"/>
        <rFont val="Calibri"/>
        <family val="2"/>
        <scheme val="minor"/>
      </rPr>
      <t xml:space="preserve"> Floor, Novus Tower,West Wing, Plot no.8</t>
    </r>
  </si>
  <si>
    <t>Consultancy services for Project Management Consultant (PMC) to Manage Rural Water Supply Project in Bundelkhand, Vindhya Region and 
quality affected area in state of Uttar Pradesh (District-Banda, Chitrakoot, and Mahoba) (Region III)</t>
  </si>
  <si>
    <r>
      <t>Office: 1</t>
    </r>
    <r>
      <rPr>
        <b/>
        <vertAlign val="superscript"/>
        <sz val="11"/>
        <color theme="1"/>
        <rFont val="Calibri"/>
        <family val="2"/>
        <scheme val="minor"/>
      </rPr>
      <t>st</t>
    </r>
    <r>
      <rPr>
        <b/>
        <sz val="11"/>
        <color theme="1"/>
        <rFont val="Calibri"/>
        <family val="2"/>
        <scheme val="minor"/>
      </rPr>
      <t xml:space="preserve"> Floor, Novus Tower, West Wing, Plot No. 18, Sector-18, Gurugram - 122015 (Haryana), India
Telephone: +91-124-4552800, 4501100 Facsimile: +91-124-4380043</t>
    </r>
  </si>
  <si>
    <t>Project Management Consultancy (PMC) Services including Supervision of Quality and Quantity monitoring for Rural Water Supply Scheme (214.76 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</si>
</sst>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u/>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12">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76">
    <xf numFmtId="0" fontId="0" fillId="0" borderId="0" xfId="0"/>
    <xf numFmtId="0" fontId="0" fillId="0" borderId="0" xfId="0" applyFont="1"/>
    <xf numFmtId="0" fontId="0" fillId="2" borderId="6" xfId="0" applyFont="1" applyFill="1" applyBorder="1"/>
    <xf numFmtId="0" fontId="0" fillId="2" borderId="0" xfId="0" applyFont="1" applyFill="1" applyBorder="1"/>
    <xf numFmtId="0" fontId="0" fillId="2" borderId="7" xfId="0" applyFont="1" applyFill="1" applyBorder="1"/>
    <xf numFmtId="0" fontId="0" fillId="2" borderId="0" xfId="0" applyFont="1" applyFill="1" applyBorder="1" applyAlignment="1">
      <alignment horizontal="left"/>
    </xf>
    <xf numFmtId="0" fontId="0" fillId="2" borderId="11" xfId="0" applyFont="1" applyFill="1" applyBorder="1"/>
    <xf numFmtId="0" fontId="0" fillId="2" borderId="11" xfId="0" applyFont="1" applyFill="1" applyBorder="1" applyAlignment="1">
      <alignment horizontal="left"/>
    </xf>
    <xf numFmtId="0" fontId="0" fillId="2" borderId="1" xfId="0" applyFont="1" applyFill="1" applyBorder="1"/>
    <xf numFmtId="0" fontId="0" fillId="3" borderId="0" xfId="0" applyFont="1" applyFill="1" applyBorder="1" applyAlignment="1">
      <alignment vertical="center"/>
    </xf>
    <xf numFmtId="0" fontId="1" fillId="3" borderId="0" xfId="0" applyFont="1" applyFill="1" applyBorder="1" applyAlignment="1">
      <alignment horizontal="left" vertical="center"/>
    </xf>
    <xf numFmtId="0" fontId="1" fillId="3" borderId="7" xfId="0" applyFont="1" applyFill="1" applyBorder="1" applyAlignment="1">
      <alignment horizontal="left" vertical="center"/>
    </xf>
    <xf numFmtId="0" fontId="0" fillId="3" borderId="6" xfId="0" applyFont="1" applyFill="1" applyBorder="1" applyAlignment="1">
      <alignment vertical="top"/>
    </xf>
    <xf numFmtId="0" fontId="0" fillId="3" borderId="0" xfId="0" applyFont="1" applyFill="1" applyBorder="1" applyAlignment="1">
      <alignment vertical="top"/>
    </xf>
    <xf numFmtId="0" fontId="1" fillId="3" borderId="0"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3" borderId="9" xfId="0" applyFont="1" applyFill="1" applyBorder="1" applyAlignment="1">
      <alignment horizontal="center" vertical="top" wrapText="1"/>
    </xf>
    <xf numFmtId="0" fontId="0" fillId="3" borderId="8" xfId="0" applyFont="1" applyFill="1" applyBorder="1" applyAlignment="1">
      <alignment vertical="top" wrapText="1"/>
    </xf>
    <xf numFmtId="0" fontId="1" fillId="3" borderId="2" xfId="0" applyFont="1" applyFill="1" applyBorder="1" applyAlignment="1">
      <alignment vertical="top" wrapText="1"/>
    </xf>
    <xf numFmtId="3" fontId="1" fillId="3" borderId="2" xfId="0" applyNumberFormat="1" applyFont="1" applyFill="1" applyBorder="1" applyAlignment="1">
      <alignment horizontal="right" vertical="top" wrapText="1"/>
    </xf>
    <xf numFmtId="0" fontId="0" fillId="3" borderId="2" xfId="0" applyFont="1" applyFill="1" applyBorder="1" applyAlignment="1">
      <alignment vertical="top" wrapText="1"/>
    </xf>
    <xf numFmtId="0" fontId="0" fillId="3" borderId="9" xfId="0" applyFont="1" applyFill="1" applyBorder="1" applyAlignment="1">
      <alignment vertical="top" wrapText="1"/>
    </xf>
    <xf numFmtId="0" fontId="1" fillId="3" borderId="8" xfId="0" applyFont="1" applyFill="1" applyBorder="1" applyAlignment="1">
      <alignment horizontal="center" vertical="center"/>
    </xf>
    <xf numFmtId="0" fontId="1" fillId="3" borderId="2" xfId="0" applyFont="1" applyFill="1" applyBorder="1" applyAlignment="1">
      <alignment horizontal="justify" vertical="center" wrapText="1"/>
    </xf>
    <xf numFmtId="3" fontId="1" fillId="3" borderId="2" xfId="0" applyNumberFormat="1" applyFont="1" applyFill="1" applyBorder="1" applyAlignment="1">
      <alignment vertical="center"/>
    </xf>
    <xf numFmtId="0" fontId="0" fillId="3" borderId="2" xfId="0" applyFont="1" applyFill="1" applyBorder="1" applyAlignment="1">
      <alignment vertical="center" wrapText="1"/>
    </xf>
    <xf numFmtId="0" fontId="0" fillId="3" borderId="2" xfId="0" applyFont="1" applyFill="1" applyBorder="1" applyAlignment="1">
      <alignment vertical="center"/>
    </xf>
    <xf numFmtId="0" fontId="0" fillId="3" borderId="9" xfId="0" applyFont="1" applyFill="1" applyBorder="1" applyAlignment="1">
      <alignment vertical="center"/>
    </xf>
    <xf numFmtId="0" fontId="0" fillId="3" borderId="8" xfId="0" applyFont="1" applyFill="1" applyBorder="1" applyAlignment="1">
      <alignment horizontal="center" vertical="center"/>
    </xf>
    <xf numFmtId="0" fontId="0" fillId="3" borderId="2" xfId="0" applyFont="1" applyFill="1" applyBorder="1" applyAlignment="1">
      <alignment horizontal="justify" vertical="center" wrapText="1"/>
    </xf>
    <xf numFmtId="3" fontId="0" fillId="3" borderId="2" xfId="0" applyNumberFormat="1" applyFont="1" applyFill="1" applyBorder="1" applyAlignment="1">
      <alignment vertical="center"/>
    </xf>
    <xf numFmtId="3" fontId="0" fillId="3" borderId="9" xfId="0" applyNumberFormat="1" applyFont="1" applyFill="1" applyBorder="1" applyAlignment="1">
      <alignment vertical="center"/>
    </xf>
    <xf numFmtId="0" fontId="0" fillId="3" borderId="8" xfId="0" applyFont="1" applyFill="1" applyBorder="1" applyAlignment="1">
      <alignment vertical="center"/>
    </xf>
    <xf numFmtId="3" fontId="1" fillId="3" borderId="2" xfId="0" applyNumberFormat="1" applyFont="1" applyFill="1" applyBorder="1" applyAlignment="1">
      <alignment horizontal="right" vertical="center"/>
    </xf>
    <xf numFmtId="3" fontId="1" fillId="4" borderId="2" xfId="0" applyNumberFormat="1" applyFont="1" applyFill="1" applyBorder="1" applyAlignment="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1" fillId="2" borderId="6" xfId="0" applyFont="1" applyFill="1" applyBorder="1" applyAlignment="1">
      <alignment vertical="center"/>
    </xf>
    <xf numFmtId="0" fontId="1" fillId="2" borderId="0" xfId="0" applyFont="1" applyFill="1" applyBorder="1" applyAlignment="1">
      <alignment vertical="center"/>
    </xf>
    <xf numFmtId="0" fontId="0" fillId="2" borderId="6" xfId="0" applyFont="1" applyFill="1" applyBorder="1" applyAlignment="1">
      <alignment vertical="center"/>
    </xf>
    <xf numFmtId="0" fontId="0" fillId="2" borderId="0" xfId="0" applyFont="1" applyFill="1" applyBorder="1" applyAlignment="1">
      <alignment horizontal="left" vertical="center"/>
    </xf>
    <xf numFmtId="0" fontId="1" fillId="2" borderId="0"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8" xfId="0" applyFont="1" applyFill="1" applyBorder="1" applyAlignment="1">
      <alignment horizontal="center" vertical="center"/>
    </xf>
    <xf numFmtId="0" fontId="1" fillId="3" borderId="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2" xfId="0" applyFont="1" applyFill="1" applyBorder="1" applyAlignment="1">
      <alignment horizontal="center" vertic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10" xfId="0" applyFont="1" applyFill="1" applyBorder="1" applyAlignment="1">
      <alignment horizontal="left"/>
    </xf>
    <xf numFmtId="0" fontId="0" fillId="2" borderId="11" xfId="0" applyFont="1" applyFill="1" applyBorder="1" applyAlignment="1">
      <alignment horizontal="left"/>
    </xf>
    <xf numFmtId="0" fontId="1" fillId="2" borderId="0" xfId="0" applyFont="1" applyFill="1" applyBorder="1" applyAlignment="1">
      <alignment horizontal="left"/>
    </xf>
    <xf numFmtId="0" fontId="1" fillId="2" borderId="7" xfId="0" applyFont="1" applyFill="1" applyBorder="1" applyAlignment="1">
      <alignment horizontal="left"/>
    </xf>
    <xf numFmtId="0" fontId="1" fillId="2" borderId="6" xfId="0" applyFont="1" applyFill="1" applyBorder="1" applyAlignment="1">
      <alignment horizontal="left"/>
    </xf>
    <xf numFmtId="0" fontId="1" fillId="2" borderId="3" xfId="0" applyFont="1" applyFill="1" applyBorder="1" applyAlignment="1">
      <alignment horizontal="center" wrapText="1"/>
    </xf>
    <xf numFmtId="0" fontId="1" fillId="2" borderId="5" xfId="0" applyFont="1" applyFill="1" applyBorder="1" applyAlignment="1">
      <alignment horizontal="center"/>
    </xf>
    <xf numFmtId="0" fontId="1" fillId="2" borderId="8"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9" xfId="0" applyFont="1" applyFill="1" applyBorder="1" applyAlignment="1">
      <alignment horizontal="center" vertical="center"/>
    </xf>
    <xf numFmtId="0" fontId="1" fillId="3" borderId="6" xfId="0" applyFont="1" applyFill="1" applyBorder="1" applyAlignment="1">
      <alignment horizontal="left" vertical="center"/>
    </xf>
    <xf numFmtId="0" fontId="1" fillId="3" borderId="0" xfId="0" applyFont="1" applyFill="1" applyBorder="1" applyAlignment="1">
      <alignment horizontal="left" vertical="center"/>
    </xf>
    <xf numFmtId="0" fontId="2" fillId="4" borderId="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2" borderId="7" xfId="0" applyFont="1" applyFill="1" applyBorder="1" applyAlignment="1">
      <alignment horizontal="left"/>
    </xf>
    <xf numFmtId="0" fontId="1" fillId="2" borderId="6" xfId="0" applyFont="1" applyFill="1" applyBorder="1" applyAlignment="1">
      <alignment horizontal="center" vertical="center"/>
    </xf>
    <xf numFmtId="0" fontId="1" fillId="2" borderId="0" xfId="0" applyFont="1" applyFill="1" applyBorder="1" applyAlignment="1">
      <alignment horizontal="center" vertical="center"/>
    </xf>
    <xf numFmtId="0" fontId="3" fillId="2" borderId="6" xfId="0" applyFont="1" applyFill="1" applyBorder="1" applyAlignment="1">
      <alignment horizontal="left" vertical="center"/>
    </xf>
    <xf numFmtId="0" fontId="3" fillId="2" borderId="0"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9"/>
  <sheetViews>
    <sheetView tabSelected="1" topLeftCell="A13" zoomScale="115" zoomScaleNormal="115" zoomScaleSheetLayoutView="85" workbookViewId="0">
      <selection activeCell="C33" sqref="C33"/>
    </sheetView>
  </sheetViews>
  <sheetFormatPr defaultRowHeight="15" x14ac:dyDescent="0.25"/>
  <cols>
    <col min="1" max="1" width="5.5703125" bestFit="1" customWidth="1"/>
    <col min="2" max="2" width="50.7109375" customWidth="1"/>
    <col min="3" max="3" width="14.140625" bestFit="1" customWidth="1"/>
    <col min="4" max="4" width="17.85546875" bestFit="1" customWidth="1"/>
    <col min="5" max="5" width="21.5703125" bestFit="1" customWidth="1"/>
    <col min="6" max="6" width="17.140625" bestFit="1" customWidth="1"/>
    <col min="7" max="7" width="18.140625" bestFit="1" customWidth="1"/>
  </cols>
  <sheetData>
    <row r="1" spans="1:7" ht="15.75" thickBot="1" x14ac:dyDescent="0.3">
      <c r="A1" s="2"/>
      <c r="B1" s="3"/>
      <c r="C1" s="44" t="s">
        <v>6</v>
      </c>
      <c r="D1" s="45"/>
      <c r="E1" s="3"/>
      <c r="F1" s="3"/>
      <c r="G1" s="4"/>
    </row>
    <row r="2" spans="1:7" x14ac:dyDescent="0.25">
      <c r="A2" s="2"/>
      <c r="B2" s="3"/>
      <c r="C2" s="3"/>
      <c r="D2" s="3"/>
      <c r="E2" s="3"/>
      <c r="F2" s="3"/>
      <c r="G2" s="4"/>
    </row>
    <row r="3" spans="1:7" x14ac:dyDescent="0.25">
      <c r="A3" s="58" t="s">
        <v>30</v>
      </c>
      <c r="B3" s="56"/>
      <c r="C3" s="3"/>
      <c r="D3" s="3"/>
      <c r="E3" s="56" t="s">
        <v>29</v>
      </c>
      <c r="F3" s="56"/>
      <c r="G3" s="57"/>
    </row>
    <row r="4" spans="1:7" ht="17.25" x14ac:dyDescent="0.25">
      <c r="A4" s="58" t="s">
        <v>31</v>
      </c>
      <c r="B4" s="56"/>
      <c r="C4" s="3"/>
      <c r="D4" s="3"/>
      <c r="E4" s="53" t="s">
        <v>52</v>
      </c>
      <c r="F4" s="53"/>
      <c r="G4" s="69"/>
    </row>
    <row r="5" spans="1:7" x14ac:dyDescent="0.25">
      <c r="A5" s="52" t="s">
        <v>32</v>
      </c>
      <c r="B5" s="53"/>
      <c r="C5" s="3"/>
      <c r="D5" s="3"/>
      <c r="E5" s="53" t="s">
        <v>28</v>
      </c>
      <c r="F5" s="53"/>
      <c r="G5" s="69"/>
    </row>
    <row r="6" spans="1:7" x14ac:dyDescent="0.25">
      <c r="A6" s="52" t="s">
        <v>33</v>
      </c>
      <c r="B6" s="53"/>
      <c r="C6" s="3"/>
      <c r="D6" s="3"/>
      <c r="E6" s="3" t="s">
        <v>26</v>
      </c>
      <c r="F6" s="3" t="s">
        <v>27</v>
      </c>
      <c r="G6" s="4"/>
    </row>
    <row r="7" spans="1:7" x14ac:dyDescent="0.25">
      <c r="A7" s="52" t="s">
        <v>34</v>
      </c>
      <c r="B7" s="53"/>
      <c r="C7" s="3"/>
      <c r="D7" s="3"/>
      <c r="E7" s="3" t="s">
        <v>25</v>
      </c>
      <c r="F7" s="5">
        <v>998335</v>
      </c>
      <c r="G7" s="4"/>
    </row>
    <row r="8" spans="1:7" ht="15.75" thickBot="1" x14ac:dyDescent="0.3">
      <c r="A8" s="54" t="s">
        <v>35</v>
      </c>
      <c r="B8" s="55"/>
      <c r="C8" s="6"/>
      <c r="D8" s="6"/>
      <c r="E8" s="6" t="s">
        <v>24</v>
      </c>
      <c r="F8" s="7">
        <v>6</v>
      </c>
      <c r="G8" s="8"/>
    </row>
    <row r="9" spans="1:7" ht="34.5" customHeight="1" x14ac:dyDescent="0.25">
      <c r="A9" s="66" t="s">
        <v>53</v>
      </c>
      <c r="B9" s="67"/>
      <c r="C9" s="67"/>
      <c r="D9" s="67"/>
      <c r="E9" s="67"/>
      <c r="F9" s="67"/>
      <c r="G9" s="68"/>
    </row>
    <row r="10" spans="1:7" ht="21.75" customHeight="1" x14ac:dyDescent="0.25">
      <c r="A10" s="61" t="s">
        <v>7</v>
      </c>
      <c r="B10" s="62"/>
      <c r="C10" s="62"/>
      <c r="D10" s="62"/>
      <c r="E10" s="62"/>
      <c r="F10" s="62"/>
      <c r="G10" s="63"/>
    </row>
    <row r="11" spans="1:7" ht="16.5" customHeight="1" x14ac:dyDescent="0.25">
      <c r="A11" s="64" t="s">
        <v>20</v>
      </c>
      <c r="B11" s="65"/>
      <c r="C11" s="9"/>
      <c r="D11" s="9"/>
      <c r="E11" s="9"/>
      <c r="F11" s="10" t="s">
        <v>21</v>
      </c>
      <c r="G11" s="11">
        <v>5061192</v>
      </c>
    </row>
    <row r="12" spans="1:7" ht="22.5" customHeight="1" x14ac:dyDescent="0.25">
      <c r="A12" s="12"/>
      <c r="B12" s="13"/>
      <c r="C12" s="13"/>
      <c r="D12" s="13"/>
      <c r="E12" s="13"/>
      <c r="F12" s="14" t="s">
        <v>22</v>
      </c>
      <c r="G12" s="15" t="s">
        <v>23</v>
      </c>
    </row>
    <row r="13" spans="1:7" ht="30" x14ac:dyDescent="0.25">
      <c r="A13" s="16" t="s">
        <v>0</v>
      </c>
      <c r="B13" s="17" t="s">
        <v>1</v>
      </c>
      <c r="C13" s="17" t="s">
        <v>2</v>
      </c>
      <c r="D13" s="17" t="s">
        <v>3</v>
      </c>
      <c r="E13" s="17" t="s">
        <v>4</v>
      </c>
      <c r="F13" s="17" t="s">
        <v>36</v>
      </c>
      <c r="G13" s="18" t="s">
        <v>5</v>
      </c>
    </row>
    <row r="14" spans="1:7" x14ac:dyDescent="0.25">
      <c r="A14" s="19"/>
      <c r="B14" s="20" t="s">
        <v>8</v>
      </c>
      <c r="C14" s="21">
        <v>365971320</v>
      </c>
      <c r="D14" s="22"/>
      <c r="E14" s="22"/>
      <c r="F14" s="22"/>
      <c r="G14" s="23"/>
    </row>
    <row r="15" spans="1:7" ht="105.75" customHeight="1" x14ac:dyDescent="0.25">
      <c r="A15" s="24" t="s">
        <v>9</v>
      </c>
      <c r="B15" s="25" t="s">
        <v>51</v>
      </c>
      <c r="C15" s="26">
        <v>262748640</v>
      </c>
      <c r="D15" s="27"/>
      <c r="E15" s="28"/>
      <c r="F15" s="28"/>
      <c r="G15" s="29"/>
    </row>
    <row r="16" spans="1:7" ht="54.75" customHeight="1" x14ac:dyDescent="0.25">
      <c r="A16" s="30">
        <v>1.1000000000000001</v>
      </c>
      <c r="B16" s="31" t="s">
        <v>10</v>
      </c>
      <c r="C16" s="28"/>
      <c r="D16" s="32">
        <f>+C15*0.4</f>
        <v>105099456</v>
      </c>
      <c r="E16" s="32">
        <v>103384615</v>
      </c>
      <c r="F16" s="32">
        <v>57378461</v>
      </c>
      <c r="G16" s="33">
        <f>D16-F16</f>
        <v>47720995</v>
      </c>
    </row>
    <row r="17" spans="1:7" ht="97.5" customHeight="1" x14ac:dyDescent="0.25">
      <c r="A17" s="30">
        <v>1.2</v>
      </c>
      <c r="B17" s="31" t="s">
        <v>11</v>
      </c>
      <c r="C17" s="28"/>
      <c r="D17" s="32">
        <f>+C15*0.4</f>
        <v>105099456</v>
      </c>
      <c r="E17" s="28"/>
      <c r="F17" s="28"/>
      <c r="G17" s="33">
        <f>D17</f>
        <v>105099456</v>
      </c>
    </row>
    <row r="18" spans="1:7" ht="18" customHeight="1" x14ac:dyDescent="0.25">
      <c r="A18" s="30">
        <v>1.3</v>
      </c>
      <c r="B18" s="28" t="s">
        <v>12</v>
      </c>
      <c r="C18" s="28"/>
      <c r="D18" s="32">
        <f>+C15*0.2</f>
        <v>52549728</v>
      </c>
      <c r="E18" s="28"/>
      <c r="F18" s="28"/>
      <c r="G18" s="33">
        <f>D18</f>
        <v>52549728</v>
      </c>
    </row>
    <row r="19" spans="1:7" x14ac:dyDescent="0.25">
      <c r="A19" s="34"/>
      <c r="B19" s="28"/>
      <c r="C19" s="28"/>
      <c r="D19" s="32"/>
      <c r="E19" s="28"/>
      <c r="F19" s="28"/>
      <c r="G19" s="29"/>
    </row>
    <row r="20" spans="1:7" ht="65.25" customHeight="1" x14ac:dyDescent="0.25">
      <c r="A20" s="24" t="s">
        <v>13</v>
      </c>
      <c r="B20" s="25" t="s">
        <v>55</v>
      </c>
      <c r="C20" s="32">
        <v>103222680</v>
      </c>
      <c r="D20" s="32">
        <v>9262.0004004190541</v>
      </c>
      <c r="E20" s="28">
        <v>0</v>
      </c>
      <c r="F20" s="28">
        <v>0</v>
      </c>
      <c r="G20" s="33">
        <f>D20-F20</f>
        <v>9262.0004004190541</v>
      </c>
    </row>
    <row r="21" spans="1:7" x14ac:dyDescent="0.25">
      <c r="A21" s="46" t="s">
        <v>14</v>
      </c>
      <c r="B21" s="47"/>
      <c r="C21" s="26">
        <f>SUM(C15:C20)</f>
        <v>365971320</v>
      </c>
      <c r="D21" s="26">
        <f t="shared" ref="D21:G21" si="0">SUM(D15:D20)</f>
        <v>262757902.00040042</v>
      </c>
      <c r="E21" s="26">
        <f t="shared" si="0"/>
        <v>103384615</v>
      </c>
      <c r="F21" s="26">
        <f t="shared" si="0"/>
        <v>57378461</v>
      </c>
      <c r="G21" s="26">
        <f t="shared" si="0"/>
        <v>205379441.00040042</v>
      </c>
    </row>
    <row r="22" spans="1:7" x14ac:dyDescent="0.25">
      <c r="A22" s="48" t="s">
        <v>15</v>
      </c>
      <c r="B22" s="49"/>
      <c r="C22" s="49"/>
      <c r="D22" s="35" t="s">
        <v>16</v>
      </c>
      <c r="E22" s="28"/>
      <c r="F22" s="28"/>
      <c r="G22" s="29"/>
    </row>
    <row r="23" spans="1:7" x14ac:dyDescent="0.25">
      <c r="A23" s="48" t="s">
        <v>17</v>
      </c>
      <c r="B23" s="49"/>
      <c r="C23" s="49"/>
      <c r="D23" s="26">
        <f>D21*0.18</f>
        <v>47296422.360072076</v>
      </c>
      <c r="E23" s="26"/>
      <c r="F23" s="26">
        <f t="shared" ref="F23:G23" si="1">F21*0.18</f>
        <v>10328122.98</v>
      </c>
      <c r="G23" s="26">
        <f t="shared" si="1"/>
        <v>36968299.380072072</v>
      </c>
    </row>
    <row r="24" spans="1:7" x14ac:dyDescent="0.25">
      <c r="A24" s="50" t="s">
        <v>18</v>
      </c>
      <c r="B24" s="51"/>
      <c r="C24" s="51"/>
      <c r="D24" s="36">
        <f>SUM(D21:D23)</f>
        <v>310054324.3604725</v>
      </c>
      <c r="E24" s="36"/>
      <c r="F24" s="36">
        <f t="shared" ref="F24:G24" si="2">SUM(F21:F23)</f>
        <v>67706583.980000004</v>
      </c>
      <c r="G24" s="36">
        <f t="shared" si="2"/>
        <v>242347740.38047248</v>
      </c>
    </row>
    <row r="25" spans="1:7" x14ac:dyDescent="0.25">
      <c r="A25" s="70" t="s">
        <v>50</v>
      </c>
      <c r="B25" s="71"/>
      <c r="C25" s="71"/>
      <c r="D25" s="71"/>
      <c r="E25" s="37"/>
      <c r="F25" s="37"/>
      <c r="G25" s="38"/>
    </row>
    <row r="26" spans="1:7" x14ac:dyDescent="0.25">
      <c r="A26" s="39"/>
      <c r="B26" s="40"/>
      <c r="C26" s="40"/>
      <c r="D26" s="40"/>
      <c r="E26" s="37"/>
      <c r="F26" s="37"/>
      <c r="G26" s="38"/>
    </row>
    <row r="27" spans="1:7" x14ac:dyDescent="0.25">
      <c r="A27" s="72" t="s">
        <v>37</v>
      </c>
      <c r="B27" s="73"/>
      <c r="C27" s="73"/>
      <c r="D27" s="73"/>
      <c r="E27" s="37"/>
      <c r="F27" s="37"/>
      <c r="G27" s="38"/>
    </row>
    <row r="28" spans="1:7" x14ac:dyDescent="0.25">
      <c r="A28" s="41"/>
      <c r="B28" s="37"/>
      <c r="C28" s="37"/>
      <c r="D28" s="37"/>
      <c r="E28" s="37"/>
      <c r="F28" s="37"/>
      <c r="G28" s="38"/>
    </row>
    <row r="29" spans="1:7" x14ac:dyDescent="0.25">
      <c r="A29" s="41"/>
      <c r="B29" s="40" t="s">
        <v>38</v>
      </c>
      <c r="C29" s="37" t="s">
        <v>43</v>
      </c>
      <c r="D29" s="37"/>
      <c r="E29" s="37"/>
      <c r="F29" s="37"/>
      <c r="G29" s="38"/>
    </row>
    <row r="30" spans="1:7" x14ac:dyDescent="0.25">
      <c r="A30" s="41"/>
      <c r="B30" s="40" t="s">
        <v>39</v>
      </c>
      <c r="C30" s="42">
        <v>53105111370</v>
      </c>
      <c r="D30" s="37"/>
      <c r="E30" s="37"/>
      <c r="F30" s="37"/>
      <c r="G30" s="38"/>
    </row>
    <row r="31" spans="1:7" x14ac:dyDescent="0.25">
      <c r="A31" s="41"/>
      <c r="B31" s="40" t="s">
        <v>40</v>
      </c>
      <c r="C31" s="37" t="s">
        <v>44</v>
      </c>
      <c r="D31" s="37"/>
      <c r="E31" s="37"/>
      <c r="F31" s="74" t="s">
        <v>47</v>
      </c>
      <c r="G31" s="75"/>
    </row>
    <row r="32" spans="1:7" x14ac:dyDescent="0.25">
      <c r="A32" s="41"/>
      <c r="B32" s="40" t="s">
        <v>41</v>
      </c>
      <c r="C32" s="37" t="s">
        <v>45</v>
      </c>
      <c r="D32" s="37"/>
      <c r="E32" s="37"/>
      <c r="F32" s="37"/>
      <c r="G32" s="38"/>
    </row>
    <row r="33" spans="1:7" x14ac:dyDescent="0.25">
      <c r="A33" s="2"/>
      <c r="B33" s="40" t="s">
        <v>42</v>
      </c>
      <c r="C33" s="37" t="s">
        <v>46</v>
      </c>
      <c r="D33" s="3"/>
      <c r="E33" s="3"/>
      <c r="F33" s="3"/>
      <c r="G33" s="4"/>
    </row>
    <row r="34" spans="1:7" x14ac:dyDescent="0.25">
      <c r="A34" s="2"/>
      <c r="B34" s="3"/>
      <c r="C34" s="3"/>
      <c r="D34" s="3"/>
      <c r="E34" s="3"/>
      <c r="F34" s="3"/>
      <c r="G34" s="4"/>
    </row>
    <row r="35" spans="1:7" x14ac:dyDescent="0.25">
      <c r="A35" s="2"/>
      <c r="B35" s="3"/>
      <c r="C35" s="3"/>
      <c r="D35" s="3"/>
      <c r="E35" s="3"/>
      <c r="F35" s="3"/>
      <c r="G35" s="4"/>
    </row>
    <row r="36" spans="1:7" x14ac:dyDescent="0.25">
      <c r="A36" s="2"/>
      <c r="B36" s="3"/>
      <c r="C36" s="3"/>
      <c r="D36" s="3"/>
      <c r="E36" s="3"/>
      <c r="F36" s="3"/>
      <c r="G36" s="4"/>
    </row>
    <row r="37" spans="1:7" x14ac:dyDescent="0.25">
      <c r="A37" s="2"/>
      <c r="B37" s="3"/>
      <c r="C37" s="3"/>
      <c r="D37" s="3"/>
      <c r="E37" s="3"/>
      <c r="F37" s="3"/>
      <c r="G37" s="4"/>
    </row>
    <row r="38" spans="1:7" x14ac:dyDescent="0.25">
      <c r="A38" s="52" t="s">
        <v>48</v>
      </c>
      <c r="B38" s="53"/>
      <c r="C38" s="3"/>
      <c r="D38" s="3"/>
      <c r="E38" s="3"/>
      <c r="F38" s="43" t="s">
        <v>49</v>
      </c>
      <c r="G38" s="4"/>
    </row>
    <row r="39" spans="1:7" x14ac:dyDescent="0.25">
      <c r="A39" s="2"/>
      <c r="B39" s="3"/>
      <c r="C39" s="3"/>
      <c r="D39" s="3"/>
      <c r="E39" s="3"/>
      <c r="F39" s="43" t="s">
        <v>19</v>
      </c>
      <c r="G39" s="4"/>
    </row>
    <row r="40" spans="1:7" ht="15.75" thickBot="1" x14ac:dyDescent="0.3">
      <c r="A40" s="2"/>
      <c r="B40" s="3"/>
      <c r="C40" s="3"/>
      <c r="D40" s="3"/>
      <c r="E40" s="3"/>
      <c r="F40" s="3"/>
      <c r="G40" s="4"/>
    </row>
    <row r="41" spans="1:7" ht="30.75" customHeight="1" thickBot="1" x14ac:dyDescent="0.3">
      <c r="A41" s="59" t="s">
        <v>54</v>
      </c>
      <c r="B41" s="60"/>
      <c r="C41" s="60"/>
      <c r="D41" s="60"/>
      <c r="E41" s="60"/>
      <c r="F41" s="60"/>
      <c r="G41" s="45"/>
    </row>
    <row r="42" spans="1:7" x14ac:dyDescent="0.25">
      <c r="A42" s="1"/>
      <c r="B42" s="1"/>
      <c r="C42" s="1"/>
      <c r="D42" s="1"/>
      <c r="E42" s="1"/>
      <c r="F42" s="1"/>
      <c r="G42" s="1"/>
    </row>
    <row r="43" spans="1:7" x14ac:dyDescent="0.25">
      <c r="A43" s="1"/>
      <c r="B43" s="1"/>
      <c r="C43" s="1"/>
      <c r="D43" s="1"/>
      <c r="E43" s="1"/>
      <c r="F43" s="1"/>
      <c r="G43" s="1"/>
    </row>
    <row r="44" spans="1:7" x14ac:dyDescent="0.25">
      <c r="A44" s="1"/>
      <c r="B44" s="1"/>
      <c r="C44" s="1"/>
      <c r="D44" s="1"/>
      <c r="E44" s="1"/>
      <c r="F44" s="1"/>
      <c r="G44" s="1"/>
    </row>
    <row r="45" spans="1:7" x14ac:dyDescent="0.25">
      <c r="A45" s="1"/>
      <c r="B45" s="1"/>
      <c r="C45" s="1"/>
      <c r="D45" s="1"/>
      <c r="E45" s="1"/>
      <c r="F45" s="1"/>
      <c r="G45" s="1"/>
    </row>
    <row r="46" spans="1:7" x14ac:dyDescent="0.25">
      <c r="A46" s="1"/>
      <c r="B46" s="1"/>
      <c r="C46" s="1"/>
      <c r="D46" s="1"/>
      <c r="E46" s="1"/>
      <c r="F46" s="1"/>
      <c r="G46" s="1"/>
    </row>
    <row r="47" spans="1:7" x14ac:dyDescent="0.25">
      <c r="A47" s="1"/>
      <c r="B47" s="1"/>
      <c r="C47" s="1"/>
      <c r="D47" s="1"/>
      <c r="E47" s="1"/>
      <c r="F47" s="1"/>
      <c r="G47" s="1"/>
    </row>
    <row r="48" spans="1:7" x14ac:dyDescent="0.25">
      <c r="A48" s="1"/>
      <c r="B48" s="1"/>
      <c r="C48" s="1"/>
      <c r="D48" s="1"/>
      <c r="E48" s="1"/>
      <c r="F48" s="1"/>
      <c r="G48" s="1"/>
    </row>
    <row r="49" spans="1:7" x14ac:dyDescent="0.25">
      <c r="A49" s="1"/>
      <c r="B49" s="1"/>
      <c r="C49" s="1"/>
      <c r="D49" s="1"/>
      <c r="E49" s="1"/>
      <c r="F49" s="1"/>
      <c r="G49" s="1"/>
    </row>
  </sheetData>
  <mergeCells count="22">
    <mergeCell ref="E3:G3"/>
    <mergeCell ref="A3:B3"/>
    <mergeCell ref="A41:G41"/>
    <mergeCell ref="A10:G10"/>
    <mergeCell ref="A11:B11"/>
    <mergeCell ref="A9:G9"/>
    <mergeCell ref="E4:G4"/>
    <mergeCell ref="E5:G5"/>
    <mergeCell ref="A4:B4"/>
    <mergeCell ref="A5:B5"/>
    <mergeCell ref="A25:D25"/>
    <mergeCell ref="A27:D27"/>
    <mergeCell ref="F31:G31"/>
    <mergeCell ref="A38:B38"/>
    <mergeCell ref="C1:D1"/>
    <mergeCell ref="A21:B21"/>
    <mergeCell ref="A22:C22"/>
    <mergeCell ref="A23:C23"/>
    <mergeCell ref="A24:C24"/>
    <mergeCell ref="A6:B6"/>
    <mergeCell ref="A7:B7"/>
    <mergeCell ref="A8:B8"/>
  </mergeCells>
  <printOptions horizontalCentered="1"/>
  <pageMargins left="0.43333333333333335" right="0.39370078740157483" top="0.42" bottom="0.39370078740157483" header="0.36" footer="0.31496062992125984"/>
  <pageSetup paperSize="9" scale="65" fitToHeight="0" orientation="portrait" r:id="rId1"/>
  <headerFooter>
    <oddHeader>&amp;L
  &amp;G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Owais KURAISHY</dc:creator>
  <cp:lastModifiedBy>Mobina Zafar</cp:lastModifiedBy>
  <cp:lastPrinted>2020-09-29T13:52:48Z</cp:lastPrinted>
  <dcterms:created xsi:type="dcterms:W3CDTF">2020-09-29T12:25:17Z</dcterms:created>
  <dcterms:modified xsi:type="dcterms:W3CDTF">2020-09-30T08:11:25Z</dcterms:modified>
</cp:coreProperties>
</file>