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1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2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3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4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92695b1d6f3b4b/Documents/"/>
    </mc:Choice>
  </mc:AlternateContent>
  <xr:revisionPtr revIDLastSave="21" documentId="8_{EF2BFEDE-F167-4668-A2FD-5A880C580026}" xr6:coauthVersionLast="47" xr6:coauthVersionMax="47" xr10:uidLastSave="{01A5A910-C252-424B-ACB9-968108F46080}"/>
  <bookViews>
    <workbookView xWindow="-108" yWindow="-108" windowWidth="23256" windowHeight="12456" activeTab="3" xr2:uid="{CE12CA07-763E-4F32-99AC-4A2227A74452}"/>
  </bookViews>
  <sheets>
    <sheet name="Sheet1" sheetId="1" r:id="rId1"/>
    <sheet name="Sheet2" sheetId="5" r:id="rId2"/>
    <sheet name="Sheet3" sheetId="3" r:id="rId3"/>
    <sheet name="Sheet4" sheetId="4" r:id="rId4"/>
  </sheets>
  <definedNames>
    <definedName name="_xlchart.v1.0" hidden="1">Sheet2!$B$495</definedName>
    <definedName name="_xlchart.v1.1" hidden="1">Sheet2!$C$489:$C$494</definedName>
    <definedName name="_xlchart.v1.2" hidden="1">Sheet2!$C$495</definedName>
    <definedName name="_xlchart.v1.3" hidden="1">Sheet2!$B$705:$B$804</definedName>
    <definedName name="_xlchart.v1.4" hidden="1">Sheet2!$B$705:$B$804</definedName>
    <definedName name="_xlchart.v1.5" hidden="1">Sheet2!$B$646:$B$695</definedName>
    <definedName name="_xlchart.v1.6" hidden="1">Sheet2!$B$538:$B$637</definedName>
  </definedNames>
  <calcPr calcId="191029"/>
  <pivotCaches>
    <pivotCache cacheId="0" r:id="rId5"/>
    <pivotCache cacheId="1" r:id="rId6"/>
    <pivotCache cacheId="2" r:id="rId7"/>
    <pivotCache cacheId="3" r:id="rId8"/>
    <pivotCache cacheId="4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24" i="5" l="1"/>
  <c r="C824" i="5"/>
  <c r="B824" i="5"/>
  <c r="D823" i="5"/>
  <c r="C823" i="5"/>
  <c r="B823" i="5"/>
  <c r="E726" i="5"/>
  <c r="E666" i="5"/>
  <c r="E558" i="5" a="1"/>
  <c r="E558" i="5" s="1"/>
  <c r="G510" i="5"/>
  <c r="F479" i="5"/>
  <c r="F480" i="5" s="1"/>
  <c r="F478" i="5"/>
  <c r="F475" i="5"/>
  <c r="F465" i="5"/>
  <c r="F465" i="5" a="1"/>
  <c r="F354" i="5"/>
  <c r="F351" i="5"/>
  <c r="F348" i="5" a="1"/>
  <c r="F348" i="5" s="1"/>
  <c r="G311" i="5"/>
  <c r="F311" i="5"/>
  <c r="E311" i="5"/>
  <c r="D311" i="5"/>
  <c r="B311" i="5"/>
  <c r="G310" i="5"/>
  <c r="F310" i="5"/>
  <c r="E310" i="5"/>
  <c r="D310" i="5"/>
  <c r="B310" i="5"/>
  <c r="G309" i="5"/>
  <c r="F309" i="5"/>
  <c r="E309" i="5"/>
  <c r="D309" i="5"/>
  <c r="B309" i="5"/>
  <c r="G307" i="5" a="1"/>
  <c r="G307" i="5" s="1"/>
  <c r="F307" i="5" a="1"/>
  <c r="F307" i="5" s="1"/>
  <c r="E307" i="5"/>
  <c r="D307" i="5"/>
  <c r="B307" i="5" a="1"/>
  <c r="B307" i="5" s="1"/>
  <c r="G306" i="5"/>
  <c r="F306" i="5"/>
  <c r="E306" i="5"/>
  <c r="D306" i="5"/>
  <c r="B306" i="5"/>
  <c r="G305" i="5"/>
  <c r="F305" i="5"/>
  <c r="E305" i="5"/>
  <c r="D305" i="5"/>
  <c r="B305" i="5"/>
  <c r="G194" i="5"/>
  <c r="G191" i="5"/>
  <c r="G188" i="5"/>
  <c r="F133" i="5"/>
  <c r="F130" i="5"/>
  <c r="F115" i="5"/>
  <c r="F112" i="5"/>
  <c r="F58" i="5"/>
  <c r="E56" i="5"/>
  <c r="E54" i="5"/>
  <c r="E27" i="5"/>
  <c r="E24" i="5"/>
  <c r="E21" i="5"/>
  <c r="E12" i="5"/>
  <c r="E9" i="5"/>
  <c r="E6" i="5"/>
  <c r="E58" i="1" a="1"/>
  <c r="E58" i="1" s="1"/>
  <c r="E55" i="1"/>
  <c r="E52" i="1"/>
  <c r="F13" i="1" a="1"/>
  <c r="F13" i="1" s="1"/>
  <c r="F10" i="1"/>
  <c r="F7" i="1"/>
  <c r="E477" i="4"/>
  <c r="E476" i="4"/>
  <c r="E475" i="4"/>
  <c r="E472" i="4"/>
  <c r="E471" i="4"/>
  <c r="E470" i="4"/>
  <c r="E350" i="4"/>
  <c r="E349" i="4"/>
  <c r="E348" i="4"/>
  <c r="E228" i="4"/>
  <c r="E345" i="4"/>
  <c r="E344" i="4"/>
  <c r="E343" i="4"/>
  <c r="E233" i="4"/>
  <c r="E232" i="4"/>
  <c r="E231" i="4"/>
  <c r="E124" i="4"/>
  <c r="E227" i="4"/>
  <c r="E226" i="4"/>
  <c r="E127" i="4"/>
  <c r="E126" i="4"/>
  <c r="E125" i="4"/>
  <c r="E121" i="4"/>
  <c r="E120" i="4"/>
  <c r="E119" i="4"/>
  <c r="E19" i="4"/>
  <c r="E18" i="4"/>
  <c r="E17" i="4"/>
  <c r="E16" i="4"/>
  <c r="E13" i="4"/>
  <c r="E12" i="4"/>
  <c r="E11" i="4"/>
  <c r="D392" i="3"/>
  <c r="D389" i="3"/>
  <c r="D284" i="3"/>
  <c r="D281" i="3"/>
  <c r="D177" i="3"/>
  <c r="D174" i="3"/>
  <c r="D73" i="3"/>
  <c r="D70" i="3"/>
  <c r="D14" i="3"/>
  <c r="D11" i="3"/>
  <c r="E24" i="1" l="1"/>
  <c r="E30" i="1" a="1"/>
  <c r="E30" i="1" s="1"/>
  <c r="E2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D9B594-029D-45A6-8CD1-F73A79F6F608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F2CF4F3C-11E0-4333-9698-E45D7C7E73D7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<sst xmlns="http://schemas.openxmlformats.org/spreadsheetml/2006/main" count="279" uniqueCount="213">
  <si>
    <t>Questions on measure of central tendency</t>
  </si>
  <si>
    <t>1) Business Problem: A retail store wants to analyze the sales data of a particular product category to understand the typical sales performance and make strategic decisions.</t>
  </si>
  <si>
    <t>Week</t>
  </si>
  <si>
    <t>units</t>
  </si>
  <si>
    <t>Question:</t>
  </si>
  <si>
    <t>2) Business Problem: A restaurant wants to analyze the waiting times of its customers to understand the typical waiting experience and improve service efficiency.</t>
  </si>
  <si>
    <t>Data: Let's consider the waiting times (in minutes) for the past 20 customers:</t>
  </si>
  <si>
    <t>waiting times (in minutes)</t>
  </si>
  <si>
    <t>1. Mean: What is the average waiting time for customers at the restaurant?</t>
  </si>
  <si>
    <t>2. Median: What is the typical or central waiting time experienced by customers?</t>
  </si>
  <si>
    <t>3. Mode: Are there any recurring or most frequently occurring waiting times for customers?</t>
  </si>
  <si>
    <t>3) Business Problem: A car rental company wants to analyze the rental durations of its customers to understand the typical rental period and optimize its pricing and fleet management strategies.</t>
  </si>
  <si>
    <t>Data: Let's consider the rental durations (in days) for a sample of 50 customers:</t>
  </si>
  <si>
    <t>rental durations (in days)</t>
  </si>
  <si>
    <t>1. Mean: What is the average rental duration for customers at the car rental company?</t>
  </si>
  <si>
    <t>2. Median: What is the typical or central rental duration experienced by customers?</t>
  </si>
  <si>
    <t>3. Mode: Are there any recurring or most frequently occurring rental durations for customers?</t>
  </si>
  <si>
    <t>Questions on measure of dispersion</t>
  </si>
  <si>
    <t>1) Problem: A manufacturing company wants to analyze the production output of a specific machine to understand the variability or spread in its performance.</t>
  </si>
  <si>
    <t>Units</t>
  </si>
  <si>
    <t>2) Problem: A retail store wants to analyze the sales of a specific product to understand the variability in daily sales and assess its inventory management.</t>
  </si>
  <si>
    <t>daily sales (in dollars)</t>
  </si>
  <si>
    <t>Questions:</t>
  </si>
  <si>
    <t>1. Range: What is the range of the daily sales?</t>
  </si>
  <si>
    <t>2. Variance: What is the variance of the daily sales?</t>
  </si>
  <si>
    <t xml:space="preserve"> 3. Standard Deviation: What is the standard deviation of the daily sales?</t>
  </si>
  <si>
    <t>3) Problem: An e-commerce platform wants to analyze the delivery times of its shipments to understand the variability in order fulfillment and optimize its logistics operations.</t>
  </si>
  <si>
    <t>delivery times (in days)</t>
  </si>
  <si>
    <t>4) Problem : A company wants to analyze the monthly revenue generated by one of its products to understand its performance and variability.</t>
  </si>
  <si>
    <t>Data: Let's consider the monthly revenue (in thousands of dollars) for the past 12 months:</t>
  </si>
  <si>
    <t>monthly revenue</t>
  </si>
  <si>
    <t>1. Measure of Central Tendency: What is the average monthly revenue for the product?</t>
  </si>
  <si>
    <t>2. Measure of Dispersion: What is the range of monthly revenue for the product?</t>
  </si>
  <si>
    <t>average</t>
  </si>
  <si>
    <t>range</t>
  </si>
  <si>
    <t>5) Problem : A survey was conducted to gather feedback from customers regarding their satisfaction with a particular service on a scale of 1 to 10.</t>
  </si>
  <si>
    <t>Data: Let's consider the satisfaction ratings from 50 customers:</t>
  </si>
  <si>
    <t>ratings</t>
  </si>
  <si>
    <t>1. Measure of Central Tendency: What is the average satisfaction rating?</t>
  </si>
  <si>
    <t>2. Measure of Dispersion: What is the standard deviation of the satisfaction ratings?</t>
  </si>
  <si>
    <t>s.d.</t>
  </si>
  <si>
    <t>6) Problem :A company wants to analyze the customer wait times at its call center to assess the efficiency of its customer service operations.</t>
  </si>
  <si>
    <t>Data: Let's consider the wait times (in minutes) for a sample of 100 randomly selected customer calls:</t>
  </si>
  <si>
    <t>wait times (in minutes)</t>
  </si>
  <si>
    <t>1. Measure of Central Tendency: What is the average wait time for customers at the call center?</t>
  </si>
  <si>
    <t>2. Measure of Dispersion: What is the range of wait times for customers at the call center?</t>
  </si>
  <si>
    <t>3. Measure of Dispersion: What is the standard deviation of the wait times for customers at the call center?</t>
  </si>
  <si>
    <t>7) Problem : A transportation company wants to analyze the fuel efficiency of its vehicle fleet to identify any variations across different vehicle models.</t>
  </si>
  <si>
    <t>Data: Let's consider the fuel efficiency (in miles per gallon, mpg) for a sample of 50 vehicles:</t>
  </si>
  <si>
    <t>Model A</t>
  </si>
  <si>
    <t>Model B</t>
  </si>
  <si>
    <t>Model C</t>
  </si>
  <si>
    <t>Model D</t>
  </si>
  <si>
    <t>Model E</t>
  </si>
  <si>
    <t>mean</t>
  </si>
  <si>
    <t>median</t>
  </si>
  <si>
    <t>mode</t>
  </si>
  <si>
    <t>variance</t>
  </si>
  <si>
    <t>std</t>
  </si>
  <si>
    <t>1. Measure of Central Tendency: What is the average fuel efficiency for each vehicle model?</t>
  </si>
  <si>
    <t>2. Measure of Dispersion: What is the range of fuel efficiency for each vehicle model?</t>
  </si>
  <si>
    <t>3. Measure of Dispersion: What is the variance of the fuel efficiency for each vehicle model?</t>
  </si>
  <si>
    <t>8) Problem : A company wants to analyze the ages of its employees to understand the age distribution and demographics within the organization.</t>
  </si>
  <si>
    <t>Data: Let's consider the ages of 100 employees:</t>
  </si>
  <si>
    <t>ages</t>
  </si>
  <si>
    <t>Questions</t>
  </si>
  <si>
    <t>1. Frequency Distribution: Create a frequency distribution table for the ages of the employees.</t>
  </si>
  <si>
    <t>2. Mode: What is the mode (most common age) among the employees?</t>
  </si>
  <si>
    <t>3. Median: What is the median age of the employees?</t>
  </si>
  <si>
    <t>4. Range: What is the range of ages among the employees?</t>
  </si>
  <si>
    <t>Row Labels</t>
  </si>
  <si>
    <t>Grand Total</t>
  </si>
  <si>
    <t>Count of ages</t>
  </si>
  <si>
    <t>9) Problem :A retail store wants to analyze the purchase amounts made by customers to understand their spending habits.</t>
  </si>
  <si>
    <t>Data: Let's consider the purchase amounts (in dollars) for a sample of 50 customers:</t>
  </si>
  <si>
    <t xml:space="preserve"> purchase amounts (in dollars)</t>
  </si>
  <si>
    <t>1. Frequency Distribution: Create a frequency distribution table for the purchase amounts.</t>
  </si>
  <si>
    <t>Count of  purchase amounts (in dollars)</t>
  </si>
  <si>
    <t>2. Mode: What is the mode (most common purchase amount) among the customers?</t>
  </si>
  <si>
    <t>3. Median: What is the median purchase amount among the customers?</t>
  </si>
  <si>
    <t>4. Interquartile Range: What is the interquartile range of the purchase amounts?</t>
  </si>
  <si>
    <t xml:space="preserve">mode </t>
  </si>
  <si>
    <t>Q1</t>
  </si>
  <si>
    <t>Q3</t>
  </si>
  <si>
    <t>interquartile range</t>
  </si>
  <si>
    <t>10)Problem : A manufacturing company wants to analyze the defect rates of its production line to identify the frequency of different types of defects.</t>
  </si>
  <si>
    <t>Data: Let's consider the types of defects and their corresponding frequencies observed in a sample of 200 products:</t>
  </si>
  <si>
    <t>Frequency</t>
  </si>
  <si>
    <t>Defect Type</t>
  </si>
  <si>
    <t>A</t>
  </si>
  <si>
    <t>B</t>
  </si>
  <si>
    <t>C</t>
  </si>
  <si>
    <t>D</t>
  </si>
  <si>
    <t>E</t>
  </si>
  <si>
    <t>F</t>
  </si>
  <si>
    <t>G</t>
  </si>
  <si>
    <t>1. Bar Chart: Create a bar chart to visualize the frequency of different defect types.</t>
  </si>
  <si>
    <t>2. Most Common Defect: Which defect type has the highest frequency?</t>
  </si>
  <si>
    <t>3. Histogram: Create a histogram to represent the defect frequencies.</t>
  </si>
  <si>
    <t>defect type</t>
  </si>
  <si>
    <t>11) Problem : A survey was conducted to gather feedback from customers about their satisfaction levels with a specific service on a scale of 1 to 5.</t>
  </si>
  <si>
    <t>Data: Let's consider the satisfaction ratings from 100 customers:</t>
  </si>
  <si>
    <t>Ratings</t>
  </si>
  <si>
    <t>1. Histogram: Create a histogram to visualize the distribution of satisfaction ratings.</t>
  </si>
  <si>
    <t>2. Mode: Which satisfaction rating has the highest frequency?</t>
  </si>
  <si>
    <t>3. Bar Chart: Create a bar chart to display the frequency of each satisfaction rating.</t>
  </si>
  <si>
    <t>Count of Ratings</t>
  </si>
  <si>
    <t>12)Problem : A company wants to analyze the monthly sales figures of its products to understand the sales distribution across different price ranges.</t>
  </si>
  <si>
    <t>Data: Let's consider the monthly sales figures (in thousands of dollars) for a sample of 50 products:</t>
  </si>
  <si>
    <t>Sales</t>
  </si>
  <si>
    <t>1. Histogram: Create a histogram to visualize the sales distribution across different price ranges.</t>
  </si>
  <si>
    <t>2. Measure of Central Tendency: What is the average monthly sales figure?</t>
  </si>
  <si>
    <t>3. Bar Chart: Create a bar chart to display the frequency of sales in different price ranges</t>
  </si>
  <si>
    <t>Count of Sales</t>
  </si>
  <si>
    <t>13)Problem : A study was conducted to analyze the response times of a website for different user locations.</t>
  </si>
  <si>
    <t>Data: Let's consider the response times (in milliseconds) for a sample of 200 user requests:</t>
  </si>
  <si>
    <t>Response Times</t>
  </si>
  <si>
    <t>1. Histogram: Create a histogram to visualize the distribution of response times.</t>
  </si>
  <si>
    <t>2. Measure of Central Tendency: What is the median response time?</t>
  </si>
  <si>
    <t>Median</t>
  </si>
  <si>
    <t>3. Bar Chart: Create a bar chart to display the frequency of response times within different ranges.</t>
  </si>
  <si>
    <t>Count of Response Times</t>
  </si>
  <si>
    <t>14)Problem : A company wants to analyze the sales performance of its products across different regions.</t>
  </si>
  <si>
    <t>Data: Let's consider the sales figures (in thousands of dollars) for a sample of 50 products in three regions</t>
  </si>
  <si>
    <t>Region1</t>
  </si>
  <si>
    <t>Region 2</t>
  </si>
  <si>
    <t>Region 3</t>
  </si>
  <si>
    <t>1. Bar Chart: Create a bar chart to compare the sales figures across the three regions.</t>
  </si>
  <si>
    <t>2. Measure of Central Tendency: What is the average sales figure for each region?</t>
  </si>
  <si>
    <t>3. Measure of Dispersion : What is the range of sales figures in each region?</t>
  </si>
  <si>
    <t>Questions on Measure of Skewness and Kurtosis</t>
  </si>
  <si>
    <t>1) Question : A company wants to analyze the monthly returns of its investment portfolio to understand the distribution and risk associated with the returns.</t>
  </si>
  <si>
    <t>Data: Let's consider the monthly returns (%) for the portfolio over a one-year period:</t>
  </si>
  <si>
    <t>Returns</t>
  </si>
  <si>
    <t>1. Skewness: Calculate the skewness of the monthly returns.</t>
  </si>
  <si>
    <t>2. Kurtosis: Calculate the kurtosis of the monthly returns.</t>
  </si>
  <si>
    <t>3. Interpretation: Based on the skewness and kurtosis values, what can be said about the distribution of returns?</t>
  </si>
  <si>
    <t>2) Question : A research study wants to analyze the income distribution of a population to understand the level of income inequality.</t>
  </si>
  <si>
    <t>Data: Let's consider the monthly incomes (in thousands of dollars) of a sample of 100 individuals:</t>
  </si>
  <si>
    <t>Incomes</t>
  </si>
  <si>
    <t>1. Skewness: Calculate the skewness of the income distribution.</t>
  </si>
  <si>
    <t>2. Kurtosis: Calculate the kurtosis of the income distribution.</t>
  </si>
  <si>
    <t>3. Interpretation: Based on the skewness and kurtosis values, what can be inferred about the income inequality?</t>
  </si>
  <si>
    <t>3) Question : A survey was conducted to analyze the satisfaction ratings of customers on a scale of 1 to 5 for a specific product.</t>
  </si>
  <si>
    <t>Data: Let's consider the satisfaction ratings from 200 customers</t>
  </si>
  <si>
    <t>1. Skewness: Calculate the skewness of the satisfaction ratings.</t>
  </si>
  <si>
    <t>2. Kurtosis: Calculate the kurtosis of the satisfaction ratings.</t>
  </si>
  <si>
    <t>3. Interpretation: Based on the skewness and kurtosis values, what can be inferred about the satisfaction ratings distribution?</t>
  </si>
  <si>
    <t>4) Question : A study wants to analyze the distribution of house prices in a specific city to understand the market trends.</t>
  </si>
  <si>
    <t>Data: Let's consider the house prices (in thousands of dollars) for a sample of 150 houses:</t>
  </si>
  <si>
    <t>House Prices</t>
  </si>
  <si>
    <t>1. Skewness: Calculate the skewness of the house price distribution.</t>
  </si>
  <si>
    <t>2. Kurtosis: Calculate the kurtosis of the house price distribution.</t>
  </si>
  <si>
    <t>3. Interpretation: Based on the skewness and kurtosis values, what can be inferred about the distribution of house prices?</t>
  </si>
  <si>
    <t>5) Question : A company wants to analyze the waiting times of customers at a service center to improve operational efficiency.</t>
  </si>
  <si>
    <t>Data: Let's consider the waiting times (in minutes) for a sample of 100 customers:</t>
  </si>
  <si>
    <t>Waiting Times</t>
  </si>
  <si>
    <t>1. Skewness: Calculate the skewness of the waiting time distribution.</t>
  </si>
  <si>
    <t>2. Kurtosis : Calculate the kurtosis of the waiting time distribution.</t>
  </si>
  <si>
    <t>3. Interpretation: Based on the skewness and kurtosis values, what can be inferred about the waiting time distribution?</t>
  </si>
  <si>
    <t>Questions on Percentile and Quartiles</t>
  </si>
  <si>
    <t>1) Question : A company wants to analyze the salary distribution of its employees to determine the income levels at different percentiles.</t>
  </si>
  <si>
    <t>Data: Let's consider the monthly salaries (in thousands of dollars) of a sample of 200 employees:</t>
  </si>
  <si>
    <t>Salaries</t>
  </si>
  <si>
    <t>1. Quartiles: Calculate the first quartile (Q1), median (Q2), and third quartile (Q3) of the salary distribution.</t>
  </si>
  <si>
    <t>2. Percentiles: Calculate the 10th percentile, 25th percentile, 75th percentile, and 90th percentile of the salary distribution.</t>
  </si>
  <si>
    <t>3. Interpretation: Based on the quartiles and percentiles, what can be inferred about the income distribution of the employees?</t>
  </si>
  <si>
    <t>2) Question : A research study wants to analyze the weight distribution of a sample of individuals to assess their health and body composition.</t>
  </si>
  <si>
    <t>Data: Let's consider the weights (in kilograms) of a sample of 100 individuals:</t>
  </si>
  <si>
    <t>Weights</t>
  </si>
  <si>
    <t>1. Quartiles: Calculate the first quartile (Q1), median (Q2), and third quartile (Q3) of the weight distribution.</t>
  </si>
  <si>
    <t>2. Percentiles: Calculate the 15th percentile, 50th percentile, and 85th percentile of the weight distribution.</t>
  </si>
  <si>
    <t>3. Interpretation: Based on the quartiles and percentiles, what can be inferred about the weight distribution of the individuals?</t>
  </si>
  <si>
    <t>3) Question : A retail store wants to analyze the distribution of customer purchase amounts to identify their spending patterns.</t>
  </si>
  <si>
    <t>Data: Let's consider the purchase amounts (in dollars) of a sample of 150 customers:</t>
  </si>
  <si>
    <t>Purchase Amounts</t>
  </si>
  <si>
    <t>1. Quartiles: Calculate the first quartile (Q1), median (Q2), and third quartile (Q3) of the purchase amount distribution.</t>
  </si>
  <si>
    <t>2. Percentiles: Calculate the 20th percentile, 40th percentile, and 80th percentile of the purchase amount distribution.</t>
  </si>
  <si>
    <t>3. Interpretation: Based on the quartiles and percentiles, what can be inferred about the spending patterns of the customers?</t>
  </si>
  <si>
    <t>4) Question : A study wants to analyze the distribution of commute times of employees to determine the average time spent traveling to work.</t>
  </si>
  <si>
    <t>Data: Let's consider the commute times (in minutes) of a sample of 250 employees:</t>
  </si>
  <si>
    <t>Commute Times</t>
  </si>
  <si>
    <t>1. Quartiles: Calculate the first quartile (Q1), median (Q2), and third quartile (Q3) of the commute time distribution.</t>
  </si>
  <si>
    <t>2. Percentiles: Calculate the 30th percentile, 50th percentile, and 70th percentile of the commute time distribution.</t>
  </si>
  <si>
    <t>3. Interpretation: Based on the quartiles and percentiles, what can be inferred about the average commute time of the employees?</t>
  </si>
  <si>
    <t>5) Question : A manufacturing company wants to analyze the defect rates in its production process to evaluate product quality.</t>
  </si>
  <si>
    <t>Data: Let's consider the defect rates (in percentage) for a sample of 300 products:</t>
  </si>
  <si>
    <t>Defect Rates</t>
  </si>
  <si>
    <t>1. Quartiles: Calculate the first quartile (Q1), median (Q2), and third quartile (Q3) of the defect rate distribution.</t>
  </si>
  <si>
    <t>2. Percentiles: Calculate the 25th percentile, 50th percentile, and 75th percentile of the defect rate distribution.</t>
  </si>
  <si>
    <t>3. Interpretation: Based on the quartiles and percentiles, what can be inferred about the quality of the products?</t>
  </si>
  <si>
    <t>The ditribution is positive skewed and platykurtic</t>
  </si>
  <si>
    <t>The distribution is negative skewed and platykurtic</t>
  </si>
  <si>
    <t>The distribution of returns is positive skewed and platykurtic</t>
  </si>
  <si>
    <t>P10</t>
  </si>
  <si>
    <t>P25</t>
  </si>
  <si>
    <t>P75</t>
  </si>
  <si>
    <t>P90</t>
  </si>
  <si>
    <t>P20</t>
  </si>
  <si>
    <t>P40</t>
  </si>
  <si>
    <t>P80</t>
  </si>
  <si>
    <t>P30</t>
  </si>
  <si>
    <t>P50</t>
  </si>
  <si>
    <t>P70</t>
  </si>
  <si>
    <t>Mean: What is the average weekly sales of the product category?</t>
  </si>
  <si>
    <t>Median: What is the typical or central sales value for the product category?</t>
  </si>
  <si>
    <t>Mode: Are there any recurring or most frequently occurring sales figures for the product category?</t>
  </si>
  <si>
    <t>Range: What is the range of the production output for the machine?</t>
  </si>
  <si>
    <t>Variance: What is the variance of the production output for the machine?</t>
  </si>
  <si>
    <t>Standard Deviation: What is the standard deviation of the production output for the machine?</t>
  </si>
  <si>
    <t>Range</t>
  </si>
  <si>
    <t>Variance</t>
  </si>
  <si>
    <t xml:space="preserve">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</si>
</sst>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0" xfId="0" applyFill="1"/>
    <xf numFmtId="0" fontId="1" fillId="2" borderId="0" xfId="0" applyFont="1" applyFill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ill="1" applyAlignment="1">
      <alignment wrapText="1"/>
    </xf>
    <xf numFmtId="0" fontId="0" fillId="3" borderId="0" xfId="0" applyFill="1"/>
    <xf numFmtId="17" fontId="0" fillId="0" borderId="1" xfId="0" applyNumberFormat="1" applyBorder="1"/>
    <xf numFmtId="17" fontId="0" fillId="0" borderId="0" xfId="0" applyNumberFormat="1"/>
    <xf numFmtId="0" fontId="0" fillId="4" borderId="0" xfId="0" applyFill="1" applyAlignment="1">
      <alignment wrapText="1"/>
    </xf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onnections" Target="connections.xml"/><Relationship Id="rId5" Type="http://schemas.openxmlformats.org/officeDocument/2006/relationships/pivotCacheDefinition" Target="pivotCache/pivotCacheDefinition1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5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30-4679-BD20-E7AEFFA5445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30-4679-BD20-E7AEFFA5445F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30-4679-BD20-E7AEFFA5445F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30-4679-BD20-E7AEFFA5445F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730-4679-BD20-E7AEFFA5445F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730-4679-BD20-E7AEFFA5445F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730-4679-BD20-E7AEFFA54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65445728"/>
        <c:axId val="1362611984"/>
      </c:barChart>
      <c:catAx>
        <c:axId val="1365445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611984"/>
        <c:crosses val="autoZero"/>
        <c:auto val="1"/>
        <c:lblAlgn val="ctr"/>
        <c:lblOffset val="100"/>
        <c:noMultiLvlLbl val="0"/>
      </c:catAx>
      <c:valAx>
        <c:axId val="136261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44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Series1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</c:strLit>
          </c:cat>
          <c:val>
            <c:numLit>
              <c:formatCode>General</c:formatCode>
              <c:ptCount val="4"/>
              <c:pt idx="0">
                <c:v>8</c:v>
              </c:pt>
              <c:pt idx="1">
                <c:v>30</c:v>
              </c:pt>
              <c:pt idx="2">
                <c:v>39</c:v>
              </c:pt>
              <c:pt idx="3">
                <c:v>23</c:v>
              </c:pt>
            </c:numLit>
          </c:val>
          <c:extLst>
            <c:ext xmlns:c16="http://schemas.microsoft.com/office/drawing/2014/chart" uri="{C3380CC4-5D6E-409C-BE32-E72D297353CC}">
              <c16:uniqueId val="{00000000-2E07-4A77-814A-EF3A15533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067034927"/>
        <c:axId val="2071459071"/>
      </c:barChart>
      <c:catAx>
        <c:axId val="20670349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459071"/>
        <c:crosses val="autoZero"/>
        <c:auto val="1"/>
        <c:lblAlgn val="ctr"/>
        <c:lblOffset val="100"/>
        <c:noMultiLvlLbl val="0"/>
      </c:catAx>
      <c:valAx>
        <c:axId val="2071459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034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25400" cap="flat" cmpd="sng" algn="ctr">
            <a:solidFill>
              <a:schemeClr val="accent2"/>
            </a:solidFill>
            <a:miter lim="800000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Series1</c:v>
          </c:tx>
          <c:spPr>
            <a:noFill/>
            <a:ln w="25400" cap="flat" cmpd="sng" algn="ctr">
              <a:solidFill>
                <a:schemeClr val="accent2"/>
              </a:solidFill>
              <a:miter lim="800000"/>
            </a:ln>
            <a:effectLst/>
          </c:spPr>
          <c:invertIfNegative val="0"/>
          <c:cat>
            <c:strLit>
              <c:ptCount val="19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</c:strLit>
          </c:cat>
          <c:val>
            <c:numLit>
              <c:formatCode>General</c:formatCode>
              <c:ptCount val="19"/>
              <c:pt idx="0">
                <c:v>4</c:v>
              </c:pt>
              <c:pt idx="1">
                <c:v>3</c:v>
              </c:pt>
              <c:pt idx="2">
                <c:v>3</c:v>
              </c:pt>
              <c:pt idx="3">
                <c:v>3</c:v>
              </c:pt>
              <c:pt idx="4">
                <c:v>2</c:v>
              </c:pt>
              <c:pt idx="5">
                <c:v>3</c:v>
              </c:pt>
              <c:pt idx="6">
                <c:v>2</c:v>
              </c:pt>
              <c:pt idx="7">
                <c:v>3</c:v>
              </c:pt>
              <c:pt idx="8">
                <c:v>3</c:v>
              </c:pt>
              <c:pt idx="9">
                <c:v>3</c:v>
              </c:pt>
              <c:pt idx="10">
                <c:v>3</c:v>
              </c:pt>
              <c:pt idx="11">
                <c:v>4</c:v>
              </c:pt>
              <c:pt idx="12">
                <c:v>2</c:v>
              </c:pt>
              <c:pt idx="13">
                <c:v>2</c:v>
              </c:pt>
              <c:pt idx="14">
                <c:v>3</c:v>
              </c:pt>
              <c:pt idx="15">
                <c:v>3</c:v>
              </c:pt>
              <c:pt idx="16">
                <c:v>2</c:v>
              </c:pt>
              <c:pt idx="17">
                <c:v>1</c:v>
              </c:pt>
              <c:pt idx="18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A7BB-418E-BAB8-7BFBD187D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2067042607"/>
        <c:axId val="2071463039"/>
      </c:barChart>
      <c:catAx>
        <c:axId val="206704260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463039"/>
        <c:crosses val="autoZero"/>
        <c:auto val="1"/>
        <c:lblAlgn val="ctr"/>
        <c:lblOffset val="100"/>
        <c:noMultiLvlLbl val="0"/>
      </c:catAx>
      <c:valAx>
        <c:axId val="2071463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042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Series1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24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</c:strLit>
          </c:cat>
          <c:val>
            <c:numLit>
              <c:formatCode>General</c:formatCode>
              <c:ptCount val="24"/>
              <c:pt idx="0">
                <c:v>1</c:v>
              </c:pt>
              <c:pt idx="1">
                <c:v>4</c:v>
              </c:pt>
              <c:pt idx="2">
                <c:v>1</c:v>
              </c:pt>
              <c:pt idx="3">
                <c:v>5</c:v>
              </c:pt>
              <c:pt idx="4">
                <c:v>1</c:v>
              </c:pt>
              <c:pt idx="5">
                <c:v>4</c:v>
              </c:pt>
              <c:pt idx="6">
                <c:v>10</c:v>
              </c:pt>
              <c:pt idx="7">
                <c:v>5</c:v>
              </c:pt>
              <c:pt idx="8">
                <c:v>4</c:v>
              </c:pt>
              <c:pt idx="9">
                <c:v>5</c:v>
              </c:pt>
              <c:pt idx="10">
                <c:v>1</c:v>
              </c:pt>
              <c:pt idx="11">
                <c:v>9</c:v>
              </c:pt>
              <c:pt idx="12">
                <c:v>4</c:v>
              </c:pt>
              <c:pt idx="13">
                <c:v>7</c:v>
              </c:pt>
              <c:pt idx="14">
                <c:v>8</c:v>
              </c:pt>
              <c:pt idx="15">
                <c:v>4</c:v>
              </c:pt>
              <c:pt idx="16">
                <c:v>5</c:v>
              </c:pt>
              <c:pt idx="17">
                <c:v>9</c:v>
              </c:pt>
              <c:pt idx="18">
                <c:v>1</c:v>
              </c:pt>
              <c:pt idx="19">
                <c:v>1</c:v>
              </c:pt>
              <c:pt idx="20">
                <c:v>4</c:v>
              </c:pt>
              <c:pt idx="21">
                <c:v>5</c:v>
              </c:pt>
              <c:pt idx="22">
                <c:v>1</c:v>
              </c:pt>
              <c:pt idx="23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87B7-4EC3-B7A7-5404F2322FE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974112335"/>
        <c:axId val="1755690911"/>
      </c:barChart>
      <c:catAx>
        <c:axId val="19741123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690911"/>
        <c:crosses val="autoZero"/>
        <c:auto val="1"/>
        <c:lblAlgn val="ctr"/>
        <c:lblOffset val="100"/>
        <c:noMultiLvlLbl val="0"/>
      </c:catAx>
      <c:valAx>
        <c:axId val="175569091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112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5A-4D05-92DB-553AD4F85D7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5A-4D05-92DB-553AD4F85D71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5A-4D05-92DB-553AD4F85D71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5A-4D05-92DB-553AD4F85D71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D5A-4D05-92DB-553AD4F85D71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D5A-4D05-92DB-553AD4F85D71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D5A-4D05-92DB-553AD4F85D71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D5A-4D05-92DB-553AD4F85D71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D5A-4D05-92DB-553AD4F85D71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D5A-4D05-92DB-553AD4F85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67060367"/>
        <c:axId val="2071456095"/>
      </c:barChart>
      <c:catAx>
        <c:axId val="2067060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456095"/>
        <c:crosses val="autoZero"/>
        <c:auto val="1"/>
        <c:lblAlgn val="ctr"/>
        <c:lblOffset val="100"/>
        <c:noMultiLvlLbl val="0"/>
      </c:catAx>
      <c:valAx>
        <c:axId val="2071456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060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6B-4237-8022-F97AE376C03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6B-4237-8022-F97AE376C033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6B-4237-8022-F97AE376C033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6B-4237-8022-F97AE376C033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D6B-4237-8022-F97AE376C033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D6B-4237-8022-F97AE376C033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D6B-4237-8022-F97AE376C033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D6B-4237-8022-F97AE376C033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D6B-4237-8022-F97AE376C033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D6B-4237-8022-F97AE376C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67045487"/>
        <c:axId val="1755691903"/>
      </c:barChart>
      <c:catAx>
        <c:axId val="20670454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691903"/>
        <c:crosses val="autoZero"/>
        <c:auto val="1"/>
        <c:lblAlgn val="ctr"/>
        <c:lblOffset val="100"/>
        <c:noMultiLvlLbl val="0"/>
      </c:catAx>
      <c:valAx>
        <c:axId val="1755691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045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2F-4AF1-A72B-E98F11E4E71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2F-4AF1-A72B-E98F11E4E711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2F-4AF1-A72B-E98F11E4E711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2F-4AF1-A72B-E98F11E4E711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2F-4AF1-A72B-E98F11E4E711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E2F-4AF1-A72B-E98F11E4E711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E2F-4AF1-A72B-E98F11E4E711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E2F-4AF1-A72B-E98F11E4E711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E2F-4AF1-A72B-E98F11E4E711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E2F-4AF1-A72B-E98F11E4E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11094079"/>
        <c:axId val="2071463535"/>
      </c:barChart>
      <c:catAx>
        <c:axId val="18110940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463535"/>
        <c:crosses val="autoZero"/>
        <c:auto val="1"/>
        <c:lblAlgn val="ctr"/>
        <c:lblOffset val="100"/>
        <c:noMultiLvlLbl val="0"/>
      </c:catAx>
      <c:valAx>
        <c:axId val="207146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09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49AA5EAE-D7F4-43D4-B8F5-7C5A179E6BA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/>
    <cx:plotArea>
      <cx:plotAreaRegion>
        <cx:series layoutId="clusteredColumn" uniqueId="{178BAF9D-90CB-4406-9CB8-29DDA5147D94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</cx:f>
      </cx:strDim>
      <cx:numDim type="val">
        <cx:f dir="row">_xlchart.v1.2</cx:f>
      </cx:numDim>
    </cx:data>
  </cx:chartData>
  <cx:chart>
    <cx:title pos="t" align="ctr" overlay="0"/>
    <cx:plotArea>
      <cx:plotAreaRegion>
        <cx:series layoutId="clusteredColumn" uniqueId="{8106FA56-3451-4C0E-8529-424B01A2541D}">
          <cx:tx>
            <cx:txData>
              <cx:f>_xlchart.v1.0</cx:f>
              <cx:v>30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B94914F5-21B7-4DBB-BBBE-0E8FEECE470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1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microsoft.com/office/2014/relationships/chartEx" Target="../charts/chartEx4.xml"/><Relationship Id="rId5" Type="http://schemas.openxmlformats.org/officeDocument/2006/relationships/chart" Target="../charts/chart5.xml"/><Relationship Id="rId10" Type="http://schemas.microsoft.com/office/2014/relationships/chartEx" Target="../charts/chartEx3.xml"/><Relationship Id="rId4" Type="http://schemas.openxmlformats.org/officeDocument/2006/relationships/chart" Target="../charts/chart4.xml"/><Relationship Id="rId9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13313</xdr:colOff>
      <xdr:row>490</xdr:row>
      <xdr:rowOff>105798</xdr:rowOff>
    </xdr:from>
    <xdr:to>
      <xdr:col>9</xdr:col>
      <xdr:colOff>273458</xdr:colOff>
      <xdr:row>505</xdr:row>
      <xdr:rowOff>160491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9E1111-B6FA-484E-8847-295D965B57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60230</xdr:colOff>
      <xdr:row>561</xdr:row>
      <xdr:rowOff>169208</xdr:rowOff>
    </xdr:from>
    <xdr:to>
      <xdr:col>9</xdr:col>
      <xdr:colOff>324968</xdr:colOff>
      <xdr:row>576</xdr:row>
      <xdr:rowOff>180974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419F539-2A77-4A44-993A-D89AE1A83F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109257</xdr:colOff>
      <xdr:row>668</xdr:row>
      <xdr:rowOff>162204</xdr:rowOff>
    </xdr:from>
    <xdr:to>
      <xdr:col>10</xdr:col>
      <xdr:colOff>287151</xdr:colOff>
      <xdr:row>690</xdr:row>
      <xdr:rowOff>21010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100045E-96BE-4900-908B-9F0E73CFFA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116260</xdr:colOff>
      <xdr:row>729</xdr:row>
      <xdr:rowOff>155200</xdr:rowOff>
    </xdr:from>
    <xdr:to>
      <xdr:col>9</xdr:col>
      <xdr:colOff>380999</xdr:colOff>
      <xdr:row>756</xdr:row>
      <xdr:rowOff>7003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4DCB602-3267-4565-A776-69D864A248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54179</xdr:colOff>
      <xdr:row>813</xdr:row>
      <xdr:rowOff>163439</xdr:rowOff>
    </xdr:from>
    <xdr:to>
      <xdr:col>7</xdr:col>
      <xdr:colOff>473560</xdr:colOff>
      <xdr:row>827</xdr:row>
      <xdr:rowOff>38101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7738AA1-C3FE-48C2-ABA7-D3DAE15E00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316959</xdr:colOff>
      <xdr:row>813</xdr:row>
      <xdr:rowOff>162205</xdr:rowOff>
    </xdr:from>
    <xdr:to>
      <xdr:col>13</xdr:col>
      <xdr:colOff>600187</xdr:colOff>
      <xdr:row>827</xdr:row>
      <xdr:rowOff>49026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8CEFEF2-59BE-47A0-9C5F-12400A4886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578054</xdr:colOff>
      <xdr:row>813</xdr:row>
      <xdr:rowOff>154586</xdr:rowOff>
    </xdr:from>
    <xdr:to>
      <xdr:col>21</xdr:col>
      <xdr:colOff>48298</xdr:colOff>
      <xdr:row>827</xdr:row>
      <xdr:rowOff>34401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30ADEA3-E52C-4FD0-B428-F5C53ED0A3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449580</xdr:colOff>
      <xdr:row>648</xdr:row>
      <xdr:rowOff>34290</xdr:rowOff>
    </xdr:from>
    <xdr:to>
      <xdr:col>11</xdr:col>
      <xdr:colOff>144780</xdr:colOff>
      <xdr:row>663</xdr:row>
      <xdr:rowOff>34290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5C663DF8-A178-A04C-6258-2B6215180D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53640" y="1200035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213360</xdr:colOff>
      <xdr:row>539</xdr:row>
      <xdr:rowOff>140970</xdr:rowOff>
    </xdr:from>
    <xdr:to>
      <xdr:col>10</xdr:col>
      <xdr:colOff>518160</xdr:colOff>
      <xdr:row>554</xdr:row>
      <xdr:rowOff>140970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DE82F480-73DF-4674-F0DF-7CAEA3759C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17420" y="1001763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91440</xdr:colOff>
      <xdr:row>514</xdr:row>
      <xdr:rowOff>133350</xdr:rowOff>
    </xdr:from>
    <xdr:to>
      <xdr:col>11</xdr:col>
      <xdr:colOff>175260</xdr:colOff>
      <xdr:row>527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477CF898-2080-D4E5-E886-A6E9D29EF6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14700" y="95596710"/>
              <a:ext cx="3741420" cy="22593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335280</xdr:colOff>
      <xdr:row>707</xdr:row>
      <xdr:rowOff>41910</xdr:rowOff>
    </xdr:from>
    <xdr:to>
      <xdr:col>11</xdr:col>
      <xdr:colOff>30480</xdr:colOff>
      <xdr:row>722</xdr:row>
      <xdr:rowOff>41910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Chart 16">
              <a:extLst>
                <a:ext uri="{FF2B5EF4-FFF2-40B4-BE49-F238E27FC236}">
                  <a16:creationId xmlns:a16="http://schemas.microsoft.com/office/drawing/2014/main" id="{5068D2B2-689D-A841-3AC8-48C539F3FF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39340" y="1308011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ishna vaghela" refreshedDate="45349.385868518519" createdVersion="8" refreshedVersion="8" minRefreshableVersion="3" recordCount="100" xr:uid="{3584859F-44B6-4715-BC1D-602448FA2BD4}">
  <cacheSource type="worksheet">
    <worksheetSource ref="B334:B434" sheet="Sheet2"/>
  </cacheSource>
  <cacheFields count="1">
    <cacheField name="ages" numFmtId="0">
      <sharedItems containsSemiMixedTypes="0" containsString="0" containsNumber="1" containsInteger="1" minValue="27" maxValue="45" count="19">
        <n v="28"/>
        <n v="32"/>
        <n v="35"/>
        <n v="40"/>
        <n v="42"/>
        <n v="33"/>
        <n v="38"/>
        <n v="30"/>
        <n v="41"/>
        <n v="37"/>
        <n v="31"/>
        <n v="34"/>
        <n v="29"/>
        <n v="36"/>
        <n v="43"/>
        <n v="39"/>
        <n v="27"/>
        <n v="45"/>
        <n v="4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ishna vaghela" refreshedDate="45349.390014814817" createdVersion="8" refreshedVersion="8" minRefreshableVersion="3" recordCount="50" xr:uid="{57F6448C-3F8B-443D-B6B6-C15B0F2A21D0}">
  <cacheSource type="worksheet">
    <worksheetSource ref="B442:B492" sheet="Sheet2"/>
  </cacheSource>
  <cacheFields count="1">
    <cacheField name=" purchase amounts (in dollars)" numFmtId="0">
      <sharedItems containsSemiMixedTypes="0" containsString="0" containsNumber="1" containsInteger="1" minValue="28" maxValue="73" count="28">
        <n v="28"/>
        <n v="35"/>
        <n v="36"/>
        <n v="38"/>
        <n v="39"/>
        <n v="40"/>
        <n v="41"/>
        <n v="42"/>
        <n v="43"/>
        <n v="44"/>
        <n v="45"/>
        <n v="47"/>
        <n v="48"/>
        <n v="49"/>
        <n v="51"/>
        <n v="52"/>
        <n v="55"/>
        <n v="56"/>
        <n v="57"/>
        <n v="58"/>
        <n v="59"/>
        <n v="60"/>
        <n v="61"/>
        <n v="62"/>
        <n v="63"/>
        <n v="65"/>
        <n v="68"/>
        <n v="7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ishna vaghela" refreshedDate="45349.735680092592" createdVersion="8" refreshedVersion="8" minRefreshableVersion="3" recordCount="100" xr:uid="{16BE0A3D-F95A-4E6C-8119-CDF5B7F86EBD}">
  <cacheSource type="worksheet">
    <worksheetSource ref="B551:B651" sheet="Sheet2"/>
  </cacheSource>
  <cacheFields count="1">
    <cacheField name="Ratings" numFmtId="0">
      <sharedItems containsSemiMixedTypes="0" containsString="0" containsNumber="1" containsInteger="1" minValue="2" maxValue="5" count="4">
        <n v="4"/>
        <n v="5"/>
        <n v="3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ishna vaghela" refreshedDate="45349.739377430553" createdVersion="8" refreshedVersion="8" minRefreshableVersion="3" recordCount="50" xr:uid="{D1A8EDDC-9D30-4146-819E-502764FB209B}">
  <cacheSource type="worksheet">
    <worksheetSource ref="B659:B709" sheet="Sheet2"/>
  </cacheSource>
  <cacheFields count="1">
    <cacheField name="Sales" numFmtId="0">
      <sharedItems containsSemiMixedTypes="0" containsString="0" containsNumber="1" containsInteger="1" minValue="28" maxValue="47" count="19">
        <n v="35"/>
        <n v="28"/>
        <n v="32"/>
        <n v="45"/>
        <n v="38"/>
        <n v="29"/>
        <n v="42"/>
        <n v="30"/>
        <n v="36"/>
        <n v="41"/>
        <n v="47"/>
        <n v="31"/>
        <n v="39"/>
        <n v="43"/>
        <n v="37"/>
        <n v="34"/>
        <n v="33"/>
        <n v="40"/>
        <n v="4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ishna vaghela" refreshedDate="45349.744572685187" createdVersion="8" refreshedVersion="8" minRefreshableVersion="3" recordCount="100" xr:uid="{DC86ECB0-07FE-455E-A1B5-2A9704EF2697}">
  <cacheSource type="worksheet">
    <worksheetSource ref="B718:B818" sheet="Sheet2"/>
  </cacheSource>
  <cacheFields count="1">
    <cacheField name="Response Times" numFmtId="0">
      <sharedItems containsSemiMixedTypes="0" containsString="0" containsNumber="1" containsInteger="1" minValue="118" maxValue="148" count="24">
        <n v="125"/>
        <n v="148"/>
        <n v="137"/>
        <n v="120"/>
        <n v="135"/>
        <n v="132"/>
        <n v="145"/>
        <n v="122"/>
        <n v="130"/>
        <n v="141"/>
        <n v="118"/>
        <n v="136"/>
        <n v="128"/>
        <n v="123"/>
        <n v="138"/>
        <n v="126"/>
        <n v="129"/>
        <n v="127"/>
        <n v="133"/>
        <n v="140"/>
        <n v="134"/>
        <n v="119"/>
        <n v="131"/>
        <n v="12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</r>
  <r>
    <x v="1"/>
  </r>
  <r>
    <x v="2"/>
  </r>
  <r>
    <x v="3"/>
  </r>
  <r>
    <x v="4"/>
  </r>
  <r>
    <x v="0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2"/>
  </r>
  <r>
    <x v="10"/>
  </r>
  <r>
    <x v="15"/>
  </r>
  <r>
    <x v="17"/>
  </r>
  <r>
    <x v="12"/>
  </r>
  <r>
    <x v="5"/>
  </r>
  <r>
    <x v="9"/>
  </r>
  <r>
    <x v="3"/>
  </r>
  <r>
    <x v="13"/>
  </r>
  <r>
    <x v="12"/>
  </r>
  <r>
    <x v="10"/>
  </r>
  <r>
    <x v="6"/>
  </r>
  <r>
    <x v="2"/>
  </r>
  <r>
    <x v="18"/>
  </r>
  <r>
    <x v="1"/>
  </r>
  <r>
    <x v="15"/>
  </r>
  <r>
    <x v="13"/>
  </r>
  <r>
    <x v="7"/>
  </r>
  <r>
    <x v="5"/>
  </r>
  <r>
    <x v="0"/>
  </r>
  <r>
    <x v="8"/>
  </r>
  <r>
    <x v="2"/>
  </r>
  <r>
    <x v="10"/>
  </r>
  <r>
    <x v="9"/>
  </r>
  <r>
    <x v="4"/>
  </r>
  <r>
    <x v="12"/>
  </r>
  <r>
    <x v="11"/>
  </r>
  <r>
    <x v="3"/>
  </r>
  <r>
    <x v="10"/>
  </r>
  <r>
    <x v="5"/>
  </r>
  <r>
    <x v="6"/>
  </r>
  <r>
    <x v="13"/>
  </r>
  <r>
    <x v="15"/>
  </r>
  <r>
    <x v="16"/>
  </r>
  <r>
    <x v="2"/>
  </r>
  <r>
    <x v="7"/>
  </r>
  <r>
    <x v="14"/>
  </r>
  <r>
    <x v="12"/>
  </r>
  <r>
    <x v="1"/>
  </r>
  <r>
    <x v="13"/>
  </r>
  <r>
    <x v="10"/>
  </r>
  <r>
    <x v="3"/>
  </r>
  <r>
    <x v="6"/>
  </r>
  <r>
    <x v="18"/>
  </r>
  <r>
    <x v="9"/>
  </r>
  <r>
    <x v="5"/>
  </r>
  <r>
    <x v="2"/>
  </r>
  <r>
    <x v="8"/>
  </r>
  <r>
    <x v="7"/>
  </r>
  <r>
    <x v="10"/>
  </r>
  <r>
    <x v="15"/>
  </r>
  <r>
    <x v="0"/>
  </r>
  <r>
    <x v="17"/>
  </r>
  <r>
    <x v="12"/>
  </r>
  <r>
    <x v="5"/>
  </r>
  <r>
    <x v="6"/>
  </r>
  <r>
    <x v="11"/>
  </r>
  <r>
    <x v="1"/>
  </r>
  <r>
    <x v="2"/>
  </r>
  <r>
    <x v="10"/>
  </r>
  <r>
    <x v="3"/>
  </r>
  <r>
    <x v="13"/>
  </r>
  <r>
    <x v="15"/>
  </r>
  <r>
    <x v="16"/>
  </r>
  <r>
    <x v="2"/>
  </r>
  <r>
    <x v="7"/>
  </r>
  <r>
    <x v="14"/>
  </r>
  <r>
    <x v="12"/>
  </r>
  <r>
    <x v="1"/>
  </r>
  <r>
    <x v="13"/>
  </r>
  <r>
    <x v="10"/>
  </r>
  <r>
    <x v="3"/>
  </r>
  <r>
    <x v="6"/>
  </r>
  <r>
    <x v="18"/>
  </r>
  <r>
    <x v="9"/>
  </r>
  <r>
    <x v="5"/>
  </r>
  <r>
    <x v="2"/>
  </r>
  <r>
    <x v="8"/>
  </r>
  <r>
    <x v="7"/>
  </r>
  <r>
    <x v="10"/>
  </r>
  <r>
    <x v="15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</r>
  <r>
    <x v="1"/>
  </r>
  <r>
    <x v="2"/>
  </r>
  <r>
    <x v="3"/>
  </r>
  <r>
    <x v="4"/>
  </r>
  <r>
    <x v="4"/>
  </r>
  <r>
    <x v="5"/>
  </r>
  <r>
    <x v="5"/>
  </r>
  <r>
    <x v="5"/>
  </r>
  <r>
    <x v="6"/>
  </r>
  <r>
    <x v="6"/>
  </r>
  <r>
    <x v="7"/>
  </r>
  <r>
    <x v="7"/>
  </r>
  <r>
    <x v="8"/>
  </r>
  <r>
    <x v="9"/>
  </r>
  <r>
    <x v="10"/>
  </r>
  <r>
    <x v="10"/>
  </r>
  <r>
    <x v="11"/>
  </r>
  <r>
    <x v="11"/>
  </r>
  <r>
    <x v="11"/>
  </r>
  <r>
    <x v="12"/>
  </r>
  <r>
    <x v="12"/>
  </r>
  <r>
    <x v="13"/>
  </r>
  <r>
    <x v="13"/>
  </r>
  <r>
    <x v="13"/>
  </r>
  <r>
    <x v="14"/>
  </r>
  <r>
    <x v="14"/>
  </r>
  <r>
    <x v="15"/>
  </r>
  <r>
    <x v="15"/>
  </r>
  <r>
    <x v="15"/>
  </r>
  <r>
    <x v="16"/>
  </r>
  <r>
    <x v="16"/>
  </r>
  <r>
    <x v="17"/>
  </r>
  <r>
    <x v="17"/>
  </r>
  <r>
    <x v="18"/>
  </r>
  <r>
    <x v="19"/>
  </r>
  <r>
    <x v="19"/>
  </r>
  <r>
    <x v="19"/>
  </r>
  <r>
    <x v="20"/>
  </r>
  <r>
    <x v="20"/>
  </r>
  <r>
    <x v="21"/>
  </r>
  <r>
    <x v="22"/>
  </r>
  <r>
    <x v="23"/>
  </r>
  <r>
    <x v="23"/>
  </r>
  <r>
    <x v="24"/>
  </r>
  <r>
    <x v="25"/>
  </r>
  <r>
    <x v="25"/>
  </r>
  <r>
    <x v="25"/>
  </r>
  <r>
    <x v="26"/>
  </r>
  <r>
    <x v="2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</r>
  <r>
    <x v="1"/>
  </r>
  <r>
    <x v="2"/>
  </r>
  <r>
    <x v="0"/>
  </r>
  <r>
    <x v="0"/>
  </r>
  <r>
    <x v="2"/>
  </r>
  <r>
    <x v="3"/>
  </r>
  <r>
    <x v="1"/>
  </r>
  <r>
    <x v="0"/>
  </r>
  <r>
    <x v="2"/>
  </r>
  <r>
    <x v="1"/>
  </r>
  <r>
    <x v="0"/>
  </r>
  <r>
    <x v="3"/>
  </r>
  <r>
    <x v="2"/>
  </r>
  <r>
    <x v="0"/>
  </r>
  <r>
    <x v="1"/>
  </r>
  <r>
    <x v="2"/>
  </r>
  <r>
    <x v="0"/>
  </r>
  <r>
    <x v="1"/>
  </r>
  <r>
    <x v="2"/>
  </r>
  <r>
    <x v="0"/>
  </r>
  <r>
    <x v="2"/>
  </r>
  <r>
    <x v="3"/>
  </r>
  <r>
    <x v="0"/>
  </r>
  <r>
    <x v="1"/>
  </r>
  <r>
    <x v="2"/>
  </r>
  <r>
    <x v="0"/>
  </r>
  <r>
    <x v="1"/>
  </r>
  <r>
    <x v="0"/>
  </r>
  <r>
    <x v="2"/>
  </r>
  <r>
    <x v="2"/>
  </r>
  <r>
    <x v="0"/>
  </r>
  <r>
    <x v="1"/>
  </r>
  <r>
    <x v="3"/>
  </r>
  <r>
    <x v="2"/>
  </r>
  <r>
    <x v="0"/>
  </r>
  <r>
    <x v="0"/>
  </r>
  <r>
    <x v="2"/>
  </r>
  <r>
    <x v="1"/>
  </r>
  <r>
    <x v="0"/>
  </r>
  <r>
    <x v="2"/>
  </r>
  <r>
    <x v="0"/>
  </r>
  <r>
    <x v="1"/>
  </r>
  <r>
    <x v="0"/>
  </r>
  <r>
    <x v="3"/>
  </r>
  <r>
    <x v="2"/>
  </r>
  <r>
    <x v="0"/>
  </r>
  <r>
    <x v="1"/>
  </r>
  <r>
    <x v="2"/>
  </r>
  <r>
    <x v="0"/>
  </r>
  <r>
    <x v="1"/>
  </r>
  <r>
    <x v="0"/>
  </r>
  <r>
    <x v="2"/>
  </r>
  <r>
    <x v="0"/>
  </r>
  <r>
    <x v="1"/>
  </r>
  <r>
    <x v="2"/>
  </r>
  <r>
    <x v="0"/>
  </r>
  <r>
    <x v="1"/>
  </r>
  <r>
    <x v="0"/>
  </r>
  <r>
    <x v="2"/>
  </r>
  <r>
    <x v="2"/>
  </r>
  <r>
    <x v="0"/>
  </r>
  <r>
    <x v="1"/>
  </r>
  <r>
    <x v="3"/>
  </r>
  <r>
    <x v="2"/>
  </r>
  <r>
    <x v="0"/>
  </r>
  <r>
    <x v="0"/>
  </r>
  <r>
    <x v="2"/>
  </r>
  <r>
    <x v="1"/>
  </r>
  <r>
    <x v="0"/>
  </r>
  <r>
    <x v="2"/>
  </r>
  <r>
    <x v="0"/>
  </r>
  <r>
    <x v="1"/>
  </r>
  <r>
    <x v="0"/>
  </r>
  <r>
    <x v="3"/>
  </r>
  <r>
    <x v="2"/>
  </r>
  <r>
    <x v="0"/>
  </r>
  <r>
    <x v="1"/>
  </r>
  <r>
    <x v="2"/>
  </r>
  <r>
    <x v="0"/>
  </r>
  <r>
    <x v="1"/>
  </r>
  <r>
    <x v="0"/>
  </r>
  <r>
    <x v="2"/>
  </r>
  <r>
    <x v="0"/>
  </r>
  <r>
    <x v="1"/>
  </r>
  <r>
    <x v="2"/>
  </r>
  <r>
    <x v="0"/>
  </r>
  <r>
    <x v="1"/>
  </r>
  <r>
    <x v="0"/>
  </r>
  <r>
    <x v="2"/>
  </r>
  <r>
    <x v="2"/>
  </r>
  <r>
    <x v="0"/>
  </r>
  <r>
    <x v="1"/>
  </r>
  <r>
    <x v="3"/>
  </r>
  <r>
    <x v="2"/>
  </r>
  <r>
    <x v="0"/>
  </r>
  <r>
    <x v="0"/>
  </r>
  <r>
    <x v="2"/>
  </r>
  <r>
    <x v="1"/>
  </r>
  <r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7"/>
  </r>
  <r>
    <x v="15"/>
  </r>
  <r>
    <x v="12"/>
  </r>
  <r>
    <x v="1"/>
  </r>
  <r>
    <x v="16"/>
  </r>
  <r>
    <x v="8"/>
  </r>
  <r>
    <x v="17"/>
  </r>
  <r>
    <x v="6"/>
  </r>
  <r>
    <x v="5"/>
  </r>
  <r>
    <x v="11"/>
  </r>
  <r>
    <x v="3"/>
  </r>
  <r>
    <x v="4"/>
  </r>
  <r>
    <x v="16"/>
  </r>
  <r>
    <x v="9"/>
  </r>
  <r>
    <x v="0"/>
  </r>
  <r>
    <x v="14"/>
  </r>
  <r>
    <x v="15"/>
  </r>
  <r>
    <x v="18"/>
  </r>
  <r>
    <x v="7"/>
  </r>
  <r>
    <x v="12"/>
  </r>
  <r>
    <x v="13"/>
  </r>
  <r>
    <x v="1"/>
  </r>
  <r>
    <x v="2"/>
  </r>
  <r>
    <x v="8"/>
  </r>
  <r>
    <x v="5"/>
  </r>
  <r>
    <x v="11"/>
  </r>
  <r>
    <x v="14"/>
  </r>
  <r>
    <x v="17"/>
  </r>
  <r>
    <x v="6"/>
  </r>
  <r>
    <x v="16"/>
  </r>
  <r>
    <x v="12"/>
  </r>
  <r>
    <x v="1"/>
  </r>
  <r>
    <x v="0"/>
  </r>
  <r>
    <x v="4"/>
  </r>
  <r>
    <x v="13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0"/>
  </r>
  <r>
    <x v="5"/>
  </r>
  <r>
    <x v="11"/>
  </r>
  <r>
    <x v="12"/>
  </r>
  <r>
    <x v="13"/>
  </r>
  <r>
    <x v="5"/>
  </r>
  <r>
    <x v="14"/>
  </r>
  <r>
    <x v="15"/>
  </r>
  <r>
    <x v="16"/>
  </r>
  <r>
    <x v="11"/>
  </r>
  <r>
    <x v="17"/>
  </r>
  <r>
    <x v="8"/>
  </r>
  <r>
    <x v="7"/>
  </r>
  <r>
    <x v="0"/>
  </r>
  <r>
    <x v="18"/>
  </r>
  <r>
    <x v="19"/>
  </r>
  <r>
    <x v="15"/>
  </r>
  <r>
    <x v="18"/>
  </r>
  <r>
    <x v="4"/>
  </r>
  <r>
    <x v="8"/>
  </r>
  <r>
    <x v="20"/>
  </r>
  <r>
    <x v="9"/>
  </r>
  <r>
    <x v="21"/>
  </r>
  <r>
    <x v="0"/>
  </r>
  <r>
    <x v="22"/>
  </r>
  <r>
    <x v="11"/>
  </r>
  <r>
    <x v="12"/>
  </r>
  <r>
    <x v="23"/>
  </r>
  <r>
    <x v="5"/>
  </r>
  <r>
    <x v="11"/>
  </r>
  <r>
    <x v="17"/>
  </r>
  <r>
    <x v="8"/>
  </r>
  <r>
    <x v="7"/>
  </r>
  <r>
    <x v="0"/>
  </r>
  <r>
    <x v="18"/>
  </r>
  <r>
    <x v="19"/>
  </r>
  <r>
    <x v="15"/>
  </r>
  <r>
    <x v="18"/>
  </r>
  <r>
    <x v="4"/>
  </r>
  <r>
    <x v="8"/>
  </r>
  <r>
    <x v="20"/>
  </r>
  <r>
    <x v="9"/>
  </r>
  <r>
    <x v="21"/>
  </r>
  <r>
    <x v="0"/>
  </r>
  <r>
    <x v="22"/>
  </r>
  <r>
    <x v="11"/>
  </r>
  <r>
    <x v="12"/>
  </r>
  <r>
    <x v="23"/>
  </r>
  <r>
    <x v="5"/>
  </r>
  <r>
    <x v="11"/>
  </r>
  <r>
    <x v="17"/>
  </r>
  <r>
    <x v="8"/>
  </r>
  <r>
    <x v="7"/>
  </r>
  <r>
    <x v="0"/>
  </r>
  <r>
    <x v="18"/>
  </r>
  <r>
    <x v="19"/>
  </r>
  <r>
    <x v="15"/>
  </r>
  <r>
    <x v="18"/>
  </r>
  <r>
    <x v="4"/>
  </r>
  <r>
    <x v="8"/>
  </r>
  <r>
    <x v="20"/>
  </r>
  <r>
    <x v="9"/>
  </r>
  <r>
    <x v="21"/>
  </r>
  <r>
    <x v="0"/>
  </r>
  <r>
    <x v="22"/>
  </r>
  <r>
    <x v="11"/>
  </r>
  <r>
    <x v="12"/>
  </r>
  <r>
    <x v="23"/>
  </r>
  <r>
    <x v="5"/>
  </r>
  <r>
    <x v="11"/>
  </r>
  <r>
    <x v="17"/>
  </r>
  <r>
    <x v="8"/>
  </r>
  <r>
    <x v="7"/>
  </r>
  <r>
    <x v="0"/>
  </r>
  <r>
    <x v="18"/>
  </r>
  <r>
    <x v="19"/>
  </r>
  <r>
    <x v="15"/>
  </r>
  <r>
    <x v="18"/>
  </r>
  <r>
    <x v="4"/>
  </r>
  <r>
    <x v="8"/>
  </r>
  <r>
    <x v="20"/>
  </r>
  <r>
    <x v="9"/>
  </r>
  <r>
    <x v="21"/>
  </r>
  <r>
    <x v="0"/>
  </r>
  <r>
    <x v="22"/>
  </r>
  <r>
    <x v="11"/>
  </r>
  <r>
    <x v="12"/>
  </r>
  <r>
    <x v="23"/>
  </r>
  <r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7C7618-7C8E-475A-9500-EE86614ACF84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D563:E568" firstHeaderRow="1" firstDataRow="1" firstDataCol="1"/>
  <pivotFields count="1">
    <pivotField axis="axisRow" dataField="1" showAll="0">
      <items count="5">
        <item x="3"/>
        <item x="2"/>
        <item x="0"/>
        <item x="1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Rating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3B0671-7338-4268-8246-6C904B3F0773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D670:E690" firstHeaderRow="1" firstDataRow="1" firstDataCol="1"/>
  <pivotFields count="1">
    <pivotField axis="axisRow" dataField="1" showAll="0">
      <items count="20">
        <item x="1"/>
        <item x="5"/>
        <item x="7"/>
        <item x="11"/>
        <item x="2"/>
        <item x="16"/>
        <item x="15"/>
        <item x="0"/>
        <item x="8"/>
        <item x="14"/>
        <item x="4"/>
        <item x="12"/>
        <item x="17"/>
        <item x="9"/>
        <item x="6"/>
        <item x="13"/>
        <item x="3"/>
        <item x="18"/>
        <item x="10"/>
        <item t="default"/>
      </items>
    </pivotField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Count of Sal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205763-1500-4462-A509-9797C254F16C}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D731:E756" firstHeaderRow="1" firstDataRow="1" firstDataCol="1"/>
  <pivotFields count="1">
    <pivotField axis="axisRow" dataField="1" showAll="0">
      <items count="25">
        <item x="10"/>
        <item x="21"/>
        <item x="3"/>
        <item x="7"/>
        <item x="13"/>
        <item x="23"/>
        <item x="0"/>
        <item x="15"/>
        <item x="17"/>
        <item x="12"/>
        <item x="16"/>
        <item x="8"/>
        <item x="22"/>
        <item x="5"/>
        <item x="18"/>
        <item x="20"/>
        <item x="4"/>
        <item x="11"/>
        <item x="2"/>
        <item x="14"/>
        <item x="19"/>
        <item x="9"/>
        <item x="6"/>
        <item x="1"/>
        <item t="default"/>
      </items>
    </pivotField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Count of Response Tim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438B2C-9237-4F2E-98D0-78D19FA0049B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432:F461" firstHeaderRow="1" firstDataRow="1" firstDataCol="1"/>
  <pivotFields count="1">
    <pivotField axis="axisRow" dataField="1" showAl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</pivotFields>
  <rowFields count="1">
    <field x="0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Items count="1">
    <i/>
  </colItems>
  <dataFields count="1">
    <dataField name="Count of  purchase amounts (in dollars)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CEC48F-3544-4456-B399-EE2C5B0F0F2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24:F344" firstHeaderRow="1" firstDataRow="1" firstDataCol="1"/>
  <pivotFields count="1">
    <pivotField axis="axisRow" dataField="1" showAll="0">
      <items count="20">
        <item x="16"/>
        <item x="0"/>
        <item x="12"/>
        <item x="7"/>
        <item x="10"/>
        <item x="1"/>
        <item x="5"/>
        <item x="11"/>
        <item x="2"/>
        <item x="13"/>
        <item x="9"/>
        <item x="6"/>
        <item x="15"/>
        <item x="3"/>
        <item x="8"/>
        <item x="4"/>
        <item x="14"/>
        <item x="18"/>
        <item x="17"/>
        <item t="default"/>
      </items>
    </pivotField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Count of age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2A6B0-D69B-475C-AB57-9C12D0B54FB6}">
  <dimension ref="A2:R92"/>
  <sheetViews>
    <sheetView zoomScale="92" workbookViewId="0">
      <selection activeCell="F7" sqref="F7"/>
    </sheetView>
  </sheetViews>
  <sheetFormatPr defaultRowHeight="14.4" x14ac:dyDescent="0.3"/>
  <cols>
    <col min="2" max="2" width="13.5546875" customWidth="1"/>
    <col min="6" max="6" width="12.21875" customWidth="1"/>
  </cols>
  <sheetData>
    <row r="2" spans="1:15" s="3" customFormat="1" x14ac:dyDescent="0.3">
      <c r="A2" s="3" t="s">
        <v>0</v>
      </c>
    </row>
    <row r="4" spans="1:15" s="19" customFormat="1" x14ac:dyDescent="0.3">
      <c r="A4" s="18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6" spans="1:15" x14ac:dyDescent="0.3">
      <c r="B6" s="2" t="s">
        <v>2</v>
      </c>
      <c r="C6" s="2" t="s">
        <v>3</v>
      </c>
      <c r="E6">
        <v>1</v>
      </c>
      <c r="F6" t="s">
        <v>204</v>
      </c>
    </row>
    <row r="7" spans="1:15" x14ac:dyDescent="0.3">
      <c r="B7" s="7">
        <v>1</v>
      </c>
      <c r="C7" s="7">
        <v>50</v>
      </c>
      <c r="F7" s="17">
        <f>AVERAGE(C7:C10)</f>
        <v>58.75</v>
      </c>
    </row>
    <row r="8" spans="1:15" x14ac:dyDescent="0.3">
      <c r="B8" s="7">
        <v>2</v>
      </c>
      <c r="C8" s="7">
        <v>60</v>
      </c>
    </row>
    <row r="9" spans="1:15" x14ac:dyDescent="0.3">
      <c r="B9" s="7">
        <v>3</v>
      </c>
      <c r="C9" s="7">
        <v>55</v>
      </c>
      <c r="E9">
        <v>2</v>
      </c>
      <c r="F9" t="s">
        <v>205</v>
      </c>
    </row>
    <row r="10" spans="1:15" x14ac:dyDescent="0.3">
      <c r="B10" s="7">
        <v>4</v>
      </c>
      <c r="C10" s="7">
        <v>70</v>
      </c>
      <c r="F10">
        <f>MEDIAN(C7:C10)</f>
        <v>57.5</v>
      </c>
    </row>
    <row r="12" spans="1:15" x14ac:dyDescent="0.3">
      <c r="E12">
        <v>3</v>
      </c>
      <c r="F12" t="s">
        <v>206</v>
      </c>
    </row>
    <row r="13" spans="1:15" x14ac:dyDescent="0.3">
      <c r="F13" t="e" cm="1">
        <f t="array" ref="F13">_xlfn.MODE.MULT(C7:C10)</f>
        <v>#N/A</v>
      </c>
    </row>
    <row r="17" spans="1:15" s="19" customFormat="1" x14ac:dyDescent="0.3">
      <c r="A17" s="18" t="s">
        <v>5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</row>
    <row r="19" spans="1:15" x14ac:dyDescent="0.3">
      <c r="A19" t="s">
        <v>6</v>
      </c>
    </row>
    <row r="21" spans="1:15" ht="28.8" x14ac:dyDescent="0.3">
      <c r="B21" s="5" t="s">
        <v>7</v>
      </c>
      <c r="E21" t="s">
        <v>4</v>
      </c>
    </row>
    <row r="22" spans="1:15" x14ac:dyDescent="0.3">
      <c r="B22" s="7">
        <v>15</v>
      </c>
    </row>
    <row r="23" spans="1:15" x14ac:dyDescent="0.3">
      <c r="B23" s="7">
        <v>10</v>
      </c>
      <c r="E23" t="s">
        <v>8</v>
      </c>
    </row>
    <row r="24" spans="1:15" x14ac:dyDescent="0.3">
      <c r="B24" s="7">
        <v>20</v>
      </c>
      <c r="E24" s="3">
        <f>AVERAGE(B22:B41)</f>
        <v>17</v>
      </c>
    </row>
    <row r="25" spans="1:15" x14ac:dyDescent="0.3">
      <c r="B25" s="7">
        <v>25</v>
      </c>
    </row>
    <row r="26" spans="1:15" x14ac:dyDescent="0.3">
      <c r="B26" s="7">
        <v>15</v>
      </c>
      <c r="E26" t="s">
        <v>9</v>
      </c>
    </row>
    <row r="27" spans="1:15" x14ac:dyDescent="0.3">
      <c r="B27" s="7">
        <v>10</v>
      </c>
      <c r="E27" s="3">
        <f>MEDIAN(B22:B41)</f>
        <v>15</v>
      </c>
    </row>
    <row r="28" spans="1:15" x14ac:dyDescent="0.3">
      <c r="B28" s="7">
        <v>30</v>
      </c>
    </row>
    <row r="29" spans="1:15" x14ac:dyDescent="0.3">
      <c r="B29" s="7">
        <v>20</v>
      </c>
      <c r="E29" t="s">
        <v>10</v>
      </c>
    </row>
    <row r="30" spans="1:15" x14ac:dyDescent="0.3">
      <c r="B30" s="7">
        <v>15</v>
      </c>
      <c r="E30" s="3" cm="1">
        <f t="array" ref="E30">_xlfn.MODE.MULT(B22:B41)</f>
        <v>10</v>
      </c>
    </row>
    <row r="31" spans="1:15" x14ac:dyDescent="0.3">
      <c r="B31" s="7">
        <v>10</v>
      </c>
    </row>
    <row r="32" spans="1:15" x14ac:dyDescent="0.3">
      <c r="B32" s="7">
        <v>10</v>
      </c>
    </row>
    <row r="33" spans="1:18" x14ac:dyDescent="0.3">
      <c r="B33" s="7">
        <v>25</v>
      </c>
    </row>
    <row r="34" spans="1:18" x14ac:dyDescent="0.3">
      <c r="B34" s="7">
        <v>15</v>
      </c>
    </row>
    <row r="35" spans="1:18" x14ac:dyDescent="0.3">
      <c r="B35" s="7">
        <v>20</v>
      </c>
    </row>
    <row r="36" spans="1:18" x14ac:dyDescent="0.3">
      <c r="B36" s="7">
        <v>20</v>
      </c>
    </row>
    <row r="37" spans="1:18" x14ac:dyDescent="0.3">
      <c r="B37" s="7">
        <v>15</v>
      </c>
    </row>
    <row r="38" spans="1:18" x14ac:dyDescent="0.3">
      <c r="B38" s="7">
        <v>10</v>
      </c>
    </row>
    <row r="39" spans="1:18" x14ac:dyDescent="0.3">
      <c r="B39" s="7">
        <v>10</v>
      </c>
    </row>
    <row r="40" spans="1:18" x14ac:dyDescent="0.3">
      <c r="B40" s="7">
        <v>20</v>
      </c>
    </row>
    <row r="41" spans="1:18" x14ac:dyDescent="0.3">
      <c r="B41" s="7">
        <v>25</v>
      </c>
    </row>
    <row r="45" spans="1:18" s="19" customFormat="1" x14ac:dyDescent="0.3">
      <c r="A45" s="18" t="s">
        <v>11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7" spans="1:18" x14ac:dyDescent="0.3">
      <c r="A47" t="s">
        <v>12</v>
      </c>
    </row>
    <row r="49" spans="2:5" ht="43.2" x14ac:dyDescent="0.3">
      <c r="B49" s="5" t="s">
        <v>13</v>
      </c>
      <c r="D49" t="s">
        <v>4</v>
      </c>
    </row>
    <row r="50" spans="2:5" x14ac:dyDescent="0.3">
      <c r="B50" s="7">
        <v>3</v>
      </c>
    </row>
    <row r="51" spans="2:5" x14ac:dyDescent="0.3">
      <c r="B51" s="7">
        <v>2</v>
      </c>
      <c r="D51" t="s">
        <v>14</v>
      </c>
    </row>
    <row r="52" spans="2:5" x14ac:dyDescent="0.3">
      <c r="B52" s="7">
        <v>5</v>
      </c>
      <c r="D52" s="17"/>
      <c r="E52">
        <f>AVERAGE(B50:B92)</f>
        <v>3.2093023255813953</v>
      </c>
    </row>
    <row r="53" spans="2:5" x14ac:dyDescent="0.3">
      <c r="B53" s="7">
        <v>4</v>
      </c>
    </row>
    <row r="54" spans="2:5" x14ac:dyDescent="0.3">
      <c r="B54" s="7">
        <v>3</v>
      </c>
      <c r="D54" t="s">
        <v>15</v>
      </c>
    </row>
    <row r="55" spans="2:5" x14ac:dyDescent="0.3">
      <c r="B55" s="7">
        <v>2</v>
      </c>
      <c r="D55" s="17"/>
      <c r="E55">
        <f>MEDIAN(B50:B92)</f>
        <v>3</v>
      </c>
    </row>
    <row r="56" spans="2:5" x14ac:dyDescent="0.3">
      <c r="B56" s="7">
        <v>3</v>
      </c>
    </row>
    <row r="57" spans="2:5" x14ac:dyDescent="0.3">
      <c r="B57" s="7">
        <v>3</v>
      </c>
      <c r="D57" t="s">
        <v>16</v>
      </c>
    </row>
    <row r="58" spans="2:5" x14ac:dyDescent="0.3">
      <c r="B58" s="7">
        <v>1</v>
      </c>
      <c r="D58" s="17"/>
      <c r="E58" cm="1">
        <f t="array" ref="E58">_xlfn.MODE.MULT(B50:B92)</f>
        <v>2</v>
      </c>
    </row>
    <row r="59" spans="2:5" x14ac:dyDescent="0.3">
      <c r="B59" s="7">
        <v>6</v>
      </c>
    </row>
    <row r="60" spans="2:5" x14ac:dyDescent="0.3">
      <c r="B60" s="7">
        <v>4</v>
      </c>
    </row>
    <row r="61" spans="2:5" x14ac:dyDescent="0.3">
      <c r="B61" s="7">
        <v>2</v>
      </c>
    </row>
    <row r="62" spans="2:5" x14ac:dyDescent="0.3">
      <c r="B62" s="7">
        <v>3</v>
      </c>
    </row>
    <row r="63" spans="2:5" x14ac:dyDescent="0.3">
      <c r="B63" s="7">
        <v>5</v>
      </c>
    </row>
    <row r="64" spans="2:5" x14ac:dyDescent="0.3">
      <c r="B64" s="7">
        <v>2</v>
      </c>
    </row>
    <row r="65" spans="2:2" x14ac:dyDescent="0.3">
      <c r="B65" s="7">
        <v>4</v>
      </c>
    </row>
    <row r="66" spans="2:2" x14ac:dyDescent="0.3">
      <c r="B66" s="7">
        <v>2</v>
      </c>
    </row>
    <row r="67" spans="2:2" x14ac:dyDescent="0.3">
      <c r="B67" s="7">
        <v>1</v>
      </c>
    </row>
    <row r="68" spans="2:2" x14ac:dyDescent="0.3">
      <c r="B68" s="7">
        <v>2</v>
      </c>
    </row>
    <row r="69" spans="2:2" x14ac:dyDescent="0.3">
      <c r="B69" s="7">
        <v>5</v>
      </c>
    </row>
    <row r="70" spans="2:2" x14ac:dyDescent="0.3">
      <c r="B70" s="7">
        <v>6</v>
      </c>
    </row>
    <row r="71" spans="2:2" x14ac:dyDescent="0.3">
      <c r="B71" s="7">
        <v>3</v>
      </c>
    </row>
    <row r="72" spans="2:2" x14ac:dyDescent="0.3">
      <c r="B72" s="7">
        <v>2</v>
      </c>
    </row>
    <row r="73" spans="2:2" x14ac:dyDescent="0.3">
      <c r="B73" s="7">
        <v>1</v>
      </c>
    </row>
    <row r="74" spans="2:2" x14ac:dyDescent="0.3">
      <c r="B74" s="7">
        <v>4</v>
      </c>
    </row>
    <row r="75" spans="2:2" x14ac:dyDescent="0.3">
      <c r="B75" s="7">
        <v>2</v>
      </c>
    </row>
    <row r="76" spans="2:2" x14ac:dyDescent="0.3">
      <c r="B76" s="7">
        <v>4</v>
      </c>
    </row>
    <row r="77" spans="2:2" x14ac:dyDescent="0.3">
      <c r="B77" s="7">
        <v>5</v>
      </c>
    </row>
    <row r="78" spans="2:2" x14ac:dyDescent="0.3">
      <c r="B78" s="7">
        <v>1</v>
      </c>
    </row>
    <row r="79" spans="2:2" x14ac:dyDescent="0.3">
      <c r="B79" s="7">
        <v>3</v>
      </c>
    </row>
    <row r="80" spans="2:2" x14ac:dyDescent="0.3">
      <c r="B80" s="7">
        <v>2</v>
      </c>
    </row>
    <row r="81" spans="2:2" x14ac:dyDescent="0.3">
      <c r="B81" s="7">
        <v>4</v>
      </c>
    </row>
    <row r="82" spans="2:2" x14ac:dyDescent="0.3">
      <c r="B82" s="7">
        <v>3</v>
      </c>
    </row>
    <row r="83" spans="2:2" x14ac:dyDescent="0.3">
      <c r="B83" s="7">
        <v>5</v>
      </c>
    </row>
    <row r="84" spans="2:2" x14ac:dyDescent="0.3">
      <c r="B84" s="7">
        <v>3</v>
      </c>
    </row>
    <row r="85" spans="2:2" x14ac:dyDescent="0.3">
      <c r="B85" s="7">
        <v>2</v>
      </c>
    </row>
    <row r="86" spans="2:2" x14ac:dyDescent="0.3">
      <c r="B86" s="7">
        <v>4</v>
      </c>
    </row>
    <row r="87" spans="2:2" x14ac:dyDescent="0.3">
      <c r="B87" s="7">
        <v>2</v>
      </c>
    </row>
    <row r="88" spans="2:2" x14ac:dyDescent="0.3">
      <c r="B88" s="7">
        <v>6</v>
      </c>
    </row>
    <row r="89" spans="2:2" x14ac:dyDescent="0.3">
      <c r="B89" s="7">
        <v>3</v>
      </c>
    </row>
    <row r="90" spans="2:2" x14ac:dyDescent="0.3">
      <c r="B90" s="7">
        <v>2</v>
      </c>
    </row>
    <row r="91" spans="2:2" x14ac:dyDescent="0.3">
      <c r="B91" s="7">
        <v>4</v>
      </c>
    </row>
    <row r="92" spans="2:2" x14ac:dyDescent="0.3">
      <c r="B92" s="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0640-253B-4BC6-AC56-FBFB79F19DE0}">
  <dimension ref="A1:M832"/>
  <sheetViews>
    <sheetView workbookViewId="0">
      <selection activeCell="T722" sqref="T722"/>
    </sheetView>
  </sheetViews>
  <sheetFormatPr defaultRowHeight="14.4" x14ac:dyDescent="0.3"/>
  <cols>
    <col min="2" max="2" width="11.44140625" customWidth="1"/>
  </cols>
  <sheetData>
    <row r="1" spans="1:9" x14ac:dyDescent="0.3">
      <c r="A1" s="18" t="s">
        <v>17</v>
      </c>
      <c r="B1" s="19"/>
      <c r="C1" s="19"/>
    </row>
    <row r="3" spans="1:9" x14ac:dyDescent="0.3">
      <c r="A3" s="20" t="s">
        <v>18</v>
      </c>
      <c r="B3" s="21"/>
      <c r="C3" s="21"/>
      <c r="D3" s="21"/>
      <c r="E3" s="21"/>
      <c r="F3" s="21"/>
      <c r="G3" s="21"/>
      <c r="H3" s="21"/>
      <c r="I3" s="21"/>
    </row>
    <row r="5" spans="1:9" x14ac:dyDescent="0.3">
      <c r="B5" s="2" t="s">
        <v>19</v>
      </c>
      <c r="D5">
        <v>1</v>
      </c>
      <c r="E5" t="s">
        <v>207</v>
      </c>
    </row>
    <row r="6" spans="1:9" x14ac:dyDescent="0.3">
      <c r="B6" s="7">
        <v>120</v>
      </c>
      <c r="E6">
        <f>MAX(B6:B15)-MIN(B6:B15)</f>
        <v>35</v>
      </c>
    </row>
    <row r="7" spans="1:9" x14ac:dyDescent="0.3">
      <c r="B7" s="7">
        <v>110</v>
      </c>
    </row>
    <row r="8" spans="1:9" x14ac:dyDescent="0.3">
      <c r="B8" s="7">
        <v>130</v>
      </c>
      <c r="D8">
        <v>2</v>
      </c>
      <c r="E8" t="s">
        <v>208</v>
      </c>
    </row>
    <row r="9" spans="1:9" x14ac:dyDescent="0.3">
      <c r="B9" s="7">
        <v>115</v>
      </c>
      <c r="E9">
        <f>_xlfn.VAR.S(B6:B15)</f>
        <v>123.33333333333333</v>
      </c>
    </row>
    <row r="10" spans="1:9" x14ac:dyDescent="0.3">
      <c r="B10" s="7">
        <v>125</v>
      </c>
    </row>
    <row r="11" spans="1:9" x14ac:dyDescent="0.3">
      <c r="B11" s="7">
        <v>105</v>
      </c>
      <c r="D11">
        <v>3</v>
      </c>
      <c r="E11" t="s">
        <v>209</v>
      </c>
    </row>
    <row r="12" spans="1:9" x14ac:dyDescent="0.3">
      <c r="B12" s="7">
        <v>135</v>
      </c>
      <c r="E12">
        <f>_xlfn.STDEV.S(B6:B15)</f>
        <v>11.105554165971787</v>
      </c>
    </row>
    <row r="13" spans="1:9" x14ac:dyDescent="0.3">
      <c r="B13" s="7">
        <v>115</v>
      </c>
    </row>
    <row r="14" spans="1:9" x14ac:dyDescent="0.3">
      <c r="B14" s="7">
        <v>125</v>
      </c>
    </row>
    <row r="15" spans="1:9" x14ac:dyDescent="0.3">
      <c r="B15" s="7">
        <v>140</v>
      </c>
    </row>
    <row r="17" spans="1:9" x14ac:dyDescent="0.3">
      <c r="A17" s="20" t="s">
        <v>20</v>
      </c>
      <c r="B17" s="21"/>
      <c r="C17" s="21"/>
      <c r="D17" s="21"/>
      <c r="E17" s="21"/>
      <c r="F17" s="21"/>
      <c r="G17" s="21"/>
      <c r="H17" s="21"/>
      <c r="I17" s="21"/>
    </row>
    <row r="19" spans="1:9" ht="43.2" x14ac:dyDescent="0.3">
      <c r="B19" s="5" t="s">
        <v>21</v>
      </c>
    </row>
    <row r="20" spans="1:9" x14ac:dyDescent="0.3">
      <c r="B20" s="7">
        <v>500</v>
      </c>
      <c r="D20" t="s">
        <v>23</v>
      </c>
    </row>
    <row r="21" spans="1:9" x14ac:dyDescent="0.3">
      <c r="B21" s="7">
        <v>700</v>
      </c>
      <c r="D21" s="17"/>
      <c r="E21">
        <f>MAX(B20:B49)-MIN(B20:B49)</f>
        <v>400</v>
      </c>
    </row>
    <row r="22" spans="1:9" x14ac:dyDescent="0.3">
      <c r="B22" s="7">
        <v>400</v>
      </c>
    </row>
    <row r="23" spans="1:9" x14ac:dyDescent="0.3">
      <c r="B23" s="7">
        <v>600</v>
      </c>
      <c r="D23" t="s">
        <v>24</v>
      </c>
    </row>
    <row r="24" spans="1:9" x14ac:dyDescent="0.3">
      <c r="B24" s="7">
        <v>550</v>
      </c>
      <c r="D24" s="17"/>
      <c r="E24">
        <f>_xlfn.VAR.S(B20:B49)</f>
        <v>13163.793103448275</v>
      </c>
    </row>
    <row r="25" spans="1:9" x14ac:dyDescent="0.3">
      <c r="B25" s="7">
        <v>750</v>
      </c>
    </row>
    <row r="26" spans="1:9" x14ac:dyDescent="0.3">
      <c r="B26" s="7">
        <v>650</v>
      </c>
      <c r="D26" t="s">
        <v>25</v>
      </c>
    </row>
    <row r="27" spans="1:9" x14ac:dyDescent="0.3">
      <c r="B27" s="7">
        <v>500</v>
      </c>
      <c r="E27">
        <f>_xlfn.STDEV.S(B20:B49)</f>
        <v>114.73357443855863</v>
      </c>
    </row>
    <row r="28" spans="1:9" x14ac:dyDescent="0.3">
      <c r="B28" s="7">
        <v>600</v>
      </c>
    </row>
    <row r="29" spans="1:9" x14ac:dyDescent="0.3">
      <c r="B29" s="7">
        <v>550</v>
      </c>
    </row>
    <row r="30" spans="1:9" x14ac:dyDescent="0.3">
      <c r="B30" s="7">
        <v>800</v>
      </c>
    </row>
    <row r="31" spans="1:9" x14ac:dyDescent="0.3">
      <c r="B31" s="7">
        <v>450</v>
      </c>
    </row>
    <row r="32" spans="1:9" x14ac:dyDescent="0.3">
      <c r="B32" s="7">
        <v>700</v>
      </c>
    </row>
    <row r="33" spans="2:2" x14ac:dyDescent="0.3">
      <c r="B33" s="7">
        <v>550</v>
      </c>
    </row>
    <row r="34" spans="2:2" x14ac:dyDescent="0.3">
      <c r="B34" s="7">
        <v>600</v>
      </c>
    </row>
    <row r="35" spans="2:2" x14ac:dyDescent="0.3">
      <c r="B35" s="7">
        <v>400</v>
      </c>
    </row>
    <row r="36" spans="2:2" x14ac:dyDescent="0.3">
      <c r="B36" s="7">
        <v>650</v>
      </c>
    </row>
    <row r="37" spans="2:2" x14ac:dyDescent="0.3">
      <c r="B37" s="7">
        <v>500</v>
      </c>
    </row>
    <row r="38" spans="2:2" x14ac:dyDescent="0.3">
      <c r="B38" s="7">
        <v>750</v>
      </c>
    </row>
    <row r="39" spans="2:2" x14ac:dyDescent="0.3">
      <c r="B39" s="7">
        <v>550</v>
      </c>
    </row>
    <row r="40" spans="2:2" x14ac:dyDescent="0.3">
      <c r="B40" s="7">
        <v>700</v>
      </c>
    </row>
    <row r="41" spans="2:2" x14ac:dyDescent="0.3">
      <c r="B41" s="7">
        <v>600</v>
      </c>
    </row>
    <row r="42" spans="2:2" x14ac:dyDescent="0.3">
      <c r="B42" s="7">
        <v>500</v>
      </c>
    </row>
    <row r="43" spans="2:2" x14ac:dyDescent="0.3">
      <c r="B43" s="7">
        <v>800</v>
      </c>
    </row>
    <row r="44" spans="2:2" x14ac:dyDescent="0.3">
      <c r="B44" s="7">
        <v>550</v>
      </c>
    </row>
    <row r="45" spans="2:2" x14ac:dyDescent="0.3">
      <c r="B45" s="7">
        <v>650</v>
      </c>
    </row>
    <row r="46" spans="2:2" x14ac:dyDescent="0.3">
      <c r="B46" s="7">
        <v>400</v>
      </c>
    </row>
    <row r="47" spans="2:2" x14ac:dyDescent="0.3">
      <c r="B47" s="7">
        <v>600</v>
      </c>
    </row>
    <row r="48" spans="2:2" x14ac:dyDescent="0.3">
      <c r="B48" s="7">
        <v>750</v>
      </c>
    </row>
    <row r="49" spans="1:10" x14ac:dyDescent="0.3">
      <c r="B49" s="7">
        <v>550</v>
      </c>
    </row>
    <row r="51" spans="1:10" x14ac:dyDescent="0.3">
      <c r="A51" s="4" t="s">
        <v>26</v>
      </c>
      <c r="B51" s="1"/>
      <c r="C51" s="1"/>
      <c r="D51" s="1"/>
      <c r="E51" s="1"/>
      <c r="F51" s="1"/>
      <c r="G51" s="1"/>
      <c r="H51" s="1"/>
      <c r="I51" s="4"/>
      <c r="J51" s="1"/>
    </row>
    <row r="53" spans="1:10" ht="43.2" x14ac:dyDescent="0.3">
      <c r="B53" s="5" t="s">
        <v>27</v>
      </c>
    </row>
    <row r="54" spans="1:10" x14ac:dyDescent="0.3">
      <c r="B54" s="7">
        <v>3</v>
      </c>
      <c r="D54" t="s">
        <v>210</v>
      </c>
      <c r="E54">
        <f>MAX(B54:B103)-MIN(B54:B103)</f>
        <v>6</v>
      </c>
    </row>
    <row r="55" spans="1:10" x14ac:dyDescent="0.3">
      <c r="B55" s="7">
        <v>5</v>
      </c>
    </row>
    <row r="56" spans="1:10" x14ac:dyDescent="0.3">
      <c r="B56" s="7">
        <v>2</v>
      </c>
      <c r="D56" t="s">
        <v>211</v>
      </c>
      <c r="E56">
        <f>_xlfn.VAR.S(B54:B103)</f>
        <v>2.3363265306122454</v>
      </c>
    </row>
    <row r="57" spans="1:10" x14ac:dyDescent="0.3">
      <c r="B57" s="7">
        <v>4</v>
      </c>
    </row>
    <row r="58" spans="1:10" x14ac:dyDescent="0.3">
      <c r="B58" s="7">
        <v>6</v>
      </c>
      <c r="D58" t="s">
        <v>212</v>
      </c>
      <c r="F58">
        <f>_xlfn.STDEV.S(B54:B103)</f>
        <v>1.5285046714394579</v>
      </c>
    </row>
    <row r="59" spans="1:10" x14ac:dyDescent="0.3">
      <c r="B59" s="7">
        <v>2</v>
      </c>
    </row>
    <row r="60" spans="1:10" x14ac:dyDescent="0.3">
      <c r="B60" s="7">
        <v>3</v>
      </c>
    </row>
    <row r="61" spans="1:10" x14ac:dyDescent="0.3">
      <c r="B61" s="7">
        <v>4</v>
      </c>
    </row>
    <row r="62" spans="1:10" x14ac:dyDescent="0.3">
      <c r="B62" s="7">
        <v>2</v>
      </c>
    </row>
    <row r="63" spans="1:10" x14ac:dyDescent="0.3">
      <c r="B63" s="7">
        <v>5</v>
      </c>
    </row>
    <row r="64" spans="1:10" x14ac:dyDescent="0.3">
      <c r="B64" s="7">
        <v>7</v>
      </c>
    </row>
    <row r="65" spans="2:2" x14ac:dyDescent="0.3">
      <c r="B65" s="7">
        <v>2</v>
      </c>
    </row>
    <row r="66" spans="2:2" x14ac:dyDescent="0.3">
      <c r="B66" s="7">
        <v>3</v>
      </c>
    </row>
    <row r="67" spans="2:2" x14ac:dyDescent="0.3">
      <c r="B67" s="7">
        <v>4</v>
      </c>
    </row>
    <row r="68" spans="2:2" x14ac:dyDescent="0.3">
      <c r="B68" s="7">
        <v>2</v>
      </c>
    </row>
    <row r="69" spans="2:2" x14ac:dyDescent="0.3">
      <c r="B69" s="7">
        <v>4</v>
      </c>
    </row>
    <row r="70" spans="2:2" x14ac:dyDescent="0.3">
      <c r="B70" s="7">
        <v>2</v>
      </c>
    </row>
    <row r="71" spans="2:2" x14ac:dyDescent="0.3">
      <c r="B71" s="7">
        <v>3</v>
      </c>
    </row>
    <row r="72" spans="2:2" x14ac:dyDescent="0.3">
      <c r="B72" s="7">
        <v>5</v>
      </c>
    </row>
    <row r="73" spans="2:2" x14ac:dyDescent="0.3">
      <c r="B73" s="7">
        <v>6</v>
      </c>
    </row>
    <row r="74" spans="2:2" x14ac:dyDescent="0.3">
      <c r="B74" s="7">
        <v>3</v>
      </c>
    </row>
    <row r="75" spans="2:2" x14ac:dyDescent="0.3">
      <c r="B75" s="7">
        <v>2</v>
      </c>
    </row>
    <row r="76" spans="2:2" x14ac:dyDescent="0.3">
      <c r="B76" s="7">
        <v>1</v>
      </c>
    </row>
    <row r="77" spans="2:2" x14ac:dyDescent="0.3">
      <c r="B77" s="7">
        <v>4</v>
      </c>
    </row>
    <row r="78" spans="2:2" x14ac:dyDescent="0.3">
      <c r="B78" s="7">
        <v>2</v>
      </c>
    </row>
    <row r="79" spans="2:2" x14ac:dyDescent="0.3">
      <c r="B79" s="7">
        <v>4</v>
      </c>
    </row>
    <row r="80" spans="2:2" x14ac:dyDescent="0.3">
      <c r="B80" s="7">
        <v>5</v>
      </c>
    </row>
    <row r="81" spans="2:2" x14ac:dyDescent="0.3">
      <c r="B81" s="7">
        <v>3</v>
      </c>
    </row>
    <row r="82" spans="2:2" x14ac:dyDescent="0.3">
      <c r="B82" s="7">
        <v>2</v>
      </c>
    </row>
    <row r="83" spans="2:2" x14ac:dyDescent="0.3">
      <c r="B83" s="7">
        <v>7</v>
      </c>
    </row>
    <row r="84" spans="2:2" x14ac:dyDescent="0.3">
      <c r="B84" s="7">
        <v>2</v>
      </c>
    </row>
    <row r="85" spans="2:2" x14ac:dyDescent="0.3">
      <c r="B85" s="7">
        <v>3</v>
      </c>
    </row>
    <row r="86" spans="2:2" x14ac:dyDescent="0.3">
      <c r="B86" s="7">
        <v>4</v>
      </c>
    </row>
    <row r="87" spans="2:2" x14ac:dyDescent="0.3">
      <c r="B87" s="7">
        <v>5</v>
      </c>
    </row>
    <row r="88" spans="2:2" x14ac:dyDescent="0.3">
      <c r="B88" s="7">
        <v>1</v>
      </c>
    </row>
    <row r="89" spans="2:2" x14ac:dyDescent="0.3">
      <c r="B89" s="7">
        <v>6</v>
      </c>
    </row>
    <row r="90" spans="2:2" x14ac:dyDescent="0.3">
      <c r="B90" s="7">
        <v>2</v>
      </c>
    </row>
    <row r="91" spans="2:2" x14ac:dyDescent="0.3">
      <c r="B91" s="7">
        <v>4</v>
      </c>
    </row>
    <row r="92" spans="2:2" x14ac:dyDescent="0.3">
      <c r="B92" s="7">
        <v>3</v>
      </c>
    </row>
    <row r="93" spans="2:2" x14ac:dyDescent="0.3">
      <c r="B93" s="7">
        <v>5</v>
      </c>
    </row>
    <row r="94" spans="2:2" x14ac:dyDescent="0.3">
      <c r="B94" s="7">
        <v>3</v>
      </c>
    </row>
    <row r="95" spans="2:2" x14ac:dyDescent="0.3">
      <c r="B95" s="7">
        <v>2</v>
      </c>
    </row>
    <row r="96" spans="2:2" x14ac:dyDescent="0.3">
      <c r="B96" s="7">
        <v>4</v>
      </c>
    </row>
    <row r="97" spans="1:7" x14ac:dyDescent="0.3">
      <c r="B97" s="7">
        <v>2</v>
      </c>
    </row>
    <row r="98" spans="1:7" x14ac:dyDescent="0.3">
      <c r="B98" s="7">
        <v>6</v>
      </c>
    </row>
    <row r="99" spans="1:7" x14ac:dyDescent="0.3">
      <c r="B99" s="7">
        <v>3</v>
      </c>
    </row>
    <row r="100" spans="1:7" x14ac:dyDescent="0.3">
      <c r="B100" s="7">
        <v>2</v>
      </c>
    </row>
    <row r="101" spans="1:7" x14ac:dyDescent="0.3">
      <c r="B101" s="7">
        <v>4</v>
      </c>
    </row>
    <row r="102" spans="1:7" x14ac:dyDescent="0.3">
      <c r="B102" s="7">
        <v>5</v>
      </c>
    </row>
    <row r="103" spans="1:7" x14ac:dyDescent="0.3">
      <c r="B103" s="7">
        <v>3</v>
      </c>
    </row>
    <row r="105" spans="1:7" x14ac:dyDescent="0.3">
      <c r="A105" s="4" t="s">
        <v>28</v>
      </c>
      <c r="B105" s="1"/>
      <c r="C105" s="1"/>
      <c r="D105" s="1"/>
      <c r="E105" s="1"/>
      <c r="F105" s="1"/>
      <c r="G105" s="1"/>
    </row>
    <row r="107" spans="1:7" x14ac:dyDescent="0.3">
      <c r="A107" t="s">
        <v>29</v>
      </c>
    </row>
    <row r="109" spans="1:7" x14ac:dyDescent="0.3">
      <c r="B109" s="2" t="s">
        <v>30</v>
      </c>
      <c r="C109" s="11"/>
      <c r="E109" t="s">
        <v>22</v>
      </c>
    </row>
    <row r="110" spans="1:7" x14ac:dyDescent="0.3">
      <c r="B110" s="7">
        <v>120</v>
      </c>
    </row>
    <row r="111" spans="1:7" x14ac:dyDescent="0.3">
      <c r="B111" s="7">
        <v>150</v>
      </c>
      <c r="E111" t="s">
        <v>31</v>
      </c>
    </row>
    <row r="112" spans="1:7" x14ac:dyDescent="0.3">
      <c r="B112" s="7">
        <v>110</v>
      </c>
      <c r="E112" s="3" t="s">
        <v>33</v>
      </c>
      <c r="F112" s="3">
        <f>AVERAGE(B110:B121)</f>
        <v>132.5</v>
      </c>
    </row>
    <row r="113" spans="1:8" x14ac:dyDescent="0.3">
      <c r="B113" s="7">
        <v>135</v>
      </c>
    </row>
    <row r="114" spans="1:8" x14ac:dyDescent="0.3">
      <c r="B114" s="7">
        <v>125</v>
      </c>
      <c r="E114" t="s">
        <v>32</v>
      </c>
    </row>
    <row r="115" spans="1:8" x14ac:dyDescent="0.3">
      <c r="B115" s="7">
        <v>140</v>
      </c>
      <c r="E115" s="3" t="s">
        <v>34</v>
      </c>
      <c r="F115" s="3">
        <f>MAX(B110:B121)-MIN(B110:B121)</f>
        <v>45</v>
      </c>
    </row>
    <row r="116" spans="1:8" x14ac:dyDescent="0.3">
      <c r="B116" s="7">
        <v>130</v>
      </c>
    </row>
    <row r="117" spans="1:8" x14ac:dyDescent="0.3">
      <c r="B117" s="7">
        <v>155</v>
      </c>
    </row>
    <row r="118" spans="1:8" x14ac:dyDescent="0.3">
      <c r="B118" s="7">
        <v>115</v>
      </c>
    </row>
    <row r="119" spans="1:8" x14ac:dyDescent="0.3">
      <c r="B119" s="7">
        <v>145</v>
      </c>
    </row>
    <row r="120" spans="1:8" x14ac:dyDescent="0.3">
      <c r="B120" s="7">
        <v>135</v>
      </c>
    </row>
    <row r="121" spans="1:8" x14ac:dyDescent="0.3">
      <c r="B121" s="7">
        <v>130</v>
      </c>
    </row>
    <row r="123" spans="1:8" x14ac:dyDescent="0.3">
      <c r="A123" s="4" t="s">
        <v>35</v>
      </c>
      <c r="B123" s="1"/>
      <c r="C123" s="1"/>
      <c r="D123" s="1"/>
      <c r="E123" s="1"/>
      <c r="F123" s="1"/>
      <c r="G123" s="1"/>
      <c r="H123" s="4"/>
    </row>
    <row r="125" spans="1:8" x14ac:dyDescent="0.3">
      <c r="A125" t="s">
        <v>36</v>
      </c>
    </row>
    <row r="127" spans="1:8" x14ac:dyDescent="0.3">
      <c r="B127" s="2" t="s">
        <v>37</v>
      </c>
      <c r="C127" s="11"/>
      <c r="E127" t="s">
        <v>22</v>
      </c>
    </row>
    <row r="128" spans="1:8" x14ac:dyDescent="0.3">
      <c r="B128" s="7">
        <v>8</v>
      </c>
    </row>
    <row r="129" spans="2:6" x14ac:dyDescent="0.3">
      <c r="B129" s="7">
        <v>7</v>
      </c>
      <c r="E129" t="s">
        <v>38</v>
      </c>
    </row>
    <row r="130" spans="2:6" x14ac:dyDescent="0.3">
      <c r="B130" s="7">
        <v>9</v>
      </c>
      <c r="E130" s="3" t="s">
        <v>33</v>
      </c>
      <c r="F130" s="3">
        <f>AVERAGE(B128:B177)</f>
        <v>7.5</v>
      </c>
    </row>
    <row r="131" spans="2:6" x14ac:dyDescent="0.3">
      <c r="B131" s="7">
        <v>6</v>
      </c>
    </row>
    <row r="132" spans="2:6" x14ac:dyDescent="0.3">
      <c r="B132" s="7">
        <v>7</v>
      </c>
      <c r="E132" t="s">
        <v>39</v>
      </c>
    </row>
    <row r="133" spans="2:6" x14ac:dyDescent="0.3">
      <c r="B133" s="7">
        <v>8</v>
      </c>
      <c r="E133" s="3" t="s">
        <v>40</v>
      </c>
      <c r="F133" s="3">
        <f>_xlfn.STDEV.S(B128:B177)</f>
        <v>1.0350983390135313</v>
      </c>
    </row>
    <row r="134" spans="2:6" x14ac:dyDescent="0.3">
      <c r="B134" s="7">
        <v>9</v>
      </c>
    </row>
    <row r="135" spans="2:6" x14ac:dyDescent="0.3">
      <c r="B135" s="7">
        <v>8</v>
      </c>
    </row>
    <row r="136" spans="2:6" x14ac:dyDescent="0.3">
      <c r="B136" s="7">
        <v>7</v>
      </c>
    </row>
    <row r="137" spans="2:6" x14ac:dyDescent="0.3">
      <c r="B137" s="7">
        <v>6</v>
      </c>
    </row>
    <row r="138" spans="2:6" x14ac:dyDescent="0.3">
      <c r="B138" s="7">
        <v>8</v>
      </c>
    </row>
    <row r="139" spans="2:6" x14ac:dyDescent="0.3">
      <c r="B139" s="7">
        <v>9</v>
      </c>
    </row>
    <row r="140" spans="2:6" x14ac:dyDescent="0.3">
      <c r="B140" s="7">
        <v>7</v>
      </c>
    </row>
    <row r="141" spans="2:6" x14ac:dyDescent="0.3">
      <c r="B141" s="7">
        <v>8</v>
      </c>
    </row>
    <row r="142" spans="2:6" x14ac:dyDescent="0.3">
      <c r="B142" s="7">
        <v>7</v>
      </c>
    </row>
    <row r="143" spans="2:6" x14ac:dyDescent="0.3">
      <c r="B143" s="7">
        <v>6</v>
      </c>
    </row>
    <row r="144" spans="2:6" x14ac:dyDescent="0.3">
      <c r="B144" s="7">
        <v>8</v>
      </c>
    </row>
    <row r="145" spans="2:2" x14ac:dyDescent="0.3">
      <c r="B145" s="7">
        <v>9</v>
      </c>
    </row>
    <row r="146" spans="2:2" x14ac:dyDescent="0.3">
      <c r="B146" s="7">
        <v>6</v>
      </c>
    </row>
    <row r="147" spans="2:2" x14ac:dyDescent="0.3">
      <c r="B147" s="7">
        <v>7</v>
      </c>
    </row>
    <row r="148" spans="2:2" x14ac:dyDescent="0.3">
      <c r="B148" s="7">
        <v>8</v>
      </c>
    </row>
    <row r="149" spans="2:2" x14ac:dyDescent="0.3">
      <c r="B149" s="7">
        <v>9</v>
      </c>
    </row>
    <row r="150" spans="2:2" x14ac:dyDescent="0.3">
      <c r="B150" s="7">
        <v>7</v>
      </c>
    </row>
    <row r="151" spans="2:2" x14ac:dyDescent="0.3">
      <c r="B151" s="7">
        <v>6</v>
      </c>
    </row>
    <row r="152" spans="2:2" x14ac:dyDescent="0.3">
      <c r="B152" s="7">
        <v>7</v>
      </c>
    </row>
    <row r="153" spans="2:2" x14ac:dyDescent="0.3">
      <c r="B153" s="7">
        <v>8</v>
      </c>
    </row>
    <row r="154" spans="2:2" x14ac:dyDescent="0.3">
      <c r="B154" s="7">
        <v>9</v>
      </c>
    </row>
    <row r="155" spans="2:2" x14ac:dyDescent="0.3">
      <c r="B155" s="7">
        <v>8</v>
      </c>
    </row>
    <row r="156" spans="2:2" x14ac:dyDescent="0.3">
      <c r="B156" s="7">
        <v>7</v>
      </c>
    </row>
    <row r="157" spans="2:2" x14ac:dyDescent="0.3">
      <c r="B157" s="7">
        <v>6</v>
      </c>
    </row>
    <row r="158" spans="2:2" x14ac:dyDescent="0.3">
      <c r="B158" s="7">
        <v>9</v>
      </c>
    </row>
    <row r="159" spans="2:2" x14ac:dyDescent="0.3">
      <c r="B159" s="7">
        <v>8</v>
      </c>
    </row>
    <row r="160" spans="2:2" x14ac:dyDescent="0.3">
      <c r="B160" s="7">
        <v>7</v>
      </c>
    </row>
    <row r="161" spans="2:2" x14ac:dyDescent="0.3">
      <c r="B161" s="7">
        <v>6</v>
      </c>
    </row>
    <row r="162" spans="2:2" x14ac:dyDescent="0.3">
      <c r="B162" s="7">
        <v>8</v>
      </c>
    </row>
    <row r="163" spans="2:2" x14ac:dyDescent="0.3">
      <c r="B163" s="7">
        <v>9</v>
      </c>
    </row>
    <row r="164" spans="2:2" x14ac:dyDescent="0.3">
      <c r="B164" s="7">
        <v>7</v>
      </c>
    </row>
    <row r="165" spans="2:2" x14ac:dyDescent="0.3">
      <c r="B165" s="7">
        <v>8</v>
      </c>
    </row>
    <row r="166" spans="2:2" x14ac:dyDescent="0.3">
      <c r="B166" s="7">
        <v>7</v>
      </c>
    </row>
    <row r="167" spans="2:2" x14ac:dyDescent="0.3">
      <c r="B167" s="7">
        <v>6</v>
      </c>
    </row>
    <row r="168" spans="2:2" x14ac:dyDescent="0.3">
      <c r="B168" s="7">
        <v>9</v>
      </c>
    </row>
    <row r="169" spans="2:2" x14ac:dyDescent="0.3">
      <c r="B169" s="7">
        <v>8</v>
      </c>
    </row>
    <row r="170" spans="2:2" x14ac:dyDescent="0.3">
      <c r="B170" s="7">
        <v>7</v>
      </c>
    </row>
    <row r="171" spans="2:2" x14ac:dyDescent="0.3">
      <c r="B171" s="7">
        <v>6</v>
      </c>
    </row>
    <row r="172" spans="2:2" x14ac:dyDescent="0.3">
      <c r="B172" s="7">
        <v>7</v>
      </c>
    </row>
    <row r="173" spans="2:2" x14ac:dyDescent="0.3">
      <c r="B173" s="7">
        <v>8</v>
      </c>
    </row>
    <row r="174" spans="2:2" x14ac:dyDescent="0.3">
      <c r="B174" s="7">
        <v>9</v>
      </c>
    </row>
    <row r="175" spans="2:2" x14ac:dyDescent="0.3">
      <c r="B175" s="7">
        <v>8</v>
      </c>
    </row>
    <row r="176" spans="2:2" x14ac:dyDescent="0.3">
      <c r="B176" s="7">
        <v>7</v>
      </c>
    </row>
    <row r="177" spans="1:7" x14ac:dyDescent="0.3">
      <c r="B177" s="7">
        <v>6</v>
      </c>
    </row>
    <row r="181" spans="1:7" x14ac:dyDescent="0.3">
      <c r="A181" s="4" t="s">
        <v>41</v>
      </c>
      <c r="B181" s="1"/>
      <c r="C181" s="1"/>
      <c r="D181" s="1"/>
      <c r="E181" s="1"/>
      <c r="F181" s="1"/>
      <c r="G181" s="1"/>
    </row>
    <row r="183" spans="1:7" x14ac:dyDescent="0.3">
      <c r="A183" t="s">
        <v>42</v>
      </c>
    </row>
    <row r="185" spans="1:7" ht="28.8" x14ac:dyDescent="0.3">
      <c r="B185" s="5" t="s">
        <v>43</v>
      </c>
      <c r="C185" s="10"/>
      <c r="F185" t="s">
        <v>22</v>
      </c>
    </row>
    <row r="186" spans="1:7" x14ac:dyDescent="0.3">
      <c r="B186" s="7">
        <v>10</v>
      </c>
    </row>
    <row r="187" spans="1:7" x14ac:dyDescent="0.3">
      <c r="B187" s="7">
        <v>15</v>
      </c>
      <c r="F187" t="s">
        <v>44</v>
      </c>
    </row>
    <row r="188" spans="1:7" x14ac:dyDescent="0.3">
      <c r="B188" s="7">
        <v>12</v>
      </c>
      <c r="F188" s="3" t="s">
        <v>33</v>
      </c>
      <c r="G188" s="3">
        <f>AVERAGE(B186:B285)</f>
        <v>16.739999999999998</v>
      </c>
    </row>
    <row r="189" spans="1:7" x14ac:dyDescent="0.3">
      <c r="B189" s="7">
        <v>18</v>
      </c>
    </row>
    <row r="190" spans="1:7" x14ac:dyDescent="0.3">
      <c r="B190" s="7">
        <v>20</v>
      </c>
      <c r="F190" t="s">
        <v>45</v>
      </c>
    </row>
    <row r="191" spans="1:7" x14ac:dyDescent="0.3">
      <c r="B191" s="7">
        <v>25</v>
      </c>
      <c r="F191" s="3" t="s">
        <v>34</v>
      </c>
      <c r="G191" s="3">
        <f>MAX(B186:B285)-MIN(B186:B285)</f>
        <v>19</v>
      </c>
    </row>
    <row r="192" spans="1:7" x14ac:dyDescent="0.3">
      <c r="B192" s="7">
        <v>8</v>
      </c>
    </row>
    <row r="193" spans="2:7" x14ac:dyDescent="0.3">
      <c r="B193" s="7">
        <v>14</v>
      </c>
      <c r="F193" t="s">
        <v>46</v>
      </c>
    </row>
    <row r="194" spans="2:7" x14ac:dyDescent="0.3">
      <c r="B194" s="7">
        <v>16</v>
      </c>
      <c r="F194" s="3" t="s">
        <v>40</v>
      </c>
      <c r="G194" s="3">
        <f>_xlfn.STDEV.S(B186:B285)</f>
        <v>4.1429506881014673</v>
      </c>
    </row>
    <row r="195" spans="2:7" x14ac:dyDescent="0.3">
      <c r="B195" s="7">
        <v>22</v>
      </c>
    </row>
    <row r="196" spans="2:7" x14ac:dyDescent="0.3">
      <c r="B196" s="7">
        <v>9</v>
      </c>
    </row>
    <row r="197" spans="2:7" x14ac:dyDescent="0.3">
      <c r="B197" s="7">
        <v>17</v>
      </c>
    </row>
    <row r="198" spans="2:7" x14ac:dyDescent="0.3">
      <c r="B198" s="7">
        <v>11</v>
      </c>
    </row>
    <row r="199" spans="2:7" x14ac:dyDescent="0.3">
      <c r="B199" s="7">
        <v>13</v>
      </c>
    </row>
    <row r="200" spans="2:7" x14ac:dyDescent="0.3">
      <c r="B200" s="7">
        <v>19</v>
      </c>
    </row>
    <row r="201" spans="2:7" x14ac:dyDescent="0.3">
      <c r="B201" s="7">
        <v>23</v>
      </c>
    </row>
    <row r="202" spans="2:7" x14ac:dyDescent="0.3">
      <c r="B202" s="7">
        <v>21</v>
      </c>
    </row>
    <row r="203" spans="2:7" x14ac:dyDescent="0.3">
      <c r="B203" s="7">
        <v>16</v>
      </c>
    </row>
    <row r="204" spans="2:7" x14ac:dyDescent="0.3">
      <c r="B204" s="7">
        <v>24</v>
      </c>
    </row>
    <row r="205" spans="2:7" x14ac:dyDescent="0.3">
      <c r="B205" s="7">
        <v>27</v>
      </c>
    </row>
    <row r="206" spans="2:7" x14ac:dyDescent="0.3">
      <c r="B206" s="7">
        <v>13</v>
      </c>
    </row>
    <row r="207" spans="2:7" x14ac:dyDescent="0.3">
      <c r="B207" s="7">
        <v>10</v>
      </c>
    </row>
    <row r="208" spans="2:7" x14ac:dyDescent="0.3">
      <c r="B208" s="7">
        <v>18</v>
      </c>
    </row>
    <row r="209" spans="2:2" x14ac:dyDescent="0.3">
      <c r="B209" s="7">
        <v>16</v>
      </c>
    </row>
    <row r="210" spans="2:2" x14ac:dyDescent="0.3">
      <c r="B210" s="7">
        <v>12</v>
      </c>
    </row>
    <row r="211" spans="2:2" x14ac:dyDescent="0.3">
      <c r="B211" s="7">
        <v>14</v>
      </c>
    </row>
    <row r="212" spans="2:2" x14ac:dyDescent="0.3">
      <c r="B212" s="7">
        <v>19</v>
      </c>
    </row>
    <row r="213" spans="2:2" x14ac:dyDescent="0.3">
      <c r="B213" s="7">
        <v>21</v>
      </c>
    </row>
    <row r="214" spans="2:2" x14ac:dyDescent="0.3">
      <c r="B214" s="7">
        <v>11</v>
      </c>
    </row>
    <row r="215" spans="2:2" x14ac:dyDescent="0.3">
      <c r="B215" s="7">
        <v>17</v>
      </c>
    </row>
    <row r="216" spans="2:2" x14ac:dyDescent="0.3">
      <c r="B216" s="7">
        <v>15</v>
      </c>
    </row>
    <row r="217" spans="2:2" x14ac:dyDescent="0.3">
      <c r="B217" s="7">
        <v>20</v>
      </c>
    </row>
    <row r="218" spans="2:2" x14ac:dyDescent="0.3">
      <c r="B218" s="7">
        <v>26</v>
      </c>
    </row>
    <row r="219" spans="2:2" x14ac:dyDescent="0.3">
      <c r="B219" s="7">
        <v>13</v>
      </c>
    </row>
    <row r="220" spans="2:2" x14ac:dyDescent="0.3">
      <c r="B220" s="7">
        <v>12</v>
      </c>
    </row>
    <row r="221" spans="2:2" x14ac:dyDescent="0.3">
      <c r="B221" s="7">
        <v>14</v>
      </c>
    </row>
    <row r="222" spans="2:2" x14ac:dyDescent="0.3">
      <c r="B222" s="7">
        <v>22</v>
      </c>
    </row>
    <row r="223" spans="2:2" x14ac:dyDescent="0.3">
      <c r="B223" s="7">
        <v>19</v>
      </c>
    </row>
    <row r="224" spans="2:2" x14ac:dyDescent="0.3">
      <c r="B224" s="7">
        <v>16</v>
      </c>
    </row>
    <row r="225" spans="2:2" x14ac:dyDescent="0.3">
      <c r="B225" s="7">
        <v>11</v>
      </c>
    </row>
    <row r="226" spans="2:2" x14ac:dyDescent="0.3">
      <c r="B226" s="7">
        <v>25</v>
      </c>
    </row>
    <row r="227" spans="2:2" x14ac:dyDescent="0.3">
      <c r="B227" s="7">
        <v>18</v>
      </c>
    </row>
    <row r="228" spans="2:2" x14ac:dyDescent="0.3">
      <c r="B228" s="7">
        <v>16</v>
      </c>
    </row>
    <row r="229" spans="2:2" x14ac:dyDescent="0.3">
      <c r="B229" s="7">
        <v>13</v>
      </c>
    </row>
    <row r="230" spans="2:2" x14ac:dyDescent="0.3">
      <c r="B230" s="7">
        <v>21</v>
      </c>
    </row>
    <row r="231" spans="2:2" x14ac:dyDescent="0.3">
      <c r="B231" s="7">
        <v>20</v>
      </c>
    </row>
    <row r="232" spans="2:2" x14ac:dyDescent="0.3">
      <c r="B232" s="7">
        <v>15</v>
      </c>
    </row>
    <row r="233" spans="2:2" x14ac:dyDescent="0.3">
      <c r="B233" s="7">
        <v>12</v>
      </c>
    </row>
    <row r="234" spans="2:2" x14ac:dyDescent="0.3">
      <c r="B234" s="7">
        <v>19</v>
      </c>
    </row>
    <row r="235" spans="2:2" x14ac:dyDescent="0.3">
      <c r="B235" s="7">
        <v>17</v>
      </c>
    </row>
    <row r="236" spans="2:2" x14ac:dyDescent="0.3">
      <c r="B236" s="7">
        <v>14</v>
      </c>
    </row>
    <row r="237" spans="2:2" x14ac:dyDescent="0.3">
      <c r="B237" s="7">
        <v>16</v>
      </c>
    </row>
    <row r="238" spans="2:2" x14ac:dyDescent="0.3">
      <c r="B238" s="7">
        <v>23</v>
      </c>
    </row>
    <row r="239" spans="2:2" x14ac:dyDescent="0.3">
      <c r="B239" s="7">
        <v>18</v>
      </c>
    </row>
    <row r="240" spans="2:2" x14ac:dyDescent="0.3">
      <c r="B240" s="7">
        <v>15</v>
      </c>
    </row>
    <row r="241" spans="2:2" x14ac:dyDescent="0.3">
      <c r="B241" s="7">
        <v>11</v>
      </c>
    </row>
    <row r="242" spans="2:2" x14ac:dyDescent="0.3">
      <c r="B242" s="7">
        <v>19</v>
      </c>
    </row>
    <row r="243" spans="2:2" x14ac:dyDescent="0.3">
      <c r="B243" s="7">
        <v>22</v>
      </c>
    </row>
    <row r="244" spans="2:2" x14ac:dyDescent="0.3">
      <c r="B244" s="7">
        <v>17</v>
      </c>
    </row>
    <row r="245" spans="2:2" x14ac:dyDescent="0.3">
      <c r="B245" s="7">
        <v>12</v>
      </c>
    </row>
    <row r="246" spans="2:2" x14ac:dyDescent="0.3">
      <c r="B246" s="7">
        <v>16</v>
      </c>
    </row>
    <row r="247" spans="2:2" x14ac:dyDescent="0.3">
      <c r="B247" s="7">
        <v>14</v>
      </c>
    </row>
    <row r="248" spans="2:2" x14ac:dyDescent="0.3">
      <c r="B248" s="7">
        <v>18</v>
      </c>
    </row>
    <row r="249" spans="2:2" x14ac:dyDescent="0.3">
      <c r="B249" s="7">
        <v>20</v>
      </c>
    </row>
    <row r="250" spans="2:2" x14ac:dyDescent="0.3">
      <c r="B250" s="7">
        <v>25</v>
      </c>
    </row>
    <row r="251" spans="2:2" x14ac:dyDescent="0.3">
      <c r="B251" s="7">
        <v>13</v>
      </c>
    </row>
    <row r="252" spans="2:2" x14ac:dyDescent="0.3">
      <c r="B252" s="7">
        <v>11</v>
      </c>
    </row>
    <row r="253" spans="2:2" x14ac:dyDescent="0.3">
      <c r="B253" s="7">
        <v>22</v>
      </c>
    </row>
    <row r="254" spans="2:2" x14ac:dyDescent="0.3">
      <c r="B254" s="7">
        <v>19</v>
      </c>
    </row>
    <row r="255" spans="2:2" x14ac:dyDescent="0.3">
      <c r="B255" s="7">
        <v>17</v>
      </c>
    </row>
    <row r="256" spans="2:2" x14ac:dyDescent="0.3">
      <c r="B256" s="7">
        <v>15</v>
      </c>
    </row>
    <row r="257" spans="2:2" x14ac:dyDescent="0.3">
      <c r="B257" s="7">
        <v>16</v>
      </c>
    </row>
    <row r="258" spans="2:2" x14ac:dyDescent="0.3">
      <c r="B258" s="7">
        <v>13</v>
      </c>
    </row>
    <row r="259" spans="2:2" x14ac:dyDescent="0.3">
      <c r="B259" s="7">
        <v>14</v>
      </c>
    </row>
    <row r="260" spans="2:2" x14ac:dyDescent="0.3">
      <c r="B260" s="7">
        <v>18</v>
      </c>
    </row>
    <row r="261" spans="2:2" x14ac:dyDescent="0.3">
      <c r="B261" s="7">
        <v>20</v>
      </c>
    </row>
    <row r="262" spans="2:2" x14ac:dyDescent="0.3">
      <c r="B262" s="7">
        <v>19</v>
      </c>
    </row>
    <row r="263" spans="2:2" x14ac:dyDescent="0.3">
      <c r="B263" s="7">
        <v>21</v>
      </c>
    </row>
    <row r="264" spans="2:2" x14ac:dyDescent="0.3">
      <c r="B264" s="7">
        <v>17</v>
      </c>
    </row>
    <row r="265" spans="2:2" x14ac:dyDescent="0.3">
      <c r="B265" s="7">
        <v>12</v>
      </c>
    </row>
    <row r="266" spans="2:2" x14ac:dyDescent="0.3">
      <c r="B266" s="7">
        <v>15</v>
      </c>
    </row>
    <row r="267" spans="2:2" x14ac:dyDescent="0.3">
      <c r="B267" s="7">
        <v>13</v>
      </c>
    </row>
    <row r="268" spans="2:2" x14ac:dyDescent="0.3">
      <c r="B268" s="7">
        <v>16</v>
      </c>
    </row>
    <row r="269" spans="2:2" x14ac:dyDescent="0.3">
      <c r="B269" s="7">
        <v>14</v>
      </c>
    </row>
    <row r="270" spans="2:2" x14ac:dyDescent="0.3">
      <c r="B270" s="7">
        <v>22</v>
      </c>
    </row>
    <row r="271" spans="2:2" x14ac:dyDescent="0.3">
      <c r="B271" s="7">
        <v>21</v>
      </c>
    </row>
    <row r="272" spans="2:2" x14ac:dyDescent="0.3">
      <c r="B272" s="7">
        <v>19</v>
      </c>
    </row>
    <row r="273" spans="2:2" x14ac:dyDescent="0.3">
      <c r="B273" s="7">
        <v>18</v>
      </c>
    </row>
    <row r="274" spans="2:2" x14ac:dyDescent="0.3">
      <c r="B274" s="7">
        <v>16</v>
      </c>
    </row>
    <row r="275" spans="2:2" x14ac:dyDescent="0.3">
      <c r="B275" s="7">
        <v>11</v>
      </c>
    </row>
    <row r="276" spans="2:2" x14ac:dyDescent="0.3">
      <c r="B276" s="7">
        <v>17</v>
      </c>
    </row>
    <row r="277" spans="2:2" x14ac:dyDescent="0.3">
      <c r="B277" s="7">
        <v>14</v>
      </c>
    </row>
    <row r="278" spans="2:2" x14ac:dyDescent="0.3">
      <c r="B278" s="7">
        <v>12</v>
      </c>
    </row>
    <row r="279" spans="2:2" x14ac:dyDescent="0.3">
      <c r="B279" s="7">
        <v>20</v>
      </c>
    </row>
    <row r="280" spans="2:2" x14ac:dyDescent="0.3">
      <c r="B280" s="7">
        <v>23</v>
      </c>
    </row>
    <row r="281" spans="2:2" x14ac:dyDescent="0.3">
      <c r="B281" s="7">
        <v>19</v>
      </c>
    </row>
    <row r="282" spans="2:2" x14ac:dyDescent="0.3">
      <c r="B282" s="7">
        <v>15</v>
      </c>
    </row>
    <row r="283" spans="2:2" x14ac:dyDescent="0.3">
      <c r="B283" s="7">
        <v>16</v>
      </c>
    </row>
    <row r="284" spans="2:2" x14ac:dyDescent="0.3">
      <c r="B284" s="7">
        <v>13</v>
      </c>
    </row>
    <row r="285" spans="2:2" x14ac:dyDescent="0.3">
      <c r="B285" s="7">
        <v>18</v>
      </c>
    </row>
    <row r="289" spans="1:9" x14ac:dyDescent="0.3">
      <c r="A289" s="4" t="s">
        <v>47</v>
      </c>
      <c r="B289" s="1"/>
      <c r="C289" s="1"/>
      <c r="D289" s="1"/>
      <c r="E289" s="1"/>
      <c r="F289" s="1"/>
      <c r="G289" s="1"/>
      <c r="H289" s="4"/>
    </row>
    <row r="291" spans="1:9" x14ac:dyDescent="0.3">
      <c r="A291" t="s">
        <v>48</v>
      </c>
    </row>
    <row r="293" spans="1:9" x14ac:dyDescent="0.3">
      <c r="B293" s="2" t="s">
        <v>49</v>
      </c>
      <c r="C293" s="2"/>
      <c r="D293" s="2" t="s">
        <v>50</v>
      </c>
      <c r="E293" s="2" t="s">
        <v>51</v>
      </c>
      <c r="F293" s="2" t="s">
        <v>52</v>
      </c>
      <c r="G293" s="2" t="s">
        <v>53</v>
      </c>
      <c r="I293" t="s">
        <v>22</v>
      </c>
    </row>
    <row r="294" spans="1:9" x14ac:dyDescent="0.3">
      <c r="B294" s="7">
        <v>30</v>
      </c>
      <c r="C294" s="7"/>
      <c r="D294" s="7">
        <v>25</v>
      </c>
      <c r="E294" s="7">
        <v>22</v>
      </c>
      <c r="F294" s="7">
        <v>18</v>
      </c>
      <c r="G294" s="7">
        <v>35</v>
      </c>
    </row>
    <row r="295" spans="1:9" x14ac:dyDescent="0.3">
      <c r="B295" s="7">
        <v>32</v>
      </c>
      <c r="C295" s="7"/>
      <c r="D295" s="7">
        <v>27</v>
      </c>
      <c r="E295" s="7">
        <v>23</v>
      </c>
      <c r="F295" s="7">
        <v>17</v>
      </c>
      <c r="G295" s="7">
        <v>36</v>
      </c>
      <c r="I295" t="s">
        <v>59</v>
      </c>
    </row>
    <row r="296" spans="1:9" x14ac:dyDescent="0.3">
      <c r="B296" s="7">
        <v>33</v>
      </c>
      <c r="C296" s="7"/>
      <c r="D296" s="7">
        <v>26</v>
      </c>
      <c r="E296" s="7">
        <v>20</v>
      </c>
      <c r="F296" s="7">
        <v>19</v>
      </c>
      <c r="G296" s="7">
        <v>34</v>
      </c>
    </row>
    <row r="297" spans="1:9" x14ac:dyDescent="0.3">
      <c r="B297" s="7">
        <v>28</v>
      </c>
      <c r="C297" s="7"/>
      <c r="D297" s="7">
        <v>23</v>
      </c>
      <c r="E297" s="7">
        <v>25</v>
      </c>
      <c r="F297" s="7">
        <v>20</v>
      </c>
      <c r="G297" s="7">
        <v>35</v>
      </c>
    </row>
    <row r="298" spans="1:9" x14ac:dyDescent="0.3">
      <c r="B298" s="7">
        <v>31</v>
      </c>
      <c r="C298" s="7"/>
      <c r="D298" s="7">
        <v>28</v>
      </c>
      <c r="E298" s="7">
        <v>21</v>
      </c>
      <c r="F298" s="7">
        <v>21</v>
      </c>
      <c r="G298" s="7">
        <v>33</v>
      </c>
      <c r="I298" t="s">
        <v>60</v>
      </c>
    </row>
    <row r="299" spans="1:9" x14ac:dyDescent="0.3">
      <c r="B299" s="7">
        <v>30</v>
      </c>
      <c r="C299" s="7"/>
      <c r="D299" s="7">
        <v>24</v>
      </c>
      <c r="E299" s="7">
        <v>24</v>
      </c>
      <c r="F299" s="7">
        <v>18</v>
      </c>
      <c r="G299" s="7">
        <v>34</v>
      </c>
    </row>
    <row r="300" spans="1:9" x14ac:dyDescent="0.3">
      <c r="B300" s="7">
        <v>29</v>
      </c>
      <c r="C300" s="7"/>
      <c r="D300" s="7">
        <v>26</v>
      </c>
      <c r="E300" s="7">
        <v>23</v>
      </c>
      <c r="F300" s="7">
        <v>19</v>
      </c>
      <c r="G300" s="7">
        <v>32</v>
      </c>
    </row>
    <row r="301" spans="1:9" x14ac:dyDescent="0.3">
      <c r="B301" s="7">
        <v>30</v>
      </c>
      <c r="C301" s="7"/>
      <c r="D301" s="7">
        <v>25</v>
      </c>
      <c r="E301" s="7">
        <v>22</v>
      </c>
      <c r="F301" s="7">
        <v>17</v>
      </c>
      <c r="G301" s="7">
        <v>33</v>
      </c>
      <c r="I301" t="s">
        <v>61</v>
      </c>
    </row>
    <row r="302" spans="1:9" x14ac:dyDescent="0.3">
      <c r="B302" s="7">
        <v>32</v>
      </c>
      <c r="C302" s="7"/>
      <c r="D302" s="7">
        <v>27</v>
      </c>
      <c r="E302" s="7">
        <v>25</v>
      </c>
      <c r="F302" s="7">
        <v>20</v>
      </c>
      <c r="G302" s="7">
        <v>36</v>
      </c>
    </row>
    <row r="303" spans="1:9" x14ac:dyDescent="0.3">
      <c r="B303" s="7">
        <v>31</v>
      </c>
      <c r="C303" s="7"/>
      <c r="D303" s="7">
        <v>28</v>
      </c>
      <c r="E303" s="7">
        <v>24</v>
      </c>
      <c r="F303" s="7">
        <v>19</v>
      </c>
      <c r="G303" s="7">
        <v>34</v>
      </c>
    </row>
    <row r="305" spans="1:8" x14ac:dyDescent="0.3">
      <c r="A305" s="6" t="s">
        <v>54</v>
      </c>
      <c r="B305" s="6">
        <f>AVERAGE(B294:B303)</f>
        <v>30.6</v>
      </c>
      <c r="C305" s="6"/>
      <c r="D305" s="6">
        <f t="shared" ref="D305:G305" si="0">AVERAGE(D294:D303)</f>
        <v>25.9</v>
      </c>
      <c r="E305" s="6">
        <f t="shared" si="0"/>
        <v>22.9</v>
      </c>
      <c r="F305" s="6">
        <f t="shared" si="0"/>
        <v>18.8</v>
      </c>
      <c r="G305" s="6">
        <f t="shared" si="0"/>
        <v>34.200000000000003</v>
      </c>
    </row>
    <row r="306" spans="1:8" x14ac:dyDescent="0.3">
      <c r="A306" t="s">
        <v>55</v>
      </c>
      <c r="B306">
        <f>MEDIAN(B294:B303)</f>
        <v>30.5</v>
      </c>
      <c r="D306">
        <f t="shared" ref="D306:G306" si="1">MEDIAN(D294:D303)</f>
        <v>26</v>
      </c>
      <c r="E306">
        <f t="shared" si="1"/>
        <v>23</v>
      </c>
      <c r="F306">
        <f t="shared" si="1"/>
        <v>19</v>
      </c>
      <c r="G306">
        <f t="shared" si="1"/>
        <v>34</v>
      </c>
    </row>
    <row r="307" spans="1:8" x14ac:dyDescent="0.3">
      <c r="A307" t="s">
        <v>56</v>
      </c>
      <c r="B307" cm="1">
        <f t="array" ref="B307">_xlfn.MODE.MULT(B294:B303)</f>
        <v>30</v>
      </c>
      <c r="D307">
        <f>_xlfn.MODE.SNGL(D294:D303)</f>
        <v>25</v>
      </c>
      <c r="E307">
        <f>_xlfn.MODE.SNGL(E294:E303)</f>
        <v>22</v>
      </c>
      <c r="F307" cm="1">
        <f t="array" ref="F307">_xlfn.MODE.MULT(F294:F303)</f>
        <v>19</v>
      </c>
      <c r="G307" cm="1">
        <f t="array" ref="G307">_xlfn.MODE.MULT(G294:G303)</f>
        <v>34</v>
      </c>
    </row>
    <row r="309" spans="1:8" x14ac:dyDescent="0.3">
      <c r="A309" s="6" t="s">
        <v>34</v>
      </c>
      <c r="B309" s="6">
        <f>MAX(B294:B303)-MIN(B294:B303)</f>
        <v>5</v>
      </c>
      <c r="C309" s="6"/>
      <c r="D309" s="6">
        <f t="shared" ref="D309:G309" si="2">MAX(D294:D303)-MIN(D294:D303)</f>
        <v>5</v>
      </c>
      <c r="E309" s="6">
        <f t="shared" si="2"/>
        <v>5</v>
      </c>
      <c r="F309" s="6">
        <f t="shared" si="2"/>
        <v>4</v>
      </c>
      <c r="G309" s="6">
        <f t="shared" si="2"/>
        <v>4</v>
      </c>
    </row>
    <row r="310" spans="1:8" x14ac:dyDescent="0.3">
      <c r="A310" s="6" t="s">
        <v>57</v>
      </c>
      <c r="B310" s="6">
        <f>_xlfn.VAR.S(B294:B303)</f>
        <v>2.2666666666666675</v>
      </c>
      <c r="C310" s="6"/>
      <c r="D310" s="6">
        <f t="shared" ref="D310:G310" si="3">_xlfn.VAR.S(D294:D303)</f>
        <v>2.7666666666666675</v>
      </c>
      <c r="E310" s="6">
        <f t="shared" si="3"/>
        <v>2.7666666666666675</v>
      </c>
      <c r="F310" s="6">
        <f t="shared" si="3"/>
        <v>1.7333333333333332</v>
      </c>
      <c r="G310" s="6">
        <f t="shared" si="3"/>
        <v>1.7333333333333332</v>
      </c>
    </row>
    <row r="311" spans="1:8" x14ac:dyDescent="0.3">
      <c r="A311" t="s">
        <v>58</v>
      </c>
      <c r="B311">
        <f>_xlfn.STDEV.S(B294:B303)</f>
        <v>1.5055453054181622</v>
      </c>
      <c r="D311">
        <f t="shared" ref="D311:G311" si="4">_xlfn.STDEV.S(D294:D303)</f>
        <v>1.6633299933166201</v>
      </c>
      <c r="E311">
        <f t="shared" si="4"/>
        <v>1.6633299933166201</v>
      </c>
      <c r="F311">
        <f t="shared" si="4"/>
        <v>1.3165611772087666</v>
      </c>
      <c r="G311">
        <f t="shared" si="4"/>
        <v>1.3165611772087666</v>
      </c>
    </row>
    <row r="316" spans="1:8" x14ac:dyDescent="0.3">
      <c r="A316" s="4" t="s">
        <v>62</v>
      </c>
      <c r="B316" s="1"/>
      <c r="C316" s="1"/>
      <c r="D316" s="1"/>
      <c r="E316" s="1"/>
      <c r="F316" s="1"/>
      <c r="G316" s="1"/>
      <c r="H316" s="4"/>
    </row>
    <row r="318" spans="1:8" x14ac:dyDescent="0.3">
      <c r="A318" t="s">
        <v>63</v>
      </c>
    </row>
    <row r="320" spans="1:8" x14ac:dyDescent="0.3">
      <c r="B320" s="2" t="s">
        <v>64</v>
      </c>
      <c r="C320" s="11"/>
      <c r="E320" t="s">
        <v>65</v>
      </c>
    </row>
    <row r="321" spans="2:6" x14ac:dyDescent="0.3">
      <c r="B321" s="7">
        <v>28</v>
      </c>
    </row>
    <row r="322" spans="2:6" x14ac:dyDescent="0.3">
      <c r="B322" s="7">
        <v>32</v>
      </c>
      <c r="E322" t="s">
        <v>66</v>
      </c>
    </row>
    <row r="323" spans="2:6" x14ac:dyDescent="0.3">
      <c r="B323" s="7">
        <v>35</v>
      </c>
    </row>
    <row r="324" spans="2:6" x14ac:dyDescent="0.3">
      <c r="B324" s="7">
        <v>40</v>
      </c>
      <c r="E324" s="8" t="s">
        <v>70</v>
      </c>
      <c r="F324" t="s">
        <v>72</v>
      </c>
    </row>
    <row r="325" spans="2:6" x14ac:dyDescent="0.3">
      <c r="B325" s="7">
        <v>42</v>
      </c>
      <c r="E325" s="9">
        <v>27</v>
      </c>
      <c r="F325">
        <v>3</v>
      </c>
    </row>
    <row r="326" spans="2:6" x14ac:dyDescent="0.3">
      <c r="B326" s="7">
        <v>28</v>
      </c>
      <c r="E326" s="9">
        <v>28</v>
      </c>
      <c r="F326">
        <v>5</v>
      </c>
    </row>
    <row r="327" spans="2:6" x14ac:dyDescent="0.3">
      <c r="B327" s="7">
        <v>33</v>
      </c>
      <c r="E327" s="9">
        <v>29</v>
      </c>
      <c r="F327">
        <v>7</v>
      </c>
    </row>
    <row r="328" spans="2:6" x14ac:dyDescent="0.3">
      <c r="B328" s="7">
        <v>38</v>
      </c>
      <c r="E328" s="9">
        <v>30</v>
      </c>
      <c r="F328">
        <v>6</v>
      </c>
    </row>
    <row r="329" spans="2:6" x14ac:dyDescent="0.3">
      <c r="B329" s="7">
        <v>30</v>
      </c>
      <c r="E329" s="9">
        <v>31</v>
      </c>
      <c r="F329">
        <v>10</v>
      </c>
    </row>
    <row r="330" spans="2:6" x14ac:dyDescent="0.3">
      <c r="B330" s="7">
        <v>41</v>
      </c>
      <c r="E330" s="9">
        <v>32</v>
      </c>
      <c r="F330">
        <v>5</v>
      </c>
    </row>
    <row r="331" spans="2:6" x14ac:dyDescent="0.3">
      <c r="B331" s="7">
        <v>37</v>
      </c>
      <c r="E331" s="9">
        <v>33</v>
      </c>
      <c r="F331">
        <v>7</v>
      </c>
    </row>
    <row r="332" spans="2:6" x14ac:dyDescent="0.3">
      <c r="B332" s="7">
        <v>31</v>
      </c>
      <c r="E332" s="9">
        <v>34</v>
      </c>
      <c r="F332">
        <v>3</v>
      </c>
    </row>
    <row r="333" spans="2:6" x14ac:dyDescent="0.3">
      <c r="B333" s="7">
        <v>34</v>
      </c>
      <c r="E333" s="9">
        <v>35</v>
      </c>
      <c r="F333">
        <v>9</v>
      </c>
    </row>
    <row r="334" spans="2:6" x14ac:dyDescent="0.3">
      <c r="B334" s="7">
        <v>29</v>
      </c>
      <c r="E334" s="9">
        <v>36</v>
      </c>
      <c r="F334">
        <v>7</v>
      </c>
    </row>
    <row r="335" spans="2:6" x14ac:dyDescent="0.3">
      <c r="B335" s="7">
        <v>36</v>
      </c>
      <c r="E335" s="9">
        <v>37</v>
      </c>
      <c r="F335">
        <v>5</v>
      </c>
    </row>
    <row r="336" spans="2:6" x14ac:dyDescent="0.3">
      <c r="B336" s="7">
        <v>43</v>
      </c>
      <c r="E336" s="9">
        <v>38</v>
      </c>
      <c r="F336">
        <v>6</v>
      </c>
    </row>
    <row r="337" spans="2:6" x14ac:dyDescent="0.3">
      <c r="B337" s="7">
        <v>39</v>
      </c>
      <c r="E337" s="9">
        <v>39</v>
      </c>
      <c r="F337">
        <v>7</v>
      </c>
    </row>
    <row r="338" spans="2:6" x14ac:dyDescent="0.3">
      <c r="B338" s="7">
        <v>27</v>
      </c>
      <c r="E338" s="9">
        <v>40</v>
      </c>
      <c r="F338">
        <v>6</v>
      </c>
    </row>
    <row r="339" spans="2:6" x14ac:dyDescent="0.3">
      <c r="B339" s="7">
        <v>35</v>
      </c>
      <c r="E339" s="9">
        <v>41</v>
      </c>
      <c r="F339">
        <v>4</v>
      </c>
    </row>
    <row r="340" spans="2:6" x14ac:dyDescent="0.3">
      <c r="B340" s="7">
        <v>31</v>
      </c>
      <c r="E340" s="9">
        <v>42</v>
      </c>
      <c r="F340">
        <v>2</v>
      </c>
    </row>
    <row r="341" spans="2:6" x14ac:dyDescent="0.3">
      <c r="B341" s="7">
        <v>39</v>
      </c>
      <c r="E341" s="9">
        <v>43</v>
      </c>
      <c r="F341">
        <v>3</v>
      </c>
    </row>
    <row r="342" spans="2:6" x14ac:dyDescent="0.3">
      <c r="B342" s="7">
        <v>45</v>
      </c>
      <c r="E342" s="9">
        <v>44</v>
      </c>
      <c r="F342">
        <v>3</v>
      </c>
    </row>
    <row r="343" spans="2:6" x14ac:dyDescent="0.3">
      <c r="B343" s="7">
        <v>29</v>
      </c>
      <c r="E343" s="9">
        <v>45</v>
      </c>
      <c r="F343">
        <v>2</v>
      </c>
    </row>
    <row r="344" spans="2:6" x14ac:dyDescent="0.3">
      <c r="B344" s="7">
        <v>33</v>
      </c>
      <c r="E344" s="9" t="s">
        <v>71</v>
      </c>
      <c r="F344">
        <v>100</v>
      </c>
    </row>
    <row r="345" spans="2:6" x14ac:dyDescent="0.3">
      <c r="B345" s="7">
        <v>37</v>
      </c>
    </row>
    <row r="346" spans="2:6" x14ac:dyDescent="0.3">
      <c r="B346" s="7">
        <v>40</v>
      </c>
    </row>
    <row r="347" spans="2:6" x14ac:dyDescent="0.3">
      <c r="B347" s="7">
        <v>36</v>
      </c>
      <c r="E347" t="s">
        <v>67</v>
      </c>
    </row>
    <row r="348" spans="2:6" x14ac:dyDescent="0.3">
      <c r="B348" s="7">
        <v>29</v>
      </c>
      <c r="E348" s="3" t="s">
        <v>56</v>
      </c>
      <c r="F348" s="3" cm="1">
        <f t="array" ref="F348">_xlfn.MODE.MULT(B321:B420)</f>
        <v>31</v>
      </c>
    </row>
    <row r="349" spans="2:6" x14ac:dyDescent="0.3">
      <c r="B349" s="7">
        <v>31</v>
      </c>
    </row>
    <row r="350" spans="2:6" x14ac:dyDescent="0.3">
      <c r="B350" s="7">
        <v>38</v>
      </c>
      <c r="E350" t="s">
        <v>68</v>
      </c>
    </row>
    <row r="351" spans="2:6" x14ac:dyDescent="0.3">
      <c r="B351" s="7">
        <v>35</v>
      </c>
      <c r="E351" s="3" t="s">
        <v>55</v>
      </c>
      <c r="F351" s="3">
        <f>MEDIAN(B321:B420)</f>
        <v>35</v>
      </c>
    </row>
    <row r="352" spans="2:6" x14ac:dyDescent="0.3">
      <c r="B352" s="7">
        <v>44</v>
      </c>
    </row>
    <row r="353" spans="2:6" x14ac:dyDescent="0.3">
      <c r="B353" s="7">
        <v>32</v>
      </c>
      <c r="E353" t="s">
        <v>69</v>
      </c>
    </row>
    <row r="354" spans="2:6" x14ac:dyDescent="0.3">
      <c r="B354" s="7">
        <v>39</v>
      </c>
      <c r="E354" s="3" t="s">
        <v>34</v>
      </c>
      <c r="F354" s="3">
        <f>MAX(B321:B420)-MIN(B321:B420)</f>
        <v>18</v>
      </c>
    </row>
    <row r="355" spans="2:6" x14ac:dyDescent="0.3">
      <c r="B355" s="7">
        <v>36</v>
      </c>
    </row>
    <row r="356" spans="2:6" x14ac:dyDescent="0.3">
      <c r="B356" s="7">
        <v>30</v>
      </c>
    </row>
    <row r="357" spans="2:6" x14ac:dyDescent="0.3">
      <c r="B357" s="7">
        <v>33</v>
      </c>
    </row>
    <row r="358" spans="2:6" x14ac:dyDescent="0.3">
      <c r="B358" s="7">
        <v>28</v>
      </c>
    </row>
    <row r="359" spans="2:6" x14ac:dyDescent="0.3">
      <c r="B359" s="7">
        <v>41</v>
      </c>
    </row>
    <row r="360" spans="2:6" x14ac:dyDescent="0.3">
      <c r="B360" s="7">
        <v>35</v>
      </c>
    </row>
    <row r="361" spans="2:6" x14ac:dyDescent="0.3">
      <c r="B361" s="7">
        <v>31</v>
      </c>
    </row>
    <row r="362" spans="2:6" x14ac:dyDescent="0.3">
      <c r="B362" s="7">
        <v>37</v>
      </c>
    </row>
    <row r="363" spans="2:6" x14ac:dyDescent="0.3">
      <c r="B363" s="7">
        <v>42</v>
      </c>
    </row>
    <row r="364" spans="2:6" x14ac:dyDescent="0.3">
      <c r="B364" s="7">
        <v>29</v>
      </c>
    </row>
    <row r="365" spans="2:6" x14ac:dyDescent="0.3">
      <c r="B365" s="7">
        <v>34</v>
      </c>
    </row>
    <row r="366" spans="2:6" x14ac:dyDescent="0.3">
      <c r="B366" s="7">
        <v>40</v>
      </c>
    </row>
    <row r="367" spans="2:6" x14ac:dyDescent="0.3">
      <c r="B367" s="7">
        <v>31</v>
      </c>
    </row>
    <row r="368" spans="2:6" x14ac:dyDescent="0.3">
      <c r="B368" s="7">
        <v>33</v>
      </c>
    </row>
    <row r="369" spans="2:2" x14ac:dyDescent="0.3">
      <c r="B369" s="7">
        <v>38</v>
      </c>
    </row>
    <row r="370" spans="2:2" x14ac:dyDescent="0.3">
      <c r="B370" s="7">
        <v>36</v>
      </c>
    </row>
    <row r="371" spans="2:2" x14ac:dyDescent="0.3">
      <c r="B371" s="7">
        <v>39</v>
      </c>
    </row>
    <row r="372" spans="2:2" x14ac:dyDescent="0.3">
      <c r="B372" s="7">
        <v>27</v>
      </c>
    </row>
    <row r="373" spans="2:2" x14ac:dyDescent="0.3">
      <c r="B373" s="7">
        <v>35</v>
      </c>
    </row>
    <row r="374" spans="2:2" x14ac:dyDescent="0.3">
      <c r="B374" s="7">
        <v>30</v>
      </c>
    </row>
    <row r="375" spans="2:2" x14ac:dyDescent="0.3">
      <c r="B375" s="7">
        <v>43</v>
      </c>
    </row>
    <row r="376" spans="2:2" x14ac:dyDescent="0.3">
      <c r="B376" s="7">
        <v>29</v>
      </c>
    </row>
    <row r="377" spans="2:2" x14ac:dyDescent="0.3">
      <c r="B377" s="7">
        <v>32</v>
      </c>
    </row>
    <row r="378" spans="2:2" x14ac:dyDescent="0.3">
      <c r="B378" s="7">
        <v>36</v>
      </c>
    </row>
    <row r="379" spans="2:2" x14ac:dyDescent="0.3">
      <c r="B379" s="7">
        <v>31</v>
      </c>
    </row>
    <row r="380" spans="2:2" x14ac:dyDescent="0.3">
      <c r="B380" s="7">
        <v>40</v>
      </c>
    </row>
    <row r="381" spans="2:2" x14ac:dyDescent="0.3">
      <c r="B381" s="7">
        <v>38</v>
      </c>
    </row>
    <row r="382" spans="2:2" x14ac:dyDescent="0.3">
      <c r="B382" s="7">
        <v>44</v>
      </c>
    </row>
    <row r="383" spans="2:2" x14ac:dyDescent="0.3">
      <c r="B383" s="7">
        <v>37</v>
      </c>
    </row>
    <row r="384" spans="2:2" x14ac:dyDescent="0.3">
      <c r="B384" s="7">
        <v>33</v>
      </c>
    </row>
    <row r="385" spans="2:2" x14ac:dyDescent="0.3">
      <c r="B385" s="7">
        <v>35</v>
      </c>
    </row>
    <row r="386" spans="2:2" x14ac:dyDescent="0.3">
      <c r="B386" s="7">
        <v>41</v>
      </c>
    </row>
    <row r="387" spans="2:2" x14ac:dyDescent="0.3">
      <c r="B387" s="7">
        <v>30</v>
      </c>
    </row>
    <row r="388" spans="2:2" x14ac:dyDescent="0.3">
      <c r="B388" s="7">
        <v>31</v>
      </c>
    </row>
    <row r="389" spans="2:2" x14ac:dyDescent="0.3">
      <c r="B389" s="7">
        <v>39</v>
      </c>
    </row>
    <row r="390" spans="2:2" x14ac:dyDescent="0.3">
      <c r="B390" s="7">
        <v>28</v>
      </c>
    </row>
    <row r="391" spans="2:2" x14ac:dyDescent="0.3">
      <c r="B391" s="7">
        <v>45</v>
      </c>
    </row>
    <row r="392" spans="2:2" x14ac:dyDescent="0.3">
      <c r="B392" s="7">
        <v>29</v>
      </c>
    </row>
    <row r="393" spans="2:2" x14ac:dyDescent="0.3">
      <c r="B393" s="7">
        <v>33</v>
      </c>
    </row>
    <row r="394" spans="2:2" x14ac:dyDescent="0.3">
      <c r="B394" s="7">
        <v>38</v>
      </c>
    </row>
    <row r="395" spans="2:2" x14ac:dyDescent="0.3">
      <c r="B395" s="7">
        <v>34</v>
      </c>
    </row>
    <row r="396" spans="2:2" x14ac:dyDescent="0.3">
      <c r="B396" s="7">
        <v>32</v>
      </c>
    </row>
    <row r="397" spans="2:2" x14ac:dyDescent="0.3">
      <c r="B397" s="7">
        <v>35</v>
      </c>
    </row>
    <row r="398" spans="2:2" x14ac:dyDescent="0.3">
      <c r="B398" s="7">
        <v>31</v>
      </c>
    </row>
    <row r="399" spans="2:2" x14ac:dyDescent="0.3">
      <c r="B399" s="7">
        <v>40</v>
      </c>
    </row>
    <row r="400" spans="2:2" x14ac:dyDescent="0.3">
      <c r="B400" s="7">
        <v>36</v>
      </c>
    </row>
    <row r="401" spans="2:2" x14ac:dyDescent="0.3">
      <c r="B401" s="7">
        <v>39</v>
      </c>
    </row>
    <row r="402" spans="2:2" x14ac:dyDescent="0.3">
      <c r="B402" s="7">
        <v>27</v>
      </c>
    </row>
    <row r="403" spans="2:2" x14ac:dyDescent="0.3">
      <c r="B403" s="7">
        <v>35</v>
      </c>
    </row>
    <row r="404" spans="2:2" x14ac:dyDescent="0.3">
      <c r="B404" s="7">
        <v>30</v>
      </c>
    </row>
    <row r="405" spans="2:2" x14ac:dyDescent="0.3">
      <c r="B405" s="7">
        <v>43</v>
      </c>
    </row>
    <row r="406" spans="2:2" x14ac:dyDescent="0.3">
      <c r="B406" s="7">
        <v>29</v>
      </c>
    </row>
    <row r="407" spans="2:2" x14ac:dyDescent="0.3">
      <c r="B407" s="7">
        <v>32</v>
      </c>
    </row>
    <row r="408" spans="2:2" x14ac:dyDescent="0.3">
      <c r="B408" s="7">
        <v>36</v>
      </c>
    </row>
    <row r="409" spans="2:2" x14ac:dyDescent="0.3">
      <c r="B409" s="7">
        <v>31</v>
      </c>
    </row>
    <row r="410" spans="2:2" x14ac:dyDescent="0.3">
      <c r="B410" s="7">
        <v>40</v>
      </c>
    </row>
    <row r="411" spans="2:2" x14ac:dyDescent="0.3">
      <c r="B411" s="7">
        <v>38</v>
      </c>
    </row>
    <row r="412" spans="2:2" x14ac:dyDescent="0.3">
      <c r="B412" s="7">
        <v>44</v>
      </c>
    </row>
    <row r="413" spans="2:2" x14ac:dyDescent="0.3">
      <c r="B413" s="7">
        <v>37</v>
      </c>
    </row>
    <row r="414" spans="2:2" x14ac:dyDescent="0.3">
      <c r="B414" s="7">
        <v>33</v>
      </c>
    </row>
    <row r="415" spans="2:2" x14ac:dyDescent="0.3">
      <c r="B415" s="7">
        <v>35</v>
      </c>
    </row>
    <row r="416" spans="2:2" x14ac:dyDescent="0.3">
      <c r="B416" s="7">
        <v>41</v>
      </c>
    </row>
    <row r="417" spans="1:6" x14ac:dyDescent="0.3">
      <c r="B417" s="7">
        <v>30</v>
      </c>
    </row>
    <row r="418" spans="1:6" x14ac:dyDescent="0.3">
      <c r="B418" s="7">
        <v>31</v>
      </c>
    </row>
    <row r="419" spans="1:6" x14ac:dyDescent="0.3">
      <c r="B419" s="7">
        <v>39</v>
      </c>
    </row>
    <row r="420" spans="1:6" x14ac:dyDescent="0.3">
      <c r="B420" s="7">
        <v>28</v>
      </c>
    </row>
    <row r="424" spans="1:6" x14ac:dyDescent="0.3">
      <c r="A424" s="4" t="s">
        <v>73</v>
      </c>
      <c r="B424" s="1"/>
      <c r="C424" s="1"/>
      <c r="D424" s="1"/>
      <c r="E424" s="1"/>
      <c r="F424" s="1"/>
    </row>
    <row r="426" spans="1:6" x14ac:dyDescent="0.3">
      <c r="A426" t="s">
        <v>74</v>
      </c>
    </row>
    <row r="428" spans="1:6" ht="43.2" x14ac:dyDescent="0.3">
      <c r="B428" s="5" t="s">
        <v>75</v>
      </c>
      <c r="C428" s="10"/>
      <c r="E428" t="s">
        <v>65</v>
      </c>
    </row>
    <row r="429" spans="1:6" x14ac:dyDescent="0.3">
      <c r="B429" s="7">
        <v>28</v>
      </c>
    </row>
    <row r="430" spans="1:6" x14ac:dyDescent="0.3">
      <c r="B430" s="7">
        <v>35</v>
      </c>
      <c r="E430" t="s">
        <v>76</v>
      </c>
    </row>
    <row r="431" spans="1:6" x14ac:dyDescent="0.3">
      <c r="B431" s="7">
        <v>36</v>
      </c>
    </row>
    <row r="432" spans="1:6" x14ac:dyDescent="0.3">
      <c r="B432" s="7">
        <v>38</v>
      </c>
      <c r="E432" s="8" t="s">
        <v>70</v>
      </c>
      <c r="F432" t="s">
        <v>77</v>
      </c>
    </row>
    <row r="433" spans="2:6" x14ac:dyDescent="0.3">
      <c r="B433" s="7">
        <v>39</v>
      </c>
      <c r="E433" s="9">
        <v>28</v>
      </c>
      <c r="F433">
        <v>1</v>
      </c>
    </row>
    <row r="434" spans="2:6" x14ac:dyDescent="0.3">
      <c r="B434" s="7">
        <v>39</v>
      </c>
      <c r="E434" s="9">
        <v>35</v>
      </c>
      <c r="F434">
        <v>1</v>
      </c>
    </row>
    <row r="435" spans="2:6" x14ac:dyDescent="0.3">
      <c r="B435" s="7">
        <v>40</v>
      </c>
      <c r="E435" s="9">
        <v>36</v>
      </c>
      <c r="F435">
        <v>1</v>
      </c>
    </row>
    <row r="436" spans="2:6" x14ac:dyDescent="0.3">
      <c r="B436" s="7">
        <v>40</v>
      </c>
      <c r="E436" s="9">
        <v>38</v>
      </c>
      <c r="F436">
        <v>1</v>
      </c>
    </row>
    <row r="437" spans="2:6" x14ac:dyDescent="0.3">
      <c r="B437" s="7">
        <v>40</v>
      </c>
      <c r="E437" s="9">
        <v>39</v>
      </c>
      <c r="F437">
        <v>2</v>
      </c>
    </row>
    <row r="438" spans="2:6" x14ac:dyDescent="0.3">
      <c r="B438" s="7">
        <v>41</v>
      </c>
      <c r="E438" s="9">
        <v>40</v>
      </c>
      <c r="F438">
        <v>3</v>
      </c>
    </row>
    <row r="439" spans="2:6" x14ac:dyDescent="0.3">
      <c r="B439" s="7">
        <v>41</v>
      </c>
      <c r="E439" s="9">
        <v>41</v>
      </c>
      <c r="F439">
        <v>2</v>
      </c>
    </row>
    <row r="440" spans="2:6" x14ac:dyDescent="0.3">
      <c r="B440" s="7">
        <v>42</v>
      </c>
      <c r="E440" s="9">
        <v>42</v>
      </c>
      <c r="F440">
        <v>2</v>
      </c>
    </row>
    <row r="441" spans="2:6" x14ac:dyDescent="0.3">
      <c r="B441" s="7">
        <v>42</v>
      </c>
      <c r="E441" s="9">
        <v>43</v>
      </c>
      <c r="F441">
        <v>1</v>
      </c>
    </row>
    <row r="442" spans="2:6" x14ac:dyDescent="0.3">
      <c r="B442" s="7">
        <v>43</v>
      </c>
      <c r="E442" s="9">
        <v>44</v>
      </c>
      <c r="F442">
        <v>1</v>
      </c>
    </row>
    <row r="443" spans="2:6" x14ac:dyDescent="0.3">
      <c r="B443" s="7">
        <v>44</v>
      </c>
      <c r="E443" s="9">
        <v>45</v>
      </c>
      <c r="F443">
        <v>2</v>
      </c>
    </row>
    <row r="444" spans="2:6" x14ac:dyDescent="0.3">
      <c r="B444" s="7">
        <v>45</v>
      </c>
      <c r="E444" s="9">
        <v>47</v>
      </c>
      <c r="F444">
        <v>3</v>
      </c>
    </row>
    <row r="445" spans="2:6" x14ac:dyDescent="0.3">
      <c r="B445" s="7">
        <v>45</v>
      </c>
      <c r="E445" s="9">
        <v>48</v>
      </c>
      <c r="F445">
        <v>2</v>
      </c>
    </row>
    <row r="446" spans="2:6" x14ac:dyDescent="0.3">
      <c r="B446" s="7">
        <v>47</v>
      </c>
      <c r="E446" s="9">
        <v>49</v>
      </c>
      <c r="F446">
        <v>3</v>
      </c>
    </row>
    <row r="447" spans="2:6" x14ac:dyDescent="0.3">
      <c r="B447" s="7">
        <v>47</v>
      </c>
      <c r="E447" s="9">
        <v>51</v>
      </c>
      <c r="F447">
        <v>2</v>
      </c>
    </row>
    <row r="448" spans="2:6" x14ac:dyDescent="0.3">
      <c r="B448" s="7">
        <v>47</v>
      </c>
      <c r="E448" s="9">
        <v>52</v>
      </c>
      <c r="F448">
        <v>3</v>
      </c>
    </row>
    <row r="449" spans="2:6" x14ac:dyDescent="0.3">
      <c r="B449" s="7">
        <v>48</v>
      </c>
      <c r="E449" s="9">
        <v>55</v>
      </c>
      <c r="F449">
        <v>2</v>
      </c>
    </row>
    <row r="450" spans="2:6" x14ac:dyDescent="0.3">
      <c r="B450" s="7">
        <v>48</v>
      </c>
      <c r="E450" s="9">
        <v>56</v>
      </c>
      <c r="F450">
        <v>2</v>
      </c>
    </row>
    <row r="451" spans="2:6" x14ac:dyDescent="0.3">
      <c r="B451" s="7">
        <v>49</v>
      </c>
      <c r="E451" s="9">
        <v>57</v>
      </c>
      <c r="F451">
        <v>1</v>
      </c>
    </row>
    <row r="452" spans="2:6" x14ac:dyDescent="0.3">
      <c r="B452" s="7">
        <v>49</v>
      </c>
      <c r="E452" s="9">
        <v>58</v>
      </c>
      <c r="F452">
        <v>3</v>
      </c>
    </row>
    <row r="453" spans="2:6" x14ac:dyDescent="0.3">
      <c r="B453" s="7">
        <v>49</v>
      </c>
      <c r="E453" s="9">
        <v>59</v>
      </c>
      <c r="F453">
        <v>2</v>
      </c>
    </row>
    <row r="454" spans="2:6" x14ac:dyDescent="0.3">
      <c r="B454" s="7">
        <v>51</v>
      </c>
      <c r="E454" s="9">
        <v>60</v>
      </c>
      <c r="F454">
        <v>1</v>
      </c>
    </row>
    <row r="455" spans="2:6" x14ac:dyDescent="0.3">
      <c r="B455" s="7">
        <v>51</v>
      </c>
      <c r="E455" s="9">
        <v>61</v>
      </c>
      <c r="F455">
        <v>1</v>
      </c>
    </row>
    <row r="456" spans="2:6" x14ac:dyDescent="0.3">
      <c r="B456" s="7">
        <v>52</v>
      </c>
      <c r="E456" s="9">
        <v>62</v>
      </c>
      <c r="F456">
        <v>2</v>
      </c>
    </row>
    <row r="457" spans="2:6" x14ac:dyDescent="0.3">
      <c r="B457" s="7">
        <v>52</v>
      </c>
      <c r="E457" s="9">
        <v>63</v>
      </c>
      <c r="F457">
        <v>1</v>
      </c>
    </row>
    <row r="458" spans="2:6" x14ac:dyDescent="0.3">
      <c r="B458" s="7">
        <v>52</v>
      </c>
      <c r="E458" s="9">
        <v>65</v>
      </c>
      <c r="F458">
        <v>3</v>
      </c>
    </row>
    <row r="459" spans="2:6" x14ac:dyDescent="0.3">
      <c r="B459" s="7">
        <v>55</v>
      </c>
      <c r="E459" s="9">
        <v>68</v>
      </c>
      <c r="F459">
        <v>1</v>
      </c>
    </row>
    <row r="460" spans="2:6" x14ac:dyDescent="0.3">
      <c r="B460" s="7">
        <v>55</v>
      </c>
      <c r="E460" s="9">
        <v>73</v>
      </c>
      <c r="F460">
        <v>1</v>
      </c>
    </row>
    <row r="461" spans="2:6" x14ac:dyDescent="0.3">
      <c r="B461" s="7">
        <v>56</v>
      </c>
      <c r="E461" s="9" t="s">
        <v>71</v>
      </c>
      <c r="F461">
        <v>50</v>
      </c>
    </row>
    <row r="462" spans="2:6" x14ac:dyDescent="0.3">
      <c r="B462" s="7">
        <v>56</v>
      </c>
    </row>
    <row r="463" spans="2:6" x14ac:dyDescent="0.3">
      <c r="B463" s="7">
        <v>57</v>
      </c>
    </row>
    <row r="464" spans="2:6" x14ac:dyDescent="0.3">
      <c r="B464" s="7">
        <v>58</v>
      </c>
      <c r="E464" t="s">
        <v>78</v>
      </c>
    </row>
    <row r="465" spans="2:6" x14ac:dyDescent="0.3">
      <c r="B465" s="7">
        <v>58</v>
      </c>
      <c r="E465" s="3" t="s">
        <v>81</v>
      </c>
      <c r="F465" s="3" cm="1">
        <f t="array" ref="F465:F470">_xlfn.MODE.MULT(B429:B478)</f>
        <v>40</v>
      </c>
    </row>
    <row r="466" spans="2:6" x14ac:dyDescent="0.3">
      <c r="B466" s="7">
        <v>58</v>
      </c>
      <c r="F466" s="3">
        <v>47</v>
      </c>
    </row>
    <row r="467" spans="2:6" x14ac:dyDescent="0.3">
      <c r="B467" s="7">
        <v>59</v>
      </c>
      <c r="F467" s="3">
        <v>49</v>
      </c>
    </row>
    <row r="468" spans="2:6" x14ac:dyDescent="0.3">
      <c r="B468" s="7">
        <v>59</v>
      </c>
      <c r="F468" s="3">
        <v>52</v>
      </c>
    </row>
    <row r="469" spans="2:6" x14ac:dyDescent="0.3">
      <c r="B469" s="7">
        <v>60</v>
      </c>
      <c r="F469" s="3">
        <v>58</v>
      </c>
    </row>
    <row r="470" spans="2:6" x14ac:dyDescent="0.3">
      <c r="B470" s="7">
        <v>61</v>
      </c>
      <c r="F470" s="3">
        <v>65</v>
      </c>
    </row>
    <row r="471" spans="2:6" x14ac:dyDescent="0.3">
      <c r="B471" s="7">
        <v>62</v>
      </c>
    </row>
    <row r="472" spans="2:6" x14ac:dyDescent="0.3">
      <c r="B472" s="7">
        <v>62</v>
      </c>
    </row>
    <row r="473" spans="2:6" x14ac:dyDescent="0.3">
      <c r="B473" s="7">
        <v>63</v>
      </c>
    </row>
    <row r="474" spans="2:6" x14ac:dyDescent="0.3">
      <c r="B474" s="7">
        <v>65</v>
      </c>
      <c r="E474" t="s">
        <v>79</v>
      </c>
    </row>
    <row r="475" spans="2:6" x14ac:dyDescent="0.3">
      <c r="B475" s="7">
        <v>65</v>
      </c>
      <c r="E475" s="3" t="s">
        <v>55</v>
      </c>
      <c r="F475" s="3">
        <f>MEDIAN(B429:B478)</f>
        <v>50</v>
      </c>
    </row>
    <row r="476" spans="2:6" x14ac:dyDescent="0.3">
      <c r="B476" s="7">
        <v>65</v>
      </c>
    </row>
    <row r="477" spans="2:6" x14ac:dyDescent="0.3">
      <c r="B477" s="7">
        <v>68</v>
      </c>
      <c r="E477" t="s">
        <v>80</v>
      </c>
    </row>
    <row r="478" spans="2:6" x14ac:dyDescent="0.3">
      <c r="B478" s="7">
        <v>73</v>
      </c>
      <c r="E478" t="s">
        <v>82</v>
      </c>
      <c r="F478">
        <f>MEDIAN(B429:B453)</f>
        <v>42</v>
      </c>
    </row>
    <row r="479" spans="2:6" x14ac:dyDescent="0.3">
      <c r="E479" t="s">
        <v>83</v>
      </c>
      <c r="F479">
        <f>MEDIAN(B454:B478)</f>
        <v>58</v>
      </c>
    </row>
    <row r="480" spans="2:6" ht="28.8" x14ac:dyDescent="0.3">
      <c r="E480" s="14" t="s">
        <v>84</v>
      </c>
      <c r="F480" s="3">
        <f>F479-F478</f>
        <v>16</v>
      </c>
    </row>
    <row r="484" spans="1:13" x14ac:dyDescent="0.3">
      <c r="A484" s="4" t="s">
        <v>85</v>
      </c>
      <c r="B484" s="1"/>
      <c r="C484" s="1"/>
      <c r="D484" s="1"/>
      <c r="E484" s="1"/>
      <c r="F484" s="1"/>
      <c r="G484" s="4"/>
      <c r="H484" s="1"/>
    </row>
    <row r="486" spans="1:13" x14ac:dyDescent="0.3">
      <c r="A486" t="s">
        <v>86</v>
      </c>
    </row>
    <row r="488" spans="1:13" x14ac:dyDescent="0.3">
      <c r="B488" s="2" t="s">
        <v>87</v>
      </c>
      <c r="C488" s="2" t="s">
        <v>88</v>
      </c>
      <c r="D488" s="2"/>
      <c r="F488" t="s">
        <v>22</v>
      </c>
      <c r="M488" s="13"/>
    </row>
    <row r="489" spans="1:13" x14ac:dyDescent="0.3">
      <c r="B489" s="7">
        <v>30</v>
      </c>
      <c r="C489" s="7" t="s">
        <v>89</v>
      </c>
      <c r="D489" s="7"/>
    </row>
    <row r="490" spans="1:13" x14ac:dyDescent="0.3">
      <c r="B490" s="7">
        <v>40</v>
      </c>
      <c r="C490" s="7" t="s">
        <v>90</v>
      </c>
      <c r="D490" s="7"/>
      <c r="F490" t="s">
        <v>96</v>
      </c>
    </row>
    <row r="491" spans="1:13" x14ac:dyDescent="0.3">
      <c r="B491" s="7">
        <v>20</v>
      </c>
      <c r="C491" s="7" t="s">
        <v>91</v>
      </c>
      <c r="D491" s="12"/>
    </row>
    <row r="492" spans="1:13" x14ac:dyDescent="0.3">
      <c r="B492" s="7">
        <v>10</v>
      </c>
      <c r="C492" s="7" t="s">
        <v>92</v>
      </c>
      <c r="D492" s="7"/>
    </row>
    <row r="493" spans="1:13" x14ac:dyDescent="0.3">
      <c r="B493" s="7">
        <v>45</v>
      </c>
      <c r="C493" s="7" t="s">
        <v>93</v>
      </c>
      <c r="D493" s="7"/>
    </row>
    <row r="494" spans="1:13" x14ac:dyDescent="0.3">
      <c r="B494" s="7">
        <v>25</v>
      </c>
      <c r="C494" s="7" t="s">
        <v>94</v>
      </c>
      <c r="D494" s="7"/>
    </row>
    <row r="495" spans="1:13" x14ac:dyDescent="0.3">
      <c r="B495" s="7">
        <v>30</v>
      </c>
      <c r="C495" s="7" t="s">
        <v>95</v>
      </c>
      <c r="D495" s="7"/>
    </row>
    <row r="509" spans="6:7" x14ac:dyDescent="0.3">
      <c r="F509" t="s">
        <v>97</v>
      </c>
    </row>
    <row r="510" spans="6:7" x14ac:dyDescent="0.3">
      <c r="F510" s="3" t="s">
        <v>99</v>
      </c>
      <c r="G510" s="3" t="str">
        <f>VLOOKUP(MAX(B489:B495),B489:C495,2,0)</f>
        <v>E</v>
      </c>
    </row>
    <row r="513" spans="6:6" x14ac:dyDescent="0.3">
      <c r="F513" t="s">
        <v>98</v>
      </c>
    </row>
    <row r="533" spans="1:8" x14ac:dyDescent="0.3">
      <c r="A533" s="4" t="s">
        <v>100</v>
      </c>
      <c r="B533" s="1"/>
      <c r="C533" s="1"/>
      <c r="D533" s="1"/>
      <c r="E533" s="1"/>
      <c r="F533" s="1"/>
      <c r="G533" s="4"/>
      <c r="H533" s="1"/>
    </row>
    <row r="535" spans="1:8" x14ac:dyDescent="0.3">
      <c r="A535" t="s">
        <v>101</v>
      </c>
    </row>
    <row r="537" spans="1:8" x14ac:dyDescent="0.3">
      <c r="B537" s="2" t="s">
        <v>102</v>
      </c>
      <c r="D537" t="s">
        <v>65</v>
      </c>
    </row>
    <row r="538" spans="1:8" x14ac:dyDescent="0.3">
      <c r="B538" s="7">
        <v>4</v>
      </c>
    </row>
    <row r="539" spans="1:8" x14ac:dyDescent="0.3">
      <c r="B539" s="7">
        <v>5</v>
      </c>
      <c r="D539" t="s">
        <v>103</v>
      </c>
    </row>
    <row r="540" spans="1:8" x14ac:dyDescent="0.3">
      <c r="B540" s="7">
        <v>3</v>
      </c>
    </row>
    <row r="541" spans="1:8" x14ac:dyDescent="0.3">
      <c r="B541" s="7">
        <v>4</v>
      </c>
    </row>
    <row r="542" spans="1:8" x14ac:dyDescent="0.3">
      <c r="B542" s="7">
        <v>4</v>
      </c>
    </row>
    <row r="543" spans="1:8" x14ac:dyDescent="0.3">
      <c r="B543" s="7">
        <v>3</v>
      </c>
    </row>
    <row r="544" spans="1:8" x14ac:dyDescent="0.3">
      <c r="B544" s="7">
        <v>2</v>
      </c>
    </row>
    <row r="545" spans="2:5" x14ac:dyDescent="0.3">
      <c r="B545" s="7">
        <v>5</v>
      </c>
    </row>
    <row r="546" spans="2:5" x14ac:dyDescent="0.3">
      <c r="B546" s="7">
        <v>4</v>
      </c>
    </row>
    <row r="547" spans="2:5" x14ac:dyDescent="0.3">
      <c r="B547" s="7">
        <v>3</v>
      </c>
    </row>
    <row r="548" spans="2:5" x14ac:dyDescent="0.3">
      <c r="B548" s="7">
        <v>5</v>
      </c>
    </row>
    <row r="549" spans="2:5" x14ac:dyDescent="0.3">
      <c r="B549" s="7">
        <v>4</v>
      </c>
    </row>
    <row r="550" spans="2:5" x14ac:dyDescent="0.3">
      <c r="B550" s="7">
        <v>2</v>
      </c>
    </row>
    <row r="551" spans="2:5" x14ac:dyDescent="0.3">
      <c r="B551" s="7">
        <v>3</v>
      </c>
    </row>
    <row r="552" spans="2:5" x14ac:dyDescent="0.3">
      <c r="B552" s="7">
        <v>4</v>
      </c>
    </row>
    <row r="553" spans="2:5" x14ac:dyDescent="0.3">
      <c r="B553" s="7">
        <v>5</v>
      </c>
    </row>
    <row r="554" spans="2:5" x14ac:dyDescent="0.3">
      <c r="B554" s="7">
        <v>3</v>
      </c>
    </row>
    <row r="555" spans="2:5" x14ac:dyDescent="0.3">
      <c r="B555" s="7">
        <v>4</v>
      </c>
    </row>
    <row r="556" spans="2:5" x14ac:dyDescent="0.3">
      <c r="B556" s="7">
        <v>5</v>
      </c>
    </row>
    <row r="557" spans="2:5" x14ac:dyDescent="0.3">
      <c r="B557" s="7">
        <v>3</v>
      </c>
      <c r="D557" t="s">
        <v>104</v>
      </c>
    </row>
    <row r="558" spans="2:5" x14ac:dyDescent="0.3">
      <c r="B558" s="7">
        <v>4</v>
      </c>
      <c r="D558" s="3" t="s">
        <v>56</v>
      </c>
      <c r="E558" s="3" cm="1">
        <f t="array" ref="E558">_xlfn.MODE.MULT(B538:B637)</f>
        <v>4</v>
      </c>
    </row>
    <row r="559" spans="2:5" x14ac:dyDescent="0.3">
      <c r="B559" s="7">
        <v>3</v>
      </c>
    </row>
    <row r="560" spans="2:5" x14ac:dyDescent="0.3">
      <c r="B560" s="7">
        <v>2</v>
      </c>
    </row>
    <row r="561" spans="2:5" x14ac:dyDescent="0.3">
      <c r="B561" s="7">
        <v>4</v>
      </c>
      <c r="D561" t="s">
        <v>105</v>
      </c>
    </row>
    <row r="562" spans="2:5" x14ac:dyDescent="0.3">
      <c r="B562" s="7">
        <v>5</v>
      </c>
    </row>
    <row r="563" spans="2:5" x14ac:dyDescent="0.3">
      <c r="B563" s="7">
        <v>3</v>
      </c>
      <c r="D563" s="8" t="s">
        <v>70</v>
      </c>
      <c r="E563" t="s">
        <v>106</v>
      </c>
    </row>
    <row r="564" spans="2:5" x14ac:dyDescent="0.3">
      <c r="B564" s="7">
        <v>4</v>
      </c>
      <c r="D564" s="9">
        <v>2</v>
      </c>
      <c r="E564">
        <v>8</v>
      </c>
    </row>
    <row r="565" spans="2:5" x14ac:dyDescent="0.3">
      <c r="B565" s="7">
        <v>5</v>
      </c>
      <c r="D565" s="9">
        <v>3</v>
      </c>
      <c r="E565">
        <v>30</v>
      </c>
    </row>
    <row r="566" spans="2:5" x14ac:dyDescent="0.3">
      <c r="B566" s="7">
        <v>4</v>
      </c>
      <c r="D566" s="9">
        <v>4</v>
      </c>
      <c r="E566">
        <v>39</v>
      </c>
    </row>
    <row r="567" spans="2:5" x14ac:dyDescent="0.3">
      <c r="B567" s="7">
        <v>3</v>
      </c>
      <c r="D567" s="9">
        <v>5</v>
      </c>
      <c r="E567">
        <v>23</v>
      </c>
    </row>
    <row r="568" spans="2:5" x14ac:dyDescent="0.3">
      <c r="B568" s="7">
        <v>3</v>
      </c>
      <c r="D568" s="9" t="s">
        <v>71</v>
      </c>
      <c r="E568">
        <v>100</v>
      </c>
    </row>
    <row r="569" spans="2:5" x14ac:dyDescent="0.3">
      <c r="B569" s="7">
        <v>4</v>
      </c>
    </row>
    <row r="570" spans="2:5" x14ac:dyDescent="0.3">
      <c r="B570" s="7">
        <v>5</v>
      </c>
    </row>
    <row r="571" spans="2:5" x14ac:dyDescent="0.3">
      <c r="B571" s="7">
        <v>2</v>
      </c>
    </row>
    <row r="572" spans="2:5" x14ac:dyDescent="0.3">
      <c r="B572" s="7">
        <v>3</v>
      </c>
    </row>
    <row r="573" spans="2:5" x14ac:dyDescent="0.3">
      <c r="B573" s="7">
        <v>4</v>
      </c>
    </row>
    <row r="574" spans="2:5" x14ac:dyDescent="0.3">
      <c r="B574" s="7">
        <v>4</v>
      </c>
    </row>
    <row r="575" spans="2:5" x14ac:dyDescent="0.3">
      <c r="B575" s="7">
        <v>3</v>
      </c>
    </row>
    <row r="576" spans="2:5" x14ac:dyDescent="0.3">
      <c r="B576" s="7">
        <v>5</v>
      </c>
    </row>
    <row r="577" spans="2:2" x14ac:dyDescent="0.3">
      <c r="B577" s="7">
        <v>4</v>
      </c>
    </row>
    <row r="578" spans="2:2" x14ac:dyDescent="0.3">
      <c r="B578" s="7">
        <v>3</v>
      </c>
    </row>
    <row r="579" spans="2:2" x14ac:dyDescent="0.3">
      <c r="B579" s="7">
        <v>4</v>
      </c>
    </row>
    <row r="580" spans="2:2" x14ac:dyDescent="0.3">
      <c r="B580" s="7">
        <v>5</v>
      </c>
    </row>
    <row r="581" spans="2:2" x14ac:dyDescent="0.3">
      <c r="B581" s="7">
        <v>4</v>
      </c>
    </row>
    <row r="582" spans="2:2" x14ac:dyDescent="0.3">
      <c r="B582" s="7">
        <v>2</v>
      </c>
    </row>
    <row r="583" spans="2:2" x14ac:dyDescent="0.3">
      <c r="B583" s="7">
        <v>3</v>
      </c>
    </row>
    <row r="584" spans="2:2" x14ac:dyDescent="0.3">
      <c r="B584" s="7">
        <v>4</v>
      </c>
    </row>
    <row r="585" spans="2:2" x14ac:dyDescent="0.3">
      <c r="B585" s="7">
        <v>5</v>
      </c>
    </row>
    <row r="586" spans="2:2" x14ac:dyDescent="0.3">
      <c r="B586" s="7">
        <v>3</v>
      </c>
    </row>
    <row r="587" spans="2:2" x14ac:dyDescent="0.3">
      <c r="B587" s="7">
        <v>4</v>
      </c>
    </row>
    <row r="588" spans="2:2" x14ac:dyDescent="0.3">
      <c r="B588" s="7">
        <v>5</v>
      </c>
    </row>
    <row r="589" spans="2:2" x14ac:dyDescent="0.3">
      <c r="B589" s="7">
        <v>4</v>
      </c>
    </row>
    <row r="590" spans="2:2" x14ac:dyDescent="0.3">
      <c r="B590" s="7">
        <v>3</v>
      </c>
    </row>
    <row r="591" spans="2:2" x14ac:dyDescent="0.3">
      <c r="B591" s="7">
        <v>4</v>
      </c>
    </row>
    <row r="592" spans="2:2" x14ac:dyDescent="0.3">
      <c r="B592" s="7">
        <v>5</v>
      </c>
    </row>
    <row r="593" spans="2:2" x14ac:dyDescent="0.3">
      <c r="B593" s="7">
        <v>3</v>
      </c>
    </row>
    <row r="594" spans="2:2" x14ac:dyDescent="0.3">
      <c r="B594" s="7">
        <v>4</v>
      </c>
    </row>
    <row r="595" spans="2:2" x14ac:dyDescent="0.3">
      <c r="B595" s="7">
        <v>5</v>
      </c>
    </row>
    <row r="596" spans="2:2" x14ac:dyDescent="0.3">
      <c r="B596" s="7">
        <v>4</v>
      </c>
    </row>
    <row r="597" spans="2:2" x14ac:dyDescent="0.3">
      <c r="B597" s="7">
        <v>3</v>
      </c>
    </row>
    <row r="598" spans="2:2" x14ac:dyDescent="0.3">
      <c r="B598" s="7">
        <v>3</v>
      </c>
    </row>
    <row r="599" spans="2:2" x14ac:dyDescent="0.3">
      <c r="B599" s="7">
        <v>4</v>
      </c>
    </row>
    <row r="600" spans="2:2" x14ac:dyDescent="0.3">
      <c r="B600" s="7">
        <v>5</v>
      </c>
    </row>
    <row r="601" spans="2:2" x14ac:dyDescent="0.3">
      <c r="B601" s="7">
        <v>2</v>
      </c>
    </row>
    <row r="602" spans="2:2" x14ac:dyDescent="0.3">
      <c r="B602" s="7">
        <v>3</v>
      </c>
    </row>
    <row r="603" spans="2:2" x14ac:dyDescent="0.3">
      <c r="B603" s="7">
        <v>4</v>
      </c>
    </row>
    <row r="604" spans="2:2" x14ac:dyDescent="0.3">
      <c r="B604" s="7">
        <v>4</v>
      </c>
    </row>
    <row r="605" spans="2:2" x14ac:dyDescent="0.3">
      <c r="B605" s="7">
        <v>3</v>
      </c>
    </row>
    <row r="606" spans="2:2" x14ac:dyDescent="0.3">
      <c r="B606" s="7">
        <v>5</v>
      </c>
    </row>
    <row r="607" spans="2:2" x14ac:dyDescent="0.3">
      <c r="B607" s="7">
        <v>4</v>
      </c>
    </row>
    <row r="608" spans="2:2" x14ac:dyDescent="0.3">
      <c r="B608" s="7">
        <v>3</v>
      </c>
    </row>
    <row r="609" spans="2:2" x14ac:dyDescent="0.3">
      <c r="B609" s="7">
        <v>4</v>
      </c>
    </row>
    <row r="610" spans="2:2" x14ac:dyDescent="0.3">
      <c r="B610" s="7">
        <v>5</v>
      </c>
    </row>
    <row r="611" spans="2:2" x14ac:dyDescent="0.3">
      <c r="B611" s="7">
        <v>4</v>
      </c>
    </row>
    <row r="612" spans="2:2" x14ac:dyDescent="0.3">
      <c r="B612" s="7">
        <v>2</v>
      </c>
    </row>
    <row r="613" spans="2:2" x14ac:dyDescent="0.3">
      <c r="B613" s="7">
        <v>3</v>
      </c>
    </row>
    <row r="614" spans="2:2" x14ac:dyDescent="0.3">
      <c r="B614" s="7">
        <v>4</v>
      </c>
    </row>
    <row r="615" spans="2:2" x14ac:dyDescent="0.3">
      <c r="B615" s="7">
        <v>5</v>
      </c>
    </row>
    <row r="616" spans="2:2" x14ac:dyDescent="0.3">
      <c r="B616" s="7">
        <v>3</v>
      </c>
    </row>
    <row r="617" spans="2:2" x14ac:dyDescent="0.3">
      <c r="B617" s="7">
        <v>4</v>
      </c>
    </row>
    <row r="618" spans="2:2" x14ac:dyDescent="0.3">
      <c r="B618" s="7">
        <v>5</v>
      </c>
    </row>
    <row r="619" spans="2:2" x14ac:dyDescent="0.3">
      <c r="B619" s="7">
        <v>4</v>
      </c>
    </row>
    <row r="620" spans="2:2" x14ac:dyDescent="0.3">
      <c r="B620" s="7">
        <v>3</v>
      </c>
    </row>
    <row r="621" spans="2:2" x14ac:dyDescent="0.3">
      <c r="B621" s="7">
        <v>4</v>
      </c>
    </row>
    <row r="622" spans="2:2" x14ac:dyDescent="0.3">
      <c r="B622" s="7">
        <v>5</v>
      </c>
    </row>
    <row r="623" spans="2:2" x14ac:dyDescent="0.3">
      <c r="B623" s="7">
        <v>3</v>
      </c>
    </row>
    <row r="624" spans="2:2" x14ac:dyDescent="0.3">
      <c r="B624" s="7">
        <v>4</v>
      </c>
    </row>
    <row r="625" spans="2:2" x14ac:dyDescent="0.3">
      <c r="B625" s="7">
        <v>5</v>
      </c>
    </row>
    <row r="626" spans="2:2" x14ac:dyDescent="0.3">
      <c r="B626" s="7">
        <v>4</v>
      </c>
    </row>
    <row r="627" spans="2:2" x14ac:dyDescent="0.3">
      <c r="B627" s="7">
        <v>3</v>
      </c>
    </row>
    <row r="628" spans="2:2" x14ac:dyDescent="0.3">
      <c r="B628" s="7">
        <v>3</v>
      </c>
    </row>
    <row r="629" spans="2:2" x14ac:dyDescent="0.3">
      <c r="B629" s="7">
        <v>4</v>
      </c>
    </row>
    <row r="630" spans="2:2" x14ac:dyDescent="0.3">
      <c r="B630" s="7">
        <v>5</v>
      </c>
    </row>
    <row r="631" spans="2:2" x14ac:dyDescent="0.3">
      <c r="B631" s="7">
        <v>2</v>
      </c>
    </row>
    <row r="632" spans="2:2" x14ac:dyDescent="0.3">
      <c r="B632" s="7">
        <v>3</v>
      </c>
    </row>
    <row r="633" spans="2:2" x14ac:dyDescent="0.3">
      <c r="B633" s="7">
        <v>4</v>
      </c>
    </row>
    <row r="634" spans="2:2" x14ac:dyDescent="0.3">
      <c r="B634" s="7">
        <v>4</v>
      </c>
    </row>
    <row r="635" spans="2:2" x14ac:dyDescent="0.3">
      <c r="B635" s="7">
        <v>3</v>
      </c>
    </row>
    <row r="636" spans="2:2" x14ac:dyDescent="0.3">
      <c r="B636" s="7">
        <v>5</v>
      </c>
    </row>
    <row r="637" spans="2:2" x14ac:dyDescent="0.3">
      <c r="B637" s="7">
        <v>4</v>
      </c>
    </row>
    <row r="641" spans="1:8" x14ac:dyDescent="0.3">
      <c r="A641" s="4" t="s">
        <v>107</v>
      </c>
      <c r="B641" s="1"/>
      <c r="C641" s="1"/>
      <c r="D641" s="1"/>
      <c r="E641" s="1"/>
      <c r="F641" s="1"/>
      <c r="G641" s="4"/>
      <c r="H641" s="1"/>
    </row>
    <row r="643" spans="1:8" x14ac:dyDescent="0.3">
      <c r="A643" t="s">
        <v>108</v>
      </c>
    </row>
    <row r="645" spans="1:8" x14ac:dyDescent="0.3">
      <c r="B645" s="2" t="s">
        <v>109</v>
      </c>
      <c r="D645" t="s">
        <v>22</v>
      </c>
    </row>
    <row r="646" spans="1:8" x14ac:dyDescent="0.3">
      <c r="B646" s="7">
        <v>35</v>
      </c>
    </row>
    <row r="647" spans="1:8" x14ac:dyDescent="0.3">
      <c r="B647" s="7">
        <v>28</v>
      </c>
      <c r="D647" t="s">
        <v>110</v>
      </c>
    </row>
    <row r="648" spans="1:8" x14ac:dyDescent="0.3">
      <c r="B648" s="7">
        <v>32</v>
      </c>
    </row>
    <row r="649" spans="1:8" x14ac:dyDescent="0.3">
      <c r="B649" s="7">
        <v>45</v>
      </c>
    </row>
    <row r="650" spans="1:8" x14ac:dyDescent="0.3">
      <c r="B650" s="7">
        <v>38</v>
      </c>
    </row>
    <row r="651" spans="1:8" x14ac:dyDescent="0.3">
      <c r="B651" s="7">
        <v>29</v>
      </c>
    </row>
    <row r="652" spans="1:8" x14ac:dyDescent="0.3">
      <c r="B652" s="7">
        <v>42</v>
      </c>
    </row>
    <row r="653" spans="1:8" x14ac:dyDescent="0.3">
      <c r="B653" s="7">
        <v>30</v>
      </c>
    </row>
    <row r="654" spans="1:8" x14ac:dyDescent="0.3">
      <c r="B654" s="7">
        <v>36</v>
      </c>
    </row>
    <row r="655" spans="1:8" x14ac:dyDescent="0.3">
      <c r="B655" s="7">
        <v>41</v>
      </c>
    </row>
    <row r="656" spans="1:8" x14ac:dyDescent="0.3">
      <c r="B656" s="7">
        <v>47</v>
      </c>
    </row>
    <row r="657" spans="2:5" x14ac:dyDescent="0.3">
      <c r="B657" s="7">
        <v>31</v>
      </c>
    </row>
    <row r="658" spans="2:5" x14ac:dyDescent="0.3">
      <c r="B658" s="7">
        <v>39</v>
      </c>
    </row>
    <row r="659" spans="2:5" x14ac:dyDescent="0.3">
      <c r="B659" s="7">
        <v>43</v>
      </c>
    </row>
    <row r="660" spans="2:5" x14ac:dyDescent="0.3">
      <c r="B660" s="7">
        <v>37</v>
      </c>
    </row>
    <row r="661" spans="2:5" x14ac:dyDescent="0.3">
      <c r="B661" s="7">
        <v>30</v>
      </c>
    </row>
    <row r="662" spans="2:5" x14ac:dyDescent="0.3">
      <c r="B662" s="7">
        <v>34</v>
      </c>
    </row>
    <row r="663" spans="2:5" x14ac:dyDescent="0.3">
      <c r="B663" s="7">
        <v>39</v>
      </c>
    </row>
    <row r="664" spans="2:5" x14ac:dyDescent="0.3">
      <c r="B664" s="7">
        <v>28</v>
      </c>
    </row>
    <row r="665" spans="2:5" x14ac:dyDescent="0.3">
      <c r="B665" s="7">
        <v>33</v>
      </c>
      <c r="D665" t="s">
        <v>111</v>
      </c>
    </row>
    <row r="666" spans="2:5" x14ac:dyDescent="0.3">
      <c r="B666" s="7">
        <v>36</v>
      </c>
      <c r="D666" s="3" t="s">
        <v>33</v>
      </c>
      <c r="E666" s="3">
        <f>AVERAGE(B646:B695)</f>
        <v>36.14</v>
      </c>
    </row>
    <row r="667" spans="2:5" x14ac:dyDescent="0.3">
      <c r="B667" s="7">
        <v>40</v>
      </c>
    </row>
    <row r="668" spans="2:5" x14ac:dyDescent="0.3">
      <c r="B668" s="7">
        <v>42</v>
      </c>
      <c r="D668" t="s">
        <v>112</v>
      </c>
    </row>
    <row r="669" spans="2:5" x14ac:dyDescent="0.3">
      <c r="B669" s="7">
        <v>29</v>
      </c>
    </row>
    <row r="670" spans="2:5" x14ac:dyDescent="0.3">
      <c r="B670" s="7">
        <v>31</v>
      </c>
      <c r="D670" s="8" t="s">
        <v>70</v>
      </c>
      <c r="E670" t="s">
        <v>113</v>
      </c>
    </row>
    <row r="671" spans="2:5" x14ac:dyDescent="0.3">
      <c r="B671" s="7">
        <v>45</v>
      </c>
      <c r="D671" s="9">
        <v>28</v>
      </c>
      <c r="E671">
        <v>4</v>
      </c>
    </row>
    <row r="672" spans="2:5" x14ac:dyDescent="0.3">
      <c r="B672" s="7">
        <v>38</v>
      </c>
      <c r="D672" s="9">
        <v>29</v>
      </c>
      <c r="E672">
        <v>3</v>
      </c>
    </row>
    <row r="673" spans="2:5" x14ac:dyDescent="0.3">
      <c r="B673" s="7">
        <v>33</v>
      </c>
      <c r="D673" s="9">
        <v>30</v>
      </c>
      <c r="E673">
        <v>3</v>
      </c>
    </row>
    <row r="674" spans="2:5" x14ac:dyDescent="0.3">
      <c r="B674" s="7">
        <v>41</v>
      </c>
      <c r="D674" s="9">
        <v>31</v>
      </c>
      <c r="E674">
        <v>3</v>
      </c>
    </row>
    <row r="675" spans="2:5" x14ac:dyDescent="0.3">
      <c r="B675" s="7">
        <v>35</v>
      </c>
      <c r="D675" s="9">
        <v>32</v>
      </c>
      <c r="E675">
        <v>2</v>
      </c>
    </row>
    <row r="676" spans="2:5" x14ac:dyDescent="0.3">
      <c r="B676" s="7">
        <v>37</v>
      </c>
      <c r="D676" s="9">
        <v>33</v>
      </c>
      <c r="E676">
        <v>3</v>
      </c>
    </row>
    <row r="677" spans="2:5" x14ac:dyDescent="0.3">
      <c r="B677" s="7">
        <v>34</v>
      </c>
      <c r="D677" s="9">
        <v>34</v>
      </c>
      <c r="E677">
        <v>2</v>
      </c>
    </row>
    <row r="678" spans="2:5" x14ac:dyDescent="0.3">
      <c r="B678" s="7">
        <v>46</v>
      </c>
      <c r="D678" s="9">
        <v>35</v>
      </c>
      <c r="E678">
        <v>3</v>
      </c>
    </row>
    <row r="679" spans="2:5" x14ac:dyDescent="0.3">
      <c r="B679" s="7">
        <v>30</v>
      </c>
      <c r="D679" s="9">
        <v>36</v>
      </c>
      <c r="E679">
        <v>3</v>
      </c>
    </row>
    <row r="680" spans="2:5" x14ac:dyDescent="0.3">
      <c r="B680" s="7">
        <v>39</v>
      </c>
      <c r="D680" s="9">
        <v>37</v>
      </c>
      <c r="E680">
        <v>3</v>
      </c>
    </row>
    <row r="681" spans="2:5" x14ac:dyDescent="0.3">
      <c r="B681" s="7">
        <v>43</v>
      </c>
      <c r="D681" s="9">
        <v>38</v>
      </c>
      <c r="E681">
        <v>3</v>
      </c>
    </row>
    <row r="682" spans="2:5" x14ac:dyDescent="0.3">
      <c r="B682" s="7">
        <v>28</v>
      </c>
      <c r="D682" s="9">
        <v>39</v>
      </c>
      <c r="E682">
        <v>4</v>
      </c>
    </row>
    <row r="683" spans="2:5" x14ac:dyDescent="0.3">
      <c r="B683" s="7">
        <v>32</v>
      </c>
      <c r="D683" s="9">
        <v>40</v>
      </c>
      <c r="E683">
        <v>2</v>
      </c>
    </row>
    <row r="684" spans="2:5" x14ac:dyDescent="0.3">
      <c r="B684" s="7">
        <v>36</v>
      </c>
      <c r="D684" s="9">
        <v>41</v>
      </c>
      <c r="E684">
        <v>2</v>
      </c>
    </row>
    <row r="685" spans="2:5" x14ac:dyDescent="0.3">
      <c r="B685" s="7">
        <v>29</v>
      </c>
      <c r="D685" s="9">
        <v>42</v>
      </c>
      <c r="E685">
        <v>3</v>
      </c>
    </row>
    <row r="686" spans="2:5" x14ac:dyDescent="0.3">
      <c r="B686" s="7">
        <v>31</v>
      </c>
      <c r="D686" s="9">
        <v>43</v>
      </c>
      <c r="E686">
        <v>3</v>
      </c>
    </row>
    <row r="687" spans="2:5" x14ac:dyDescent="0.3">
      <c r="B687" s="7">
        <v>37</v>
      </c>
      <c r="D687" s="9">
        <v>45</v>
      </c>
      <c r="E687">
        <v>2</v>
      </c>
    </row>
    <row r="688" spans="2:5" x14ac:dyDescent="0.3">
      <c r="B688" s="7">
        <v>40</v>
      </c>
      <c r="D688" s="9">
        <v>46</v>
      </c>
      <c r="E688">
        <v>1</v>
      </c>
    </row>
    <row r="689" spans="1:6" x14ac:dyDescent="0.3">
      <c r="B689" s="7">
        <v>42</v>
      </c>
      <c r="D689" s="9">
        <v>47</v>
      </c>
      <c r="E689">
        <v>1</v>
      </c>
    </row>
    <row r="690" spans="1:6" x14ac:dyDescent="0.3">
      <c r="B690" s="7">
        <v>33</v>
      </c>
      <c r="D690" s="9" t="s">
        <v>71</v>
      </c>
      <c r="E690">
        <v>50</v>
      </c>
    </row>
    <row r="691" spans="1:6" x14ac:dyDescent="0.3">
      <c r="B691" s="7">
        <v>39</v>
      </c>
    </row>
    <row r="692" spans="1:6" x14ac:dyDescent="0.3">
      <c r="B692" s="7">
        <v>28</v>
      </c>
    </row>
    <row r="693" spans="1:6" x14ac:dyDescent="0.3">
      <c r="B693" s="7">
        <v>35</v>
      </c>
    </row>
    <row r="694" spans="1:6" x14ac:dyDescent="0.3">
      <c r="B694" s="7">
        <v>38</v>
      </c>
    </row>
    <row r="695" spans="1:6" x14ac:dyDescent="0.3">
      <c r="B695" s="7">
        <v>43</v>
      </c>
    </row>
    <row r="700" spans="1:6" x14ac:dyDescent="0.3">
      <c r="A700" s="4" t="s">
        <v>114</v>
      </c>
      <c r="B700" s="1"/>
      <c r="C700" s="1"/>
      <c r="D700" s="1"/>
      <c r="E700" s="1"/>
      <c r="F700" s="1"/>
    </row>
    <row r="702" spans="1:6" x14ac:dyDescent="0.3">
      <c r="A702" t="s">
        <v>115</v>
      </c>
    </row>
    <row r="704" spans="1:6" x14ac:dyDescent="0.3">
      <c r="B704" s="2" t="s">
        <v>116</v>
      </c>
      <c r="D704" t="s">
        <v>65</v>
      </c>
    </row>
    <row r="705" spans="2:4" x14ac:dyDescent="0.3">
      <c r="B705" s="7">
        <v>125</v>
      </c>
    </row>
    <row r="706" spans="2:4" x14ac:dyDescent="0.3">
      <c r="B706" s="7">
        <v>148</v>
      </c>
      <c r="D706" t="s">
        <v>117</v>
      </c>
    </row>
    <row r="707" spans="2:4" x14ac:dyDescent="0.3">
      <c r="B707" s="7">
        <v>137</v>
      </c>
    </row>
    <row r="708" spans="2:4" x14ac:dyDescent="0.3">
      <c r="B708" s="7">
        <v>120</v>
      </c>
    </row>
    <row r="709" spans="2:4" x14ac:dyDescent="0.3">
      <c r="B709" s="7">
        <v>135</v>
      </c>
    </row>
    <row r="710" spans="2:4" x14ac:dyDescent="0.3">
      <c r="B710" s="7">
        <v>132</v>
      </c>
    </row>
    <row r="711" spans="2:4" x14ac:dyDescent="0.3">
      <c r="B711" s="7">
        <v>145</v>
      </c>
    </row>
    <row r="712" spans="2:4" x14ac:dyDescent="0.3">
      <c r="B712" s="7">
        <v>122</v>
      </c>
    </row>
    <row r="713" spans="2:4" x14ac:dyDescent="0.3">
      <c r="B713" s="7">
        <v>130</v>
      </c>
    </row>
    <row r="714" spans="2:4" x14ac:dyDescent="0.3">
      <c r="B714" s="7">
        <v>141</v>
      </c>
    </row>
    <row r="715" spans="2:4" x14ac:dyDescent="0.3">
      <c r="B715" s="7">
        <v>118</v>
      </c>
    </row>
    <row r="716" spans="2:4" x14ac:dyDescent="0.3">
      <c r="B716" s="7">
        <v>125</v>
      </c>
    </row>
    <row r="717" spans="2:4" x14ac:dyDescent="0.3">
      <c r="B717" s="7">
        <v>132</v>
      </c>
    </row>
    <row r="718" spans="2:4" x14ac:dyDescent="0.3">
      <c r="B718" s="7">
        <v>136</v>
      </c>
    </row>
    <row r="719" spans="2:4" x14ac:dyDescent="0.3">
      <c r="B719" s="7">
        <v>128</v>
      </c>
    </row>
    <row r="720" spans="2:4" x14ac:dyDescent="0.3">
      <c r="B720" s="7">
        <v>123</v>
      </c>
    </row>
    <row r="721" spans="2:5" x14ac:dyDescent="0.3">
      <c r="B721" s="7">
        <v>132</v>
      </c>
    </row>
    <row r="722" spans="2:5" x14ac:dyDescent="0.3">
      <c r="B722" s="7">
        <v>138</v>
      </c>
    </row>
    <row r="723" spans="2:5" x14ac:dyDescent="0.3">
      <c r="B723" s="7">
        <v>126</v>
      </c>
    </row>
    <row r="724" spans="2:5" x14ac:dyDescent="0.3">
      <c r="B724" s="7">
        <v>129</v>
      </c>
    </row>
    <row r="725" spans="2:5" x14ac:dyDescent="0.3">
      <c r="B725" s="7">
        <v>136</v>
      </c>
      <c r="D725" t="s">
        <v>118</v>
      </c>
    </row>
    <row r="726" spans="2:5" x14ac:dyDescent="0.3">
      <c r="B726" s="7">
        <v>127</v>
      </c>
      <c r="D726" s="3" t="s">
        <v>119</v>
      </c>
      <c r="E726" s="3">
        <f>MEDIAN(B705:B804)</f>
        <v>130.5</v>
      </c>
    </row>
    <row r="727" spans="2:5" x14ac:dyDescent="0.3">
      <c r="B727" s="7">
        <v>130</v>
      </c>
    </row>
    <row r="728" spans="2:5" x14ac:dyDescent="0.3">
      <c r="B728" s="7">
        <v>122</v>
      </c>
    </row>
    <row r="729" spans="2:5" x14ac:dyDescent="0.3">
      <c r="B729" s="7">
        <v>125</v>
      </c>
      <c r="D729" t="s">
        <v>120</v>
      </c>
    </row>
    <row r="730" spans="2:5" x14ac:dyDescent="0.3">
      <c r="B730" s="7">
        <v>133</v>
      </c>
    </row>
    <row r="731" spans="2:5" x14ac:dyDescent="0.3">
      <c r="B731" s="7">
        <v>140</v>
      </c>
      <c r="D731" s="8" t="s">
        <v>70</v>
      </c>
      <c r="E731" t="s">
        <v>121</v>
      </c>
    </row>
    <row r="732" spans="2:5" x14ac:dyDescent="0.3">
      <c r="B732" s="7">
        <v>126</v>
      </c>
      <c r="D732" s="9">
        <v>118</v>
      </c>
      <c r="E732">
        <v>1</v>
      </c>
    </row>
    <row r="733" spans="2:5" x14ac:dyDescent="0.3">
      <c r="B733" s="7">
        <v>133</v>
      </c>
      <c r="D733" s="9">
        <v>119</v>
      </c>
      <c r="E733">
        <v>4</v>
      </c>
    </row>
    <row r="734" spans="2:5" x14ac:dyDescent="0.3">
      <c r="B734" s="7">
        <v>135</v>
      </c>
      <c r="D734" s="9">
        <v>120</v>
      </c>
      <c r="E734">
        <v>1</v>
      </c>
    </row>
    <row r="735" spans="2:5" x14ac:dyDescent="0.3">
      <c r="B735" s="7">
        <v>130</v>
      </c>
      <c r="D735" s="9">
        <v>122</v>
      </c>
      <c r="E735">
        <v>5</v>
      </c>
    </row>
    <row r="736" spans="2:5" x14ac:dyDescent="0.3">
      <c r="B736" s="7">
        <v>134</v>
      </c>
      <c r="D736" s="9">
        <v>123</v>
      </c>
      <c r="E736">
        <v>1</v>
      </c>
    </row>
    <row r="737" spans="2:5" x14ac:dyDescent="0.3">
      <c r="B737" s="7">
        <v>141</v>
      </c>
      <c r="D737" s="9">
        <v>124</v>
      </c>
      <c r="E737">
        <v>4</v>
      </c>
    </row>
    <row r="738" spans="2:5" x14ac:dyDescent="0.3">
      <c r="B738" s="7">
        <v>119</v>
      </c>
      <c r="D738" s="9">
        <v>125</v>
      </c>
      <c r="E738">
        <v>10</v>
      </c>
    </row>
    <row r="739" spans="2:5" x14ac:dyDescent="0.3">
      <c r="B739" s="7">
        <v>125</v>
      </c>
      <c r="D739" s="9">
        <v>126</v>
      </c>
      <c r="E739">
        <v>5</v>
      </c>
    </row>
    <row r="740" spans="2:5" x14ac:dyDescent="0.3">
      <c r="B740" s="7">
        <v>131</v>
      </c>
      <c r="D740" s="9">
        <v>127</v>
      </c>
      <c r="E740">
        <v>4</v>
      </c>
    </row>
    <row r="741" spans="2:5" x14ac:dyDescent="0.3">
      <c r="B741" s="7">
        <v>136</v>
      </c>
      <c r="D741" s="9">
        <v>128</v>
      </c>
      <c r="E741">
        <v>5</v>
      </c>
    </row>
    <row r="742" spans="2:5" x14ac:dyDescent="0.3">
      <c r="B742" s="7">
        <v>128</v>
      </c>
      <c r="D742" s="9">
        <v>129</v>
      </c>
      <c r="E742">
        <v>1</v>
      </c>
    </row>
    <row r="743" spans="2:5" x14ac:dyDescent="0.3">
      <c r="B743" s="7">
        <v>124</v>
      </c>
      <c r="D743" s="9">
        <v>130</v>
      </c>
      <c r="E743">
        <v>9</v>
      </c>
    </row>
    <row r="744" spans="2:5" x14ac:dyDescent="0.3">
      <c r="B744" s="7">
        <v>132</v>
      </c>
      <c r="D744" s="9">
        <v>131</v>
      </c>
      <c r="E744">
        <v>4</v>
      </c>
    </row>
    <row r="745" spans="2:5" x14ac:dyDescent="0.3">
      <c r="B745" s="7">
        <v>136</v>
      </c>
      <c r="D745" s="9">
        <v>132</v>
      </c>
      <c r="E745">
        <v>7</v>
      </c>
    </row>
    <row r="746" spans="2:5" x14ac:dyDescent="0.3">
      <c r="B746" s="7">
        <v>127</v>
      </c>
      <c r="D746" s="9">
        <v>133</v>
      </c>
      <c r="E746">
        <v>8</v>
      </c>
    </row>
    <row r="747" spans="2:5" x14ac:dyDescent="0.3">
      <c r="B747" s="7">
        <v>130</v>
      </c>
      <c r="D747" s="9">
        <v>134</v>
      </c>
      <c r="E747">
        <v>4</v>
      </c>
    </row>
    <row r="748" spans="2:5" x14ac:dyDescent="0.3">
      <c r="B748" s="7">
        <v>122</v>
      </c>
      <c r="D748" s="9">
        <v>135</v>
      </c>
      <c r="E748">
        <v>5</v>
      </c>
    </row>
    <row r="749" spans="2:5" x14ac:dyDescent="0.3">
      <c r="B749" s="7">
        <v>125</v>
      </c>
      <c r="D749" s="9">
        <v>136</v>
      </c>
      <c r="E749">
        <v>9</v>
      </c>
    </row>
    <row r="750" spans="2:5" x14ac:dyDescent="0.3">
      <c r="B750" s="7">
        <v>133</v>
      </c>
      <c r="D750" s="9">
        <v>137</v>
      </c>
      <c r="E750">
        <v>1</v>
      </c>
    </row>
    <row r="751" spans="2:5" x14ac:dyDescent="0.3">
      <c r="B751" s="7">
        <v>140</v>
      </c>
      <c r="D751" s="9">
        <v>138</v>
      </c>
      <c r="E751">
        <v>1</v>
      </c>
    </row>
    <row r="752" spans="2:5" x14ac:dyDescent="0.3">
      <c r="B752" s="7">
        <v>126</v>
      </c>
      <c r="D752" s="9">
        <v>140</v>
      </c>
      <c r="E752">
        <v>4</v>
      </c>
    </row>
    <row r="753" spans="2:5" x14ac:dyDescent="0.3">
      <c r="B753" s="7">
        <v>133</v>
      </c>
      <c r="D753" s="9">
        <v>141</v>
      </c>
      <c r="E753">
        <v>5</v>
      </c>
    </row>
    <row r="754" spans="2:5" x14ac:dyDescent="0.3">
      <c r="B754" s="7">
        <v>135</v>
      </c>
      <c r="D754" s="9">
        <v>145</v>
      </c>
      <c r="E754">
        <v>1</v>
      </c>
    </row>
    <row r="755" spans="2:5" x14ac:dyDescent="0.3">
      <c r="B755" s="7">
        <v>130</v>
      </c>
      <c r="D755" s="9">
        <v>148</v>
      </c>
      <c r="E755">
        <v>1</v>
      </c>
    </row>
    <row r="756" spans="2:5" x14ac:dyDescent="0.3">
      <c r="B756" s="7">
        <v>134</v>
      </c>
      <c r="D756" s="9" t="s">
        <v>71</v>
      </c>
      <c r="E756">
        <v>100</v>
      </c>
    </row>
    <row r="757" spans="2:5" x14ac:dyDescent="0.3">
      <c r="B757" s="7">
        <v>141</v>
      </c>
    </row>
    <row r="758" spans="2:5" x14ac:dyDescent="0.3">
      <c r="B758" s="7">
        <v>119</v>
      </c>
    </row>
    <row r="759" spans="2:5" x14ac:dyDescent="0.3">
      <c r="B759" s="7">
        <v>125</v>
      </c>
    </row>
    <row r="760" spans="2:5" x14ac:dyDescent="0.3">
      <c r="B760" s="7">
        <v>131</v>
      </c>
    </row>
    <row r="761" spans="2:5" x14ac:dyDescent="0.3">
      <c r="B761" s="7">
        <v>136</v>
      </c>
    </row>
    <row r="762" spans="2:5" x14ac:dyDescent="0.3">
      <c r="B762" s="7">
        <v>128</v>
      </c>
    </row>
    <row r="763" spans="2:5" x14ac:dyDescent="0.3">
      <c r="B763" s="7">
        <v>124</v>
      </c>
    </row>
    <row r="764" spans="2:5" x14ac:dyDescent="0.3">
      <c r="B764" s="7">
        <v>132</v>
      </c>
    </row>
    <row r="765" spans="2:5" x14ac:dyDescent="0.3">
      <c r="B765" s="7">
        <v>136</v>
      </c>
    </row>
    <row r="766" spans="2:5" x14ac:dyDescent="0.3">
      <c r="B766" s="7">
        <v>127</v>
      </c>
    </row>
    <row r="767" spans="2:5" x14ac:dyDescent="0.3">
      <c r="B767" s="7">
        <v>130</v>
      </c>
    </row>
    <row r="768" spans="2:5" x14ac:dyDescent="0.3">
      <c r="B768" s="7">
        <v>122</v>
      </c>
    </row>
    <row r="769" spans="2:2" x14ac:dyDescent="0.3">
      <c r="B769" s="7">
        <v>125</v>
      </c>
    </row>
    <row r="770" spans="2:2" x14ac:dyDescent="0.3">
      <c r="B770" s="7">
        <v>133</v>
      </c>
    </row>
    <row r="771" spans="2:2" x14ac:dyDescent="0.3">
      <c r="B771" s="7">
        <v>140</v>
      </c>
    </row>
    <row r="772" spans="2:2" x14ac:dyDescent="0.3">
      <c r="B772" s="7">
        <v>126</v>
      </c>
    </row>
    <row r="773" spans="2:2" x14ac:dyDescent="0.3">
      <c r="B773" s="7">
        <v>133</v>
      </c>
    </row>
    <row r="774" spans="2:2" x14ac:dyDescent="0.3">
      <c r="B774" s="7">
        <v>135</v>
      </c>
    </row>
    <row r="775" spans="2:2" x14ac:dyDescent="0.3">
      <c r="B775" s="7">
        <v>130</v>
      </c>
    </row>
    <row r="776" spans="2:2" x14ac:dyDescent="0.3">
      <c r="B776" s="7">
        <v>134</v>
      </c>
    </row>
    <row r="777" spans="2:2" x14ac:dyDescent="0.3">
      <c r="B777" s="7">
        <v>141</v>
      </c>
    </row>
    <row r="778" spans="2:2" x14ac:dyDescent="0.3">
      <c r="B778" s="7">
        <v>119</v>
      </c>
    </row>
    <row r="779" spans="2:2" x14ac:dyDescent="0.3">
      <c r="B779" s="7">
        <v>125</v>
      </c>
    </row>
    <row r="780" spans="2:2" x14ac:dyDescent="0.3">
      <c r="B780" s="7">
        <v>131</v>
      </c>
    </row>
    <row r="781" spans="2:2" x14ac:dyDescent="0.3">
      <c r="B781" s="7">
        <v>136</v>
      </c>
    </row>
    <row r="782" spans="2:2" x14ac:dyDescent="0.3">
      <c r="B782" s="7">
        <v>128</v>
      </c>
    </row>
    <row r="783" spans="2:2" x14ac:dyDescent="0.3">
      <c r="B783" s="7">
        <v>124</v>
      </c>
    </row>
    <row r="784" spans="2:2" x14ac:dyDescent="0.3">
      <c r="B784" s="7">
        <v>132</v>
      </c>
    </row>
    <row r="785" spans="2:2" x14ac:dyDescent="0.3">
      <c r="B785" s="7">
        <v>136</v>
      </c>
    </row>
    <row r="786" spans="2:2" x14ac:dyDescent="0.3">
      <c r="B786" s="7">
        <v>127</v>
      </c>
    </row>
    <row r="787" spans="2:2" x14ac:dyDescent="0.3">
      <c r="B787" s="7">
        <v>130</v>
      </c>
    </row>
    <row r="788" spans="2:2" x14ac:dyDescent="0.3">
      <c r="B788" s="7">
        <v>122</v>
      </c>
    </row>
    <row r="789" spans="2:2" x14ac:dyDescent="0.3">
      <c r="B789" s="7">
        <v>125</v>
      </c>
    </row>
    <row r="790" spans="2:2" x14ac:dyDescent="0.3">
      <c r="B790" s="7">
        <v>133</v>
      </c>
    </row>
    <row r="791" spans="2:2" x14ac:dyDescent="0.3">
      <c r="B791" s="7">
        <v>140</v>
      </c>
    </row>
    <row r="792" spans="2:2" x14ac:dyDescent="0.3">
      <c r="B792" s="7">
        <v>126</v>
      </c>
    </row>
    <row r="793" spans="2:2" x14ac:dyDescent="0.3">
      <c r="B793" s="7">
        <v>133</v>
      </c>
    </row>
    <row r="794" spans="2:2" x14ac:dyDescent="0.3">
      <c r="B794" s="7">
        <v>135</v>
      </c>
    </row>
    <row r="795" spans="2:2" x14ac:dyDescent="0.3">
      <c r="B795" s="7">
        <v>130</v>
      </c>
    </row>
    <row r="796" spans="2:2" x14ac:dyDescent="0.3">
      <c r="B796" s="7">
        <v>134</v>
      </c>
    </row>
    <row r="797" spans="2:2" x14ac:dyDescent="0.3">
      <c r="B797" s="7">
        <v>141</v>
      </c>
    </row>
    <row r="798" spans="2:2" x14ac:dyDescent="0.3">
      <c r="B798" s="7">
        <v>119</v>
      </c>
    </row>
    <row r="799" spans="2:2" x14ac:dyDescent="0.3">
      <c r="B799" s="7">
        <v>125</v>
      </c>
    </row>
    <row r="800" spans="2:2" x14ac:dyDescent="0.3">
      <c r="B800" s="7">
        <v>131</v>
      </c>
    </row>
    <row r="801" spans="1:6" x14ac:dyDescent="0.3">
      <c r="B801" s="7">
        <v>136</v>
      </c>
    </row>
    <row r="802" spans="1:6" x14ac:dyDescent="0.3">
      <c r="B802" s="7">
        <v>128</v>
      </c>
    </row>
    <row r="803" spans="1:6" x14ac:dyDescent="0.3">
      <c r="B803" s="7">
        <v>124</v>
      </c>
    </row>
    <row r="804" spans="1:6" x14ac:dyDescent="0.3">
      <c r="B804" s="7">
        <v>132</v>
      </c>
    </row>
    <row r="807" spans="1:6" x14ac:dyDescent="0.3">
      <c r="A807" s="4" t="s">
        <v>122</v>
      </c>
      <c r="B807" s="1"/>
      <c r="C807" s="1"/>
      <c r="D807" s="1"/>
      <c r="E807" s="1"/>
      <c r="F807" s="1"/>
    </row>
    <row r="809" spans="1:6" x14ac:dyDescent="0.3">
      <c r="A809" t="s">
        <v>123</v>
      </c>
    </row>
    <row r="811" spans="1:6" x14ac:dyDescent="0.3">
      <c r="B811" s="2" t="s">
        <v>124</v>
      </c>
      <c r="C811" s="2" t="s">
        <v>125</v>
      </c>
      <c r="D811" s="2" t="s">
        <v>126</v>
      </c>
      <c r="F811" t="s">
        <v>22</v>
      </c>
    </row>
    <row r="812" spans="1:6" x14ac:dyDescent="0.3">
      <c r="B812" s="7">
        <v>45</v>
      </c>
      <c r="C812" s="7">
        <v>32</v>
      </c>
      <c r="D812" s="7">
        <v>40</v>
      </c>
    </row>
    <row r="813" spans="1:6" x14ac:dyDescent="0.3">
      <c r="B813" s="7">
        <v>35</v>
      </c>
      <c r="C813" s="7">
        <v>28</v>
      </c>
      <c r="D813" s="7">
        <v>39</v>
      </c>
      <c r="F813" t="s">
        <v>127</v>
      </c>
    </row>
    <row r="814" spans="1:6" x14ac:dyDescent="0.3">
      <c r="B814" s="7">
        <v>40</v>
      </c>
      <c r="C814" s="7">
        <v>30</v>
      </c>
      <c r="D814" s="7">
        <v>42</v>
      </c>
    </row>
    <row r="815" spans="1:6" x14ac:dyDescent="0.3">
      <c r="B815" s="7">
        <v>38</v>
      </c>
      <c r="C815" s="7">
        <v>34</v>
      </c>
      <c r="D815" s="7">
        <v>41</v>
      </c>
    </row>
    <row r="816" spans="1:6" x14ac:dyDescent="0.3">
      <c r="B816" s="7">
        <v>42</v>
      </c>
      <c r="C816" s="7">
        <v>33</v>
      </c>
      <c r="D816" s="7">
        <v>38</v>
      </c>
    </row>
    <row r="817" spans="1:6" x14ac:dyDescent="0.3">
      <c r="B817" s="7">
        <v>37</v>
      </c>
      <c r="C817" s="7">
        <v>35</v>
      </c>
      <c r="D817" s="7">
        <v>43</v>
      </c>
    </row>
    <row r="818" spans="1:6" x14ac:dyDescent="0.3">
      <c r="B818" s="7">
        <v>39</v>
      </c>
      <c r="C818" s="7">
        <v>31</v>
      </c>
      <c r="D818" s="7">
        <v>45</v>
      </c>
    </row>
    <row r="819" spans="1:6" x14ac:dyDescent="0.3">
      <c r="B819" s="7">
        <v>43</v>
      </c>
      <c r="C819" s="7">
        <v>29</v>
      </c>
      <c r="D819" s="7">
        <v>44</v>
      </c>
    </row>
    <row r="820" spans="1:6" x14ac:dyDescent="0.3">
      <c r="B820" s="7">
        <v>44</v>
      </c>
      <c r="C820" s="7">
        <v>36</v>
      </c>
      <c r="D820" s="7">
        <v>41</v>
      </c>
    </row>
    <row r="821" spans="1:6" x14ac:dyDescent="0.3">
      <c r="B821" s="7">
        <v>41</v>
      </c>
      <c r="C821" s="7">
        <v>37</v>
      </c>
      <c r="D821" s="7">
        <v>37</v>
      </c>
    </row>
    <row r="823" spans="1:6" x14ac:dyDescent="0.3">
      <c r="A823" s="6" t="s">
        <v>33</v>
      </c>
      <c r="B823" s="6">
        <f>AVERAGE(B812:B821)</f>
        <v>40.4</v>
      </c>
      <c r="C823" s="6">
        <f t="shared" ref="C823:D823" si="5">AVERAGE(C812:C821)</f>
        <v>32.5</v>
      </c>
      <c r="D823" s="6">
        <f t="shared" si="5"/>
        <v>41</v>
      </c>
    </row>
    <row r="824" spans="1:6" x14ac:dyDescent="0.3">
      <c r="A824" s="6" t="s">
        <v>34</v>
      </c>
      <c r="B824" s="6">
        <f>MAX(B812:B821)-MIN(B812:B821)</f>
        <v>10</v>
      </c>
      <c r="C824" s="6">
        <f t="shared" ref="C824:D824" si="6">MAX(C812:C821)-MIN(C812:C821)</f>
        <v>9</v>
      </c>
      <c r="D824" s="6">
        <f t="shared" si="6"/>
        <v>8</v>
      </c>
    </row>
    <row r="830" spans="1:6" x14ac:dyDescent="0.3">
      <c r="F830" t="s">
        <v>128</v>
      </c>
    </row>
    <row r="832" spans="1:6" x14ac:dyDescent="0.3">
      <c r="F832" t="s">
        <v>129</v>
      </c>
    </row>
  </sheetData>
  <pageMargins left="0.7" right="0.7" top="0.75" bottom="0.75" header="0.3" footer="0.3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679F-2999-4EE8-A5DB-EFC95BAF6D9F}">
  <dimension ref="A2:N486"/>
  <sheetViews>
    <sheetView workbookViewId="0">
      <selection activeCell="G20" sqref="G20"/>
    </sheetView>
  </sheetViews>
  <sheetFormatPr defaultRowHeight="14.4" x14ac:dyDescent="0.3"/>
  <cols>
    <col min="2" max="2" width="11.77734375" customWidth="1"/>
  </cols>
  <sheetData>
    <row r="2" spans="1:14" x14ac:dyDescent="0.3">
      <c r="A2" s="15" t="s">
        <v>130</v>
      </c>
      <c r="B2" s="16"/>
      <c r="C2" s="16"/>
      <c r="D2" s="16"/>
      <c r="E2" s="16"/>
    </row>
    <row r="4" spans="1:14" x14ac:dyDescent="0.3">
      <c r="A4" s="4" t="s">
        <v>131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6" spans="1:14" x14ac:dyDescent="0.3">
      <c r="A6" t="s">
        <v>132</v>
      </c>
    </row>
    <row r="8" spans="1:14" x14ac:dyDescent="0.3">
      <c r="B8" s="2" t="s">
        <v>133</v>
      </c>
      <c r="D8" t="s">
        <v>65</v>
      </c>
    </row>
    <row r="9" spans="1:14" x14ac:dyDescent="0.3">
      <c r="B9" s="7">
        <v>-2.5</v>
      </c>
    </row>
    <row r="10" spans="1:14" x14ac:dyDescent="0.3">
      <c r="B10" s="7">
        <v>1.3</v>
      </c>
      <c r="D10" t="s">
        <v>134</v>
      </c>
    </row>
    <row r="11" spans="1:14" x14ac:dyDescent="0.3">
      <c r="B11" s="7">
        <v>-0.8</v>
      </c>
      <c r="D11">
        <f>SKEW(B9:B58)</f>
        <v>5.4546017084340551E-2</v>
      </c>
    </row>
    <row r="12" spans="1:14" x14ac:dyDescent="0.3">
      <c r="B12" s="7">
        <v>-1.9</v>
      </c>
    </row>
    <row r="13" spans="1:14" x14ac:dyDescent="0.3">
      <c r="B13" s="7">
        <v>2.1</v>
      </c>
      <c r="D13" t="s">
        <v>135</v>
      </c>
    </row>
    <row r="14" spans="1:14" x14ac:dyDescent="0.3">
      <c r="B14" s="7">
        <v>0.5</v>
      </c>
      <c r="D14">
        <f>KURT(B9:B58)</f>
        <v>-1.3042496425917365</v>
      </c>
    </row>
    <row r="15" spans="1:14" x14ac:dyDescent="0.3">
      <c r="B15" s="7">
        <v>-1.2</v>
      </c>
    </row>
    <row r="16" spans="1:14" x14ac:dyDescent="0.3">
      <c r="B16" s="7">
        <v>1.8</v>
      </c>
      <c r="D16" t="s">
        <v>136</v>
      </c>
    </row>
    <row r="17" spans="2:4" x14ac:dyDescent="0.3">
      <c r="B17" s="7">
        <v>-0.5</v>
      </c>
      <c r="D17" t="s">
        <v>193</v>
      </c>
    </row>
    <row r="18" spans="2:4" x14ac:dyDescent="0.3">
      <c r="B18" s="7">
        <v>2.2999999999999998</v>
      </c>
    </row>
    <row r="19" spans="2:4" x14ac:dyDescent="0.3">
      <c r="B19" s="7">
        <v>-0.7</v>
      </c>
    </row>
    <row r="20" spans="2:4" x14ac:dyDescent="0.3">
      <c r="B20" s="7">
        <v>1.2</v>
      </c>
    </row>
    <row r="21" spans="2:4" x14ac:dyDescent="0.3">
      <c r="B21" s="7">
        <v>-1.5</v>
      </c>
    </row>
    <row r="22" spans="2:4" x14ac:dyDescent="0.3">
      <c r="B22" s="7">
        <v>-0.3</v>
      </c>
    </row>
    <row r="23" spans="2:4" x14ac:dyDescent="0.3">
      <c r="B23" s="7">
        <v>2.6</v>
      </c>
    </row>
    <row r="24" spans="2:4" x14ac:dyDescent="0.3">
      <c r="B24" s="7">
        <v>1.1000000000000001</v>
      </c>
    </row>
    <row r="25" spans="2:4" x14ac:dyDescent="0.3">
      <c r="B25" s="7">
        <v>-1.7</v>
      </c>
    </row>
    <row r="26" spans="2:4" x14ac:dyDescent="0.3">
      <c r="B26" s="7">
        <v>0.9</v>
      </c>
    </row>
    <row r="27" spans="2:4" x14ac:dyDescent="0.3">
      <c r="B27" s="7">
        <v>-1.4</v>
      </c>
    </row>
    <row r="28" spans="2:4" x14ac:dyDescent="0.3">
      <c r="B28" s="7">
        <v>0.3</v>
      </c>
    </row>
    <row r="29" spans="2:4" x14ac:dyDescent="0.3">
      <c r="B29" s="7">
        <v>1.9</v>
      </c>
    </row>
    <row r="30" spans="2:4" x14ac:dyDescent="0.3">
      <c r="B30" s="7">
        <v>-1.1000000000000001</v>
      </c>
    </row>
    <row r="31" spans="2:4" x14ac:dyDescent="0.3">
      <c r="B31" s="7">
        <v>-0.4</v>
      </c>
    </row>
    <row r="32" spans="2:4" x14ac:dyDescent="0.3">
      <c r="B32" s="7">
        <v>2.2000000000000002</v>
      </c>
    </row>
    <row r="33" spans="2:2" x14ac:dyDescent="0.3">
      <c r="B33" s="7">
        <v>-0.9</v>
      </c>
    </row>
    <row r="34" spans="2:2" x14ac:dyDescent="0.3">
      <c r="B34" s="7">
        <v>1.6</v>
      </c>
    </row>
    <row r="35" spans="2:2" x14ac:dyDescent="0.3">
      <c r="B35" s="7">
        <v>-0.6</v>
      </c>
    </row>
    <row r="36" spans="2:2" x14ac:dyDescent="0.3">
      <c r="B36" s="7">
        <v>-1.3</v>
      </c>
    </row>
    <row r="37" spans="2:2" x14ac:dyDescent="0.3">
      <c r="B37" s="7">
        <v>2.4</v>
      </c>
    </row>
    <row r="38" spans="2:2" x14ac:dyDescent="0.3">
      <c r="B38" s="7">
        <v>0.7</v>
      </c>
    </row>
    <row r="39" spans="2:2" x14ac:dyDescent="0.3">
      <c r="B39" s="7">
        <v>-1.8</v>
      </c>
    </row>
    <row r="40" spans="2:2" x14ac:dyDescent="0.3">
      <c r="B40" s="7">
        <v>1.5</v>
      </c>
    </row>
    <row r="41" spans="2:2" x14ac:dyDescent="0.3">
      <c r="B41" s="7">
        <v>-0.2</v>
      </c>
    </row>
    <row r="42" spans="2:2" x14ac:dyDescent="0.3">
      <c r="B42" s="7">
        <v>-2.1</v>
      </c>
    </row>
    <row r="43" spans="2:2" x14ac:dyDescent="0.3">
      <c r="B43" s="7">
        <v>2.8</v>
      </c>
    </row>
    <row r="44" spans="2:2" x14ac:dyDescent="0.3">
      <c r="B44" s="7">
        <v>0.8</v>
      </c>
    </row>
    <row r="45" spans="2:2" x14ac:dyDescent="0.3">
      <c r="B45" s="7">
        <v>-1.6</v>
      </c>
    </row>
    <row r="46" spans="2:2" x14ac:dyDescent="0.3">
      <c r="B46" s="7">
        <v>1.4</v>
      </c>
    </row>
    <row r="47" spans="2:2" x14ac:dyDescent="0.3">
      <c r="B47" s="7">
        <v>-0.1</v>
      </c>
    </row>
    <row r="48" spans="2:2" x14ac:dyDescent="0.3">
      <c r="B48" s="7">
        <v>2.5</v>
      </c>
    </row>
    <row r="49" spans="1:12" x14ac:dyDescent="0.3">
      <c r="B49" s="7">
        <v>-1</v>
      </c>
    </row>
    <row r="50" spans="1:12" x14ac:dyDescent="0.3">
      <c r="B50" s="7">
        <v>1.7</v>
      </c>
    </row>
    <row r="51" spans="1:12" x14ac:dyDescent="0.3">
      <c r="B51" s="7">
        <v>-0.9</v>
      </c>
    </row>
    <row r="52" spans="1:12" x14ac:dyDescent="0.3">
      <c r="B52" s="7">
        <v>-2</v>
      </c>
    </row>
    <row r="53" spans="1:12" x14ac:dyDescent="0.3">
      <c r="B53" s="7">
        <v>2.7</v>
      </c>
    </row>
    <row r="54" spans="1:12" x14ac:dyDescent="0.3">
      <c r="B54" s="7">
        <v>0.6</v>
      </c>
    </row>
    <row r="55" spans="1:12" x14ac:dyDescent="0.3">
      <c r="B55" s="7">
        <v>-1.4</v>
      </c>
    </row>
    <row r="56" spans="1:12" x14ac:dyDescent="0.3">
      <c r="B56" s="7">
        <v>1.1000000000000001</v>
      </c>
    </row>
    <row r="57" spans="1:12" x14ac:dyDescent="0.3">
      <c r="B57" s="7">
        <v>-0.3</v>
      </c>
    </row>
    <row r="58" spans="1:12" x14ac:dyDescent="0.3">
      <c r="B58" s="7">
        <v>2</v>
      </c>
    </row>
    <row r="63" spans="1:12" x14ac:dyDescent="0.3">
      <c r="A63" s="4" t="s">
        <v>137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5" spans="1:4" x14ac:dyDescent="0.3">
      <c r="A65" t="s">
        <v>138</v>
      </c>
    </row>
    <row r="67" spans="1:4" x14ac:dyDescent="0.3">
      <c r="B67" s="2" t="s">
        <v>139</v>
      </c>
      <c r="D67" t="s">
        <v>22</v>
      </c>
    </row>
    <row r="68" spans="1:4" x14ac:dyDescent="0.3">
      <c r="B68" s="7">
        <v>2.5</v>
      </c>
    </row>
    <row r="69" spans="1:4" x14ac:dyDescent="0.3">
      <c r="B69" s="7">
        <v>4.8</v>
      </c>
      <c r="D69" t="s">
        <v>140</v>
      </c>
    </row>
    <row r="70" spans="1:4" x14ac:dyDescent="0.3">
      <c r="B70" s="7">
        <v>3.2</v>
      </c>
      <c r="D70">
        <f>SKEW(B68:B163)</f>
        <v>0.22402536454542335</v>
      </c>
    </row>
    <row r="71" spans="1:4" x14ac:dyDescent="0.3">
      <c r="B71" s="7">
        <v>2.1</v>
      </c>
    </row>
    <row r="72" spans="1:4" x14ac:dyDescent="0.3">
      <c r="B72" s="7">
        <v>4.5</v>
      </c>
      <c r="D72" t="s">
        <v>141</v>
      </c>
    </row>
    <row r="73" spans="1:4" x14ac:dyDescent="0.3">
      <c r="B73" s="7">
        <v>2.9</v>
      </c>
      <c r="D73">
        <f>KURT(B68:B163)</f>
        <v>-0.93120912452529181</v>
      </c>
    </row>
    <row r="74" spans="1:4" x14ac:dyDescent="0.3">
      <c r="B74" s="7">
        <v>2.2999999999999998</v>
      </c>
    </row>
    <row r="75" spans="1:4" x14ac:dyDescent="0.3">
      <c r="B75" s="7">
        <v>3.1</v>
      </c>
      <c r="D75" t="s">
        <v>142</v>
      </c>
    </row>
    <row r="76" spans="1:4" x14ac:dyDescent="0.3">
      <c r="B76" s="7">
        <v>4.2</v>
      </c>
      <c r="D76" t="s">
        <v>191</v>
      </c>
    </row>
    <row r="77" spans="1:4" x14ac:dyDescent="0.3">
      <c r="B77" s="7">
        <v>3.9</v>
      </c>
    </row>
    <row r="78" spans="1:4" x14ac:dyDescent="0.3">
      <c r="B78" s="7">
        <v>2.8</v>
      </c>
    </row>
    <row r="79" spans="1:4" x14ac:dyDescent="0.3">
      <c r="B79" s="7">
        <v>4.0999999999999996</v>
      </c>
    </row>
    <row r="80" spans="1:4" x14ac:dyDescent="0.3">
      <c r="B80" s="7">
        <v>2.6</v>
      </c>
    </row>
    <row r="81" spans="2:2" x14ac:dyDescent="0.3">
      <c r="B81" s="7">
        <v>2.4</v>
      </c>
    </row>
    <row r="82" spans="2:2" x14ac:dyDescent="0.3">
      <c r="B82" s="7">
        <v>4.7</v>
      </c>
    </row>
    <row r="83" spans="2:2" x14ac:dyDescent="0.3">
      <c r="B83" s="7">
        <v>3.3</v>
      </c>
    </row>
    <row r="84" spans="2:2" x14ac:dyDescent="0.3">
      <c r="B84" s="7">
        <v>2.7</v>
      </c>
    </row>
    <row r="85" spans="2:2" x14ac:dyDescent="0.3">
      <c r="B85" s="7">
        <v>3</v>
      </c>
    </row>
    <row r="86" spans="2:2" x14ac:dyDescent="0.3">
      <c r="B86" s="7">
        <v>4.3</v>
      </c>
    </row>
    <row r="87" spans="2:2" x14ac:dyDescent="0.3">
      <c r="B87" s="7">
        <v>3.7</v>
      </c>
    </row>
    <row r="88" spans="2:2" x14ac:dyDescent="0.3">
      <c r="B88" s="7">
        <v>2.2000000000000002</v>
      </c>
    </row>
    <row r="89" spans="2:2" x14ac:dyDescent="0.3">
      <c r="B89" s="7">
        <v>3.6</v>
      </c>
    </row>
    <row r="90" spans="2:2" x14ac:dyDescent="0.3">
      <c r="B90" s="7">
        <v>4</v>
      </c>
    </row>
    <row r="91" spans="2:2" x14ac:dyDescent="0.3">
      <c r="B91" s="7">
        <v>2.7</v>
      </c>
    </row>
    <row r="92" spans="2:2" x14ac:dyDescent="0.3">
      <c r="B92" s="7">
        <v>3.8</v>
      </c>
    </row>
    <row r="93" spans="2:2" x14ac:dyDescent="0.3">
      <c r="B93" s="7">
        <v>3.5</v>
      </c>
    </row>
    <row r="94" spans="2:2" x14ac:dyDescent="0.3">
      <c r="B94" s="7">
        <v>3.2</v>
      </c>
    </row>
    <row r="95" spans="2:2" x14ac:dyDescent="0.3">
      <c r="B95" s="7">
        <v>4.4000000000000004</v>
      </c>
    </row>
    <row r="96" spans="2:2" x14ac:dyDescent="0.3">
      <c r="B96" s="7">
        <v>2</v>
      </c>
    </row>
    <row r="97" spans="2:2" x14ac:dyDescent="0.3">
      <c r="B97" s="7">
        <v>3.4</v>
      </c>
    </row>
    <row r="98" spans="2:2" x14ac:dyDescent="0.3">
      <c r="B98" s="7">
        <v>3.1</v>
      </c>
    </row>
    <row r="99" spans="2:2" x14ac:dyDescent="0.3">
      <c r="B99" s="7">
        <v>2.9</v>
      </c>
    </row>
    <row r="100" spans="2:2" x14ac:dyDescent="0.3">
      <c r="B100" s="7">
        <v>4.5999999999999996</v>
      </c>
    </row>
    <row r="101" spans="2:2" x14ac:dyDescent="0.3">
      <c r="B101" s="7">
        <v>3.3</v>
      </c>
    </row>
    <row r="102" spans="2:2" x14ac:dyDescent="0.3">
      <c r="B102" s="7">
        <v>2.5</v>
      </c>
    </row>
    <row r="103" spans="2:2" x14ac:dyDescent="0.3">
      <c r="B103" s="7">
        <v>4.9000000000000004</v>
      </c>
    </row>
    <row r="104" spans="2:2" x14ac:dyDescent="0.3">
      <c r="B104" s="7">
        <v>2.8</v>
      </c>
    </row>
    <row r="105" spans="2:2" x14ac:dyDescent="0.3">
      <c r="B105" s="7">
        <v>3</v>
      </c>
    </row>
    <row r="106" spans="2:2" x14ac:dyDescent="0.3">
      <c r="B106" s="7">
        <v>4.2</v>
      </c>
    </row>
    <row r="107" spans="2:2" x14ac:dyDescent="0.3">
      <c r="B107" s="7">
        <v>3.9</v>
      </c>
    </row>
    <row r="108" spans="2:2" x14ac:dyDescent="0.3">
      <c r="B108" s="7">
        <v>2.8</v>
      </c>
    </row>
    <row r="109" spans="2:2" x14ac:dyDescent="0.3">
      <c r="B109" s="7">
        <v>4.0999999999999996</v>
      </c>
    </row>
    <row r="110" spans="2:2" x14ac:dyDescent="0.3">
      <c r="B110" s="7">
        <v>2.6</v>
      </c>
    </row>
    <row r="111" spans="2:2" x14ac:dyDescent="0.3">
      <c r="B111" s="7">
        <v>2.4</v>
      </c>
    </row>
    <row r="112" spans="2:2" x14ac:dyDescent="0.3">
      <c r="B112" s="7">
        <v>4.7</v>
      </c>
    </row>
    <row r="113" spans="2:2" x14ac:dyDescent="0.3">
      <c r="B113" s="7">
        <v>3.3</v>
      </c>
    </row>
    <row r="114" spans="2:2" x14ac:dyDescent="0.3">
      <c r="B114" s="7">
        <v>2.7</v>
      </c>
    </row>
    <row r="115" spans="2:2" x14ac:dyDescent="0.3">
      <c r="B115" s="7">
        <v>3</v>
      </c>
    </row>
    <row r="116" spans="2:2" x14ac:dyDescent="0.3">
      <c r="B116" s="7">
        <v>4.3</v>
      </c>
    </row>
    <row r="117" spans="2:2" x14ac:dyDescent="0.3">
      <c r="B117" s="7">
        <v>3.7</v>
      </c>
    </row>
    <row r="118" spans="2:2" x14ac:dyDescent="0.3">
      <c r="B118" s="7">
        <v>2.2000000000000002</v>
      </c>
    </row>
    <row r="119" spans="2:2" x14ac:dyDescent="0.3">
      <c r="B119" s="7">
        <v>3.6</v>
      </c>
    </row>
    <row r="120" spans="2:2" x14ac:dyDescent="0.3">
      <c r="B120" s="7">
        <v>4</v>
      </c>
    </row>
    <row r="121" spans="2:2" x14ac:dyDescent="0.3">
      <c r="B121" s="7">
        <v>2.7</v>
      </c>
    </row>
    <row r="122" spans="2:2" x14ac:dyDescent="0.3">
      <c r="B122" s="7">
        <v>3.8</v>
      </c>
    </row>
    <row r="123" spans="2:2" x14ac:dyDescent="0.3">
      <c r="B123" s="7">
        <v>3.5</v>
      </c>
    </row>
    <row r="124" spans="2:2" x14ac:dyDescent="0.3">
      <c r="B124" s="7">
        <v>3.2</v>
      </c>
    </row>
    <row r="125" spans="2:2" x14ac:dyDescent="0.3">
      <c r="B125" s="7">
        <v>4.4000000000000004</v>
      </c>
    </row>
    <row r="126" spans="2:2" x14ac:dyDescent="0.3">
      <c r="B126" s="7">
        <v>2</v>
      </c>
    </row>
    <row r="127" spans="2:2" x14ac:dyDescent="0.3">
      <c r="B127" s="7">
        <v>3.4</v>
      </c>
    </row>
    <row r="128" spans="2:2" x14ac:dyDescent="0.3">
      <c r="B128" s="7">
        <v>3.1</v>
      </c>
    </row>
    <row r="129" spans="2:2" x14ac:dyDescent="0.3">
      <c r="B129" s="7">
        <v>2.9</v>
      </c>
    </row>
    <row r="130" spans="2:2" x14ac:dyDescent="0.3">
      <c r="B130" s="7">
        <v>4.5999999999999996</v>
      </c>
    </row>
    <row r="131" spans="2:2" x14ac:dyDescent="0.3">
      <c r="B131" s="7">
        <v>3.3</v>
      </c>
    </row>
    <row r="132" spans="2:2" x14ac:dyDescent="0.3">
      <c r="B132" s="7">
        <v>2.5</v>
      </c>
    </row>
    <row r="133" spans="2:2" x14ac:dyDescent="0.3">
      <c r="B133" s="7">
        <v>4.9000000000000004</v>
      </c>
    </row>
    <row r="134" spans="2:2" x14ac:dyDescent="0.3">
      <c r="B134" s="7">
        <v>2.8</v>
      </c>
    </row>
    <row r="135" spans="2:2" x14ac:dyDescent="0.3">
      <c r="B135" s="7">
        <v>3</v>
      </c>
    </row>
    <row r="136" spans="2:2" x14ac:dyDescent="0.3">
      <c r="B136" s="7">
        <v>4.2</v>
      </c>
    </row>
    <row r="137" spans="2:2" x14ac:dyDescent="0.3">
      <c r="B137" s="7">
        <v>3.9</v>
      </c>
    </row>
    <row r="138" spans="2:2" x14ac:dyDescent="0.3">
      <c r="B138" s="7">
        <v>2.8</v>
      </c>
    </row>
    <row r="139" spans="2:2" x14ac:dyDescent="0.3">
      <c r="B139" s="7">
        <v>4.0999999999999996</v>
      </c>
    </row>
    <row r="140" spans="2:2" x14ac:dyDescent="0.3">
      <c r="B140" s="7">
        <v>2.6</v>
      </c>
    </row>
    <row r="141" spans="2:2" x14ac:dyDescent="0.3">
      <c r="B141" s="7">
        <v>2.4</v>
      </c>
    </row>
    <row r="142" spans="2:2" x14ac:dyDescent="0.3">
      <c r="B142" s="7">
        <v>4.7</v>
      </c>
    </row>
    <row r="143" spans="2:2" x14ac:dyDescent="0.3">
      <c r="B143" s="7">
        <v>3.3</v>
      </c>
    </row>
    <row r="144" spans="2:2" x14ac:dyDescent="0.3">
      <c r="B144" s="7">
        <v>2.7</v>
      </c>
    </row>
    <row r="145" spans="2:2" x14ac:dyDescent="0.3">
      <c r="B145" s="7">
        <v>3</v>
      </c>
    </row>
    <row r="146" spans="2:2" x14ac:dyDescent="0.3">
      <c r="B146" s="7">
        <v>4.3</v>
      </c>
    </row>
    <row r="147" spans="2:2" x14ac:dyDescent="0.3">
      <c r="B147" s="7">
        <v>3.7</v>
      </c>
    </row>
    <row r="148" spans="2:2" x14ac:dyDescent="0.3">
      <c r="B148" s="7">
        <v>2.2000000000000002</v>
      </c>
    </row>
    <row r="149" spans="2:2" x14ac:dyDescent="0.3">
      <c r="B149" s="7">
        <v>3.6</v>
      </c>
    </row>
    <row r="150" spans="2:2" x14ac:dyDescent="0.3">
      <c r="B150" s="7">
        <v>4</v>
      </c>
    </row>
    <row r="151" spans="2:2" x14ac:dyDescent="0.3">
      <c r="B151" s="7">
        <v>2.7</v>
      </c>
    </row>
    <row r="152" spans="2:2" x14ac:dyDescent="0.3">
      <c r="B152" s="7">
        <v>3.8</v>
      </c>
    </row>
    <row r="153" spans="2:2" x14ac:dyDescent="0.3">
      <c r="B153" s="7">
        <v>3.5</v>
      </c>
    </row>
    <row r="154" spans="2:2" x14ac:dyDescent="0.3">
      <c r="B154" s="7">
        <v>3.2</v>
      </c>
    </row>
    <row r="155" spans="2:2" x14ac:dyDescent="0.3">
      <c r="B155" s="7">
        <v>4.4000000000000004</v>
      </c>
    </row>
    <row r="156" spans="2:2" x14ac:dyDescent="0.3">
      <c r="B156" s="7">
        <v>2</v>
      </c>
    </row>
    <row r="157" spans="2:2" x14ac:dyDescent="0.3">
      <c r="B157" s="7">
        <v>3.4</v>
      </c>
    </row>
    <row r="158" spans="2:2" x14ac:dyDescent="0.3">
      <c r="B158" s="7">
        <v>3.1</v>
      </c>
    </row>
    <row r="159" spans="2:2" x14ac:dyDescent="0.3">
      <c r="B159" s="7">
        <v>2.9</v>
      </c>
    </row>
    <row r="160" spans="2:2" x14ac:dyDescent="0.3">
      <c r="B160" s="7">
        <v>4.5999999999999996</v>
      </c>
    </row>
    <row r="161" spans="1:12" x14ac:dyDescent="0.3">
      <c r="B161" s="7">
        <v>3.3</v>
      </c>
    </row>
    <row r="162" spans="1:12" x14ac:dyDescent="0.3">
      <c r="B162" s="7">
        <v>2.5</v>
      </c>
    </row>
    <row r="163" spans="1:12" x14ac:dyDescent="0.3">
      <c r="B163" s="7">
        <v>4.9000000000000004</v>
      </c>
    </row>
    <row r="167" spans="1:12" x14ac:dyDescent="0.3">
      <c r="A167" s="4" t="s">
        <v>143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9" spans="1:12" x14ac:dyDescent="0.3">
      <c r="A169" t="s">
        <v>144</v>
      </c>
    </row>
    <row r="171" spans="1:12" x14ac:dyDescent="0.3">
      <c r="B171" s="2" t="s">
        <v>102</v>
      </c>
      <c r="D171" t="s">
        <v>65</v>
      </c>
    </row>
    <row r="172" spans="1:12" x14ac:dyDescent="0.3">
      <c r="B172" s="7">
        <v>4</v>
      </c>
    </row>
    <row r="173" spans="1:12" x14ac:dyDescent="0.3">
      <c r="B173" s="7">
        <v>5</v>
      </c>
      <c r="D173" t="s">
        <v>145</v>
      </c>
    </row>
    <row r="174" spans="1:12" x14ac:dyDescent="0.3">
      <c r="B174" s="7">
        <v>3</v>
      </c>
      <c r="D174">
        <f>SKEW(B172:B271)</f>
        <v>-0.21090973977304461</v>
      </c>
    </row>
    <row r="175" spans="1:12" x14ac:dyDescent="0.3">
      <c r="B175" s="7">
        <v>4</v>
      </c>
    </row>
    <row r="176" spans="1:12" x14ac:dyDescent="0.3">
      <c r="B176" s="7">
        <v>4</v>
      </c>
      <c r="D176" t="s">
        <v>146</v>
      </c>
    </row>
    <row r="177" spans="2:4" x14ac:dyDescent="0.3">
      <c r="B177" s="7">
        <v>3</v>
      </c>
      <c r="D177">
        <f>KURT(B172:B271)</f>
        <v>-0.74525627211662515</v>
      </c>
    </row>
    <row r="178" spans="2:4" x14ac:dyDescent="0.3">
      <c r="B178" s="7">
        <v>2</v>
      </c>
    </row>
    <row r="179" spans="2:4" x14ac:dyDescent="0.3">
      <c r="B179" s="7">
        <v>5</v>
      </c>
      <c r="D179" t="s">
        <v>147</v>
      </c>
    </row>
    <row r="180" spans="2:4" x14ac:dyDescent="0.3">
      <c r="B180" s="7">
        <v>4</v>
      </c>
      <c r="D180" t="s">
        <v>192</v>
      </c>
    </row>
    <row r="181" spans="2:4" x14ac:dyDescent="0.3">
      <c r="B181" s="7">
        <v>3</v>
      </c>
    </row>
    <row r="182" spans="2:4" x14ac:dyDescent="0.3">
      <c r="B182" s="7">
        <v>5</v>
      </c>
    </row>
    <row r="183" spans="2:4" x14ac:dyDescent="0.3">
      <c r="B183" s="7">
        <v>4</v>
      </c>
    </row>
    <row r="184" spans="2:4" x14ac:dyDescent="0.3">
      <c r="B184" s="7">
        <v>2</v>
      </c>
    </row>
    <row r="185" spans="2:4" x14ac:dyDescent="0.3">
      <c r="B185" s="7">
        <v>3</v>
      </c>
    </row>
    <row r="186" spans="2:4" x14ac:dyDescent="0.3">
      <c r="B186" s="7">
        <v>4</v>
      </c>
    </row>
    <row r="187" spans="2:4" x14ac:dyDescent="0.3">
      <c r="B187" s="7">
        <v>5</v>
      </c>
    </row>
    <row r="188" spans="2:4" x14ac:dyDescent="0.3">
      <c r="B188" s="7">
        <v>3</v>
      </c>
    </row>
    <row r="189" spans="2:4" x14ac:dyDescent="0.3">
      <c r="B189" s="7">
        <v>4</v>
      </c>
    </row>
    <row r="190" spans="2:4" x14ac:dyDescent="0.3">
      <c r="B190" s="7">
        <v>5</v>
      </c>
    </row>
    <row r="191" spans="2:4" x14ac:dyDescent="0.3">
      <c r="B191" s="7">
        <v>3</v>
      </c>
    </row>
    <row r="192" spans="2:4" x14ac:dyDescent="0.3">
      <c r="B192" s="7">
        <v>4</v>
      </c>
    </row>
    <row r="193" spans="2:2" x14ac:dyDescent="0.3">
      <c r="B193" s="7">
        <v>3</v>
      </c>
    </row>
    <row r="194" spans="2:2" x14ac:dyDescent="0.3">
      <c r="B194" s="7">
        <v>2</v>
      </c>
    </row>
    <row r="195" spans="2:2" x14ac:dyDescent="0.3">
      <c r="B195" s="7">
        <v>4</v>
      </c>
    </row>
    <row r="196" spans="2:2" x14ac:dyDescent="0.3">
      <c r="B196" s="7">
        <v>5</v>
      </c>
    </row>
    <row r="197" spans="2:2" x14ac:dyDescent="0.3">
      <c r="B197" s="7">
        <v>3</v>
      </c>
    </row>
    <row r="198" spans="2:2" x14ac:dyDescent="0.3">
      <c r="B198" s="7">
        <v>4</v>
      </c>
    </row>
    <row r="199" spans="2:2" x14ac:dyDescent="0.3">
      <c r="B199" s="7">
        <v>5</v>
      </c>
    </row>
    <row r="200" spans="2:2" x14ac:dyDescent="0.3">
      <c r="B200" s="7">
        <v>4</v>
      </c>
    </row>
    <row r="201" spans="2:2" x14ac:dyDescent="0.3">
      <c r="B201" s="7">
        <v>3</v>
      </c>
    </row>
    <row r="202" spans="2:2" x14ac:dyDescent="0.3">
      <c r="B202" s="7">
        <v>3</v>
      </c>
    </row>
    <row r="203" spans="2:2" x14ac:dyDescent="0.3">
      <c r="B203" s="7">
        <v>4</v>
      </c>
    </row>
    <row r="204" spans="2:2" x14ac:dyDescent="0.3">
      <c r="B204" s="7">
        <v>5</v>
      </c>
    </row>
    <row r="205" spans="2:2" x14ac:dyDescent="0.3">
      <c r="B205" s="7">
        <v>2</v>
      </c>
    </row>
    <row r="206" spans="2:2" x14ac:dyDescent="0.3">
      <c r="B206" s="7">
        <v>3</v>
      </c>
    </row>
    <row r="207" spans="2:2" x14ac:dyDescent="0.3">
      <c r="B207" s="7">
        <v>4</v>
      </c>
    </row>
    <row r="208" spans="2:2" x14ac:dyDescent="0.3">
      <c r="B208" s="7">
        <v>4</v>
      </c>
    </row>
    <row r="209" spans="2:2" x14ac:dyDescent="0.3">
      <c r="B209" s="7">
        <v>3</v>
      </c>
    </row>
    <row r="210" spans="2:2" x14ac:dyDescent="0.3">
      <c r="B210" s="7">
        <v>5</v>
      </c>
    </row>
    <row r="211" spans="2:2" x14ac:dyDescent="0.3">
      <c r="B211" s="7">
        <v>4</v>
      </c>
    </row>
    <row r="212" spans="2:2" x14ac:dyDescent="0.3">
      <c r="B212" s="7">
        <v>3</v>
      </c>
    </row>
    <row r="213" spans="2:2" x14ac:dyDescent="0.3">
      <c r="B213" s="7">
        <v>4</v>
      </c>
    </row>
    <row r="214" spans="2:2" x14ac:dyDescent="0.3">
      <c r="B214" s="7">
        <v>5</v>
      </c>
    </row>
    <row r="215" spans="2:2" x14ac:dyDescent="0.3">
      <c r="B215" s="7">
        <v>4</v>
      </c>
    </row>
    <row r="216" spans="2:2" x14ac:dyDescent="0.3">
      <c r="B216" s="7">
        <v>2</v>
      </c>
    </row>
    <row r="217" spans="2:2" x14ac:dyDescent="0.3">
      <c r="B217" s="7">
        <v>3</v>
      </c>
    </row>
    <row r="218" spans="2:2" x14ac:dyDescent="0.3">
      <c r="B218" s="7">
        <v>4</v>
      </c>
    </row>
    <row r="219" spans="2:2" x14ac:dyDescent="0.3">
      <c r="B219" s="7">
        <v>5</v>
      </c>
    </row>
    <row r="220" spans="2:2" x14ac:dyDescent="0.3">
      <c r="B220" s="7">
        <v>3</v>
      </c>
    </row>
    <row r="221" spans="2:2" x14ac:dyDescent="0.3">
      <c r="B221" s="7">
        <v>4</v>
      </c>
    </row>
    <row r="222" spans="2:2" x14ac:dyDescent="0.3">
      <c r="B222" s="7">
        <v>5</v>
      </c>
    </row>
    <row r="223" spans="2:2" x14ac:dyDescent="0.3">
      <c r="B223" s="7">
        <v>4</v>
      </c>
    </row>
    <row r="224" spans="2:2" x14ac:dyDescent="0.3">
      <c r="B224" s="7">
        <v>3</v>
      </c>
    </row>
    <row r="225" spans="2:2" x14ac:dyDescent="0.3">
      <c r="B225" s="7">
        <v>4</v>
      </c>
    </row>
    <row r="226" spans="2:2" x14ac:dyDescent="0.3">
      <c r="B226" s="7">
        <v>5</v>
      </c>
    </row>
    <row r="227" spans="2:2" x14ac:dyDescent="0.3">
      <c r="B227" s="7">
        <v>3</v>
      </c>
    </row>
    <row r="228" spans="2:2" x14ac:dyDescent="0.3">
      <c r="B228" s="7">
        <v>4</v>
      </c>
    </row>
    <row r="229" spans="2:2" x14ac:dyDescent="0.3">
      <c r="B229" s="7">
        <v>5</v>
      </c>
    </row>
    <row r="230" spans="2:2" x14ac:dyDescent="0.3">
      <c r="B230" s="7">
        <v>4</v>
      </c>
    </row>
    <row r="231" spans="2:2" x14ac:dyDescent="0.3">
      <c r="B231" s="7">
        <v>3</v>
      </c>
    </row>
    <row r="232" spans="2:2" x14ac:dyDescent="0.3">
      <c r="B232" s="7">
        <v>3</v>
      </c>
    </row>
    <row r="233" spans="2:2" x14ac:dyDescent="0.3">
      <c r="B233" s="7">
        <v>4</v>
      </c>
    </row>
    <row r="234" spans="2:2" x14ac:dyDescent="0.3">
      <c r="B234" s="7">
        <v>5</v>
      </c>
    </row>
    <row r="235" spans="2:2" x14ac:dyDescent="0.3">
      <c r="B235" s="7">
        <v>2</v>
      </c>
    </row>
    <row r="236" spans="2:2" x14ac:dyDescent="0.3">
      <c r="B236" s="7">
        <v>3</v>
      </c>
    </row>
    <row r="237" spans="2:2" x14ac:dyDescent="0.3">
      <c r="B237" s="7">
        <v>4</v>
      </c>
    </row>
    <row r="238" spans="2:2" x14ac:dyDescent="0.3">
      <c r="B238" s="7">
        <v>4</v>
      </c>
    </row>
    <row r="239" spans="2:2" x14ac:dyDescent="0.3">
      <c r="B239" s="7">
        <v>3</v>
      </c>
    </row>
    <row r="240" spans="2:2" x14ac:dyDescent="0.3">
      <c r="B240" s="7">
        <v>5</v>
      </c>
    </row>
    <row r="241" spans="2:2" x14ac:dyDescent="0.3">
      <c r="B241" s="7">
        <v>4</v>
      </c>
    </row>
    <row r="242" spans="2:2" x14ac:dyDescent="0.3">
      <c r="B242" s="7">
        <v>3</v>
      </c>
    </row>
    <row r="243" spans="2:2" x14ac:dyDescent="0.3">
      <c r="B243" s="7">
        <v>4</v>
      </c>
    </row>
    <row r="244" spans="2:2" x14ac:dyDescent="0.3">
      <c r="B244" s="7">
        <v>5</v>
      </c>
    </row>
    <row r="245" spans="2:2" x14ac:dyDescent="0.3">
      <c r="B245" s="7">
        <v>4</v>
      </c>
    </row>
    <row r="246" spans="2:2" x14ac:dyDescent="0.3">
      <c r="B246" s="7">
        <v>2</v>
      </c>
    </row>
    <row r="247" spans="2:2" x14ac:dyDescent="0.3">
      <c r="B247" s="7">
        <v>3</v>
      </c>
    </row>
    <row r="248" spans="2:2" x14ac:dyDescent="0.3">
      <c r="B248" s="7">
        <v>4</v>
      </c>
    </row>
    <row r="249" spans="2:2" x14ac:dyDescent="0.3">
      <c r="B249" s="7">
        <v>5</v>
      </c>
    </row>
    <row r="250" spans="2:2" x14ac:dyDescent="0.3">
      <c r="B250" s="7">
        <v>3</v>
      </c>
    </row>
    <row r="251" spans="2:2" x14ac:dyDescent="0.3">
      <c r="B251" s="7">
        <v>4</v>
      </c>
    </row>
    <row r="252" spans="2:2" x14ac:dyDescent="0.3">
      <c r="B252" s="7">
        <v>5</v>
      </c>
    </row>
    <row r="253" spans="2:2" x14ac:dyDescent="0.3">
      <c r="B253" s="7">
        <v>4</v>
      </c>
    </row>
    <row r="254" spans="2:2" x14ac:dyDescent="0.3">
      <c r="B254" s="7">
        <v>3</v>
      </c>
    </row>
    <row r="255" spans="2:2" x14ac:dyDescent="0.3">
      <c r="B255" s="7">
        <v>4</v>
      </c>
    </row>
    <row r="256" spans="2:2" x14ac:dyDescent="0.3">
      <c r="B256" s="7">
        <v>5</v>
      </c>
    </row>
    <row r="257" spans="2:2" x14ac:dyDescent="0.3">
      <c r="B257" s="7">
        <v>3</v>
      </c>
    </row>
    <row r="258" spans="2:2" x14ac:dyDescent="0.3">
      <c r="B258" s="7">
        <v>4</v>
      </c>
    </row>
    <row r="259" spans="2:2" x14ac:dyDescent="0.3">
      <c r="B259" s="7">
        <v>5</v>
      </c>
    </row>
    <row r="260" spans="2:2" x14ac:dyDescent="0.3">
      <c r="B260" s="7">
        <v>4</v>
      </c>
    </row>
    <row r="261" spans="2:2" x14ac:dyDescent="0.3">
      <c r="B261" s="7">
        <v>3</v>
      </c>
    </row>
    <row r="262" spans="2:2" x14ac:dyDescent="0.3">
      <c r="B262" s="7">
        <v>3</v>
      </c>
    </row>
    <row r="263" spans="2:2" x14ac:dyDescent="0.3">
      <c r="B263" s="7">
        <v>4</v>
      </c>
    </row>
    <row r="264" spans="2:2" x14ac:dyDescent="0.3">
      <c r="B264" s="7">
        <v>5</v>
      </c>
    </row>
    <row r="265" spans="2:2" x14ac:dyDescent="0.3">
      <c r="B265" s="7">
        <v>2</v>
      </c>
    </row>
    <row r="266" spans="2:2" x14ac:dyDescent="0.3">
      <c r="B266" s="7">
        <v>3</v>
      </c>
    </row>
    <row r="267" spans="2:2" x14ac:dyDescent="0.3">
      <c r="B267" s="7">
        <v>4</v>
      </c>
    </row>
    <row r="268" spans="2:2" x14ac:dyDescent="0.3">
      <c r="B268" s="7">
        <v>4</v>
      </c>
    </row>
    <row r="269" spans="2:2" x14ac:dyDescent="0.3">
      <c r="B269" s="7">
        <v>3</v>
      </c>
    </row>
    <row r="270" spans="2:2" x14ac:dyDescent="0.3">
      <c r="B270" s="7">
        <v>5</v>
      </c>
    </row>
    <row r="271" spans="2:2" x14ac:dyDescent="0.3">
      <c r="B271" s="7">
        <v>4</v>
      </c>
    </row>
    <row r="274" spans="1:11" x14ac:dyDescent="0.3">
      <c r="A274" s="4" t="s">
        <v>148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6" spans="1:11" x14ac:dyDescent="0.3">
      <c r="A276" t="s">
        <v>149</v>
      </c>
    </row>
    <row r="278" spans="1:11" x14ac:dyDescent="0.3">
      <c r="B278" s="2" t="s">
        <v>150</v>
      </c>
      <c r="D278" t="s">
        <v>65</v>
      </c>
    </row>
    <row r="279" spans="1:11" x14ac:dyDescent="0.3">
      <c r="B279" s="7">
        <v>280</v>
      </c>
    </row>
    <row r="280" spans="1:11" x14ac:dyDescent="0.3">
      <c r="B280" s="7">
        <v>350</v>
      </c>
      <c r="D280" t="s">
        <v>151</v>
      </c>
    </row>
    <row r="281" spans="1:11" x14ac:dyDescent="0.3">
      <c r="B281" s="7">
        <v>310</v>
      </c>
      <c r="D281">
        <f>SKEW(B279:B378)</f>
        <v>0.2092186247974063</v>
      </c>
    </row>
    <row r="282" spans="1:11" x14ac:dyDescent="0.3">
      <c r="B282" s="7">
        <v>270</v>
      </c>
    </row>
    <row r="283" spans="1:11" x14ac:dyDescent="0.3">
      <c r="B283" s="7">
        <v>390</v>
      </c>
      <c r="D283" t="s">
        <v>152</v>
      </c>
    </row>
    <row r="284" spans="1:11" x14ac:dyDescent="0.3">
      <c r="B284" s="7">
        <v>320</v>
      </c>
      <c r="D284">
        <f>KURT(B279:B378)</f>
        <v>-1.0374244845101974</v>
      </c>
    </row>
    <row r="285" spans="1:11" x14ac:dyDescent="0.3">
      <c r="B285" s="7">
        <v>290</v>
      </c>
    </row>
    <row r="286" spans="1:11" x14ac:dyDescent="0.3">
      <c r="B286" s="7">
        <v>340</v>
      </c>
      <c r="D286" t="s">
        <v>153</v>
      </c>
    </row>
    <row r="287" spans="1:11" x14ac:dyDescent="0.3">
      <c r="B287" s="7">
        <v>310</v>
      </c>
      <c r="D287" t="s">
        <v>191</v>
      </c>
    </row>
    <row r="288" spans="1:11" x14ac:dyDescent="0.3">
      <c r="B288" s="7">
        <v>380</v>
      </c>
    </row>
    <row r="289" spans="2:2" x14ac:dyDescent="0.3">
      <c r="B289" s="7">
        <v>270</v>
      </c>
    </row>
    <row r="290" spans="2:2" x14ac:dyDescent="0.3">
      <c r="B290" s="7">
        <v>350</v>
      </c>
    </row>
    <row r="291" spans="2:2" x14ac:dyDescent="0.3">
      <c r="B291" s="7">
        <v>300</v>
      </c>
    </row>
    <row r="292" spans="2:2" x14ac:dyDescent="0.3">
      <c r="B292" s="7">
        <v>330</v>
      </c>
    </row>
    <row r="293" spans="2:2" x14ac:dyDescent="0.3">
      <c r="B293" s="7">
        <v>370</v>
      </c>
    </row>
    <row r="294" spans="2:2" x14ac:dyDescent="0.3">
      <c r="B294" s="7">
        <v>310</v>
      </c>
    </row>
    <row r="295" spans="2:2" x14ac:dyDescent="0.3">
      <c r="B295" s="7">
        <v>280</v>
      </c>
    </row>
    <row r="296" spans="2:2" x14ac:dyDescent="0.3">
      <c r="B296" s="7">
        <v>320</v>
      </c>
    </row>
    <row r="297" spans="2:2" x14ac:dyDescent="0.3">
      <c r="B297" s="7">
        <v>350</v>
      </c>
    </row>
    <row r="298" spans="2:2" x14ac:dyDescent="0.3">
      <c r="B298" s="7">
        <v>290</v>
      </c>
    </row>
    <row r="299" spans="2:2" x14ac:dyDescent="0.3">
      <c r="B299" s="7">
        <v>270</v>
      </c>
    </row>
    <row r="300" spans="2:2" x14ac:dyDescent="0.3">
      <c r="B300" s="7">
        <v>350</v>
      </c>
    </row>
    <row r="301" spans="2:2" x14ac:dyDescent="0.3">
      <c r="B301" s="7">
        <v>300</v>
      </c>
    </row>
    <row r="302" spans="2:2" x14ac:dyDescent="0.3">
      <c r="B302" s="7">
        <v>330</v>
      </c>
    </row>
    <row r="303" spans="2:2" x14ac:dyDescent="0.3">
      <c r="B303" s="7">
        <v>370</v>
      </c>
    </row>
    <row r="304" spans="2:2" x14ac:dyDescent="0.3">
      <c r="B304" s="7">
        <v>310</v>
      </c>
    </row>
    <row r="305" spans="2:2" x14ac:dyDescent="0.3">
      <c r="B305" s="7">
        <v>280</v>
      </c>
    </row>
    <row r="306" spans="2:2" x14ac:dyDescent="0.3">
      <c r="B306" s="7">
        <v>320</v>
      </c>
    </row>
    <row r="307" spans="2:2" x14ac:dyDescent="0.3">
      <c r="B307" s="7">
        <v>350</v>
      </c>
    </row>
    <row r="308" spans="2:2" x14ac:dyDescent="0.3">
      <c r="B308" s="7">
        <v>290</v>
      </c>
    </row>
    <row r="309" spans="2:2" x14ac:dyDescent="0.3">
      <c r="B309" s="7">
        <v>270</v>
      </c>
    </row>
    <row r="310" spans="2:2" x14ac:dyDescent="0.3">
      <c r="B310" s="7">
        <v>350</v>
      </c>
    </row>
    <row r="311" spans="2:2" x14ac:dyDescent="0.3">
      <c r="B311" s="7">
        <v>300</v>
      </c>
    </row>
    <row r="312" spans="2:2" x14ac:dyDescent="0.3">
      <c r="B312" s="7">
        <v>330</v>
      </c>
    </row>
    <row r="313" spans="2:2" x14ac:dyDescent="0.3">
      <c r="B313" s="7">
        <v>370</v>
      </c>
    </row>
    <row r="314" spans="2:2" x14ac:dyDescent="0.3">
      <c r="B314" s="7">
        <v>310</v>
      </c>
    </row>
    <row r="315" spans="2:2" x14ac:dyDescent="0.3">
      <c r="B315" s="7">
        <v>280</v>
      </c>
    </row>
    <row r="316" spans="2:2" x14ac:dyDescent="0.3">
      <c r="B316" s="7">
        <v>320</v>
      </c>
    </row>
    <row r="317" spans="2:2" x14ac:dyDescent="0.3">
      <c r="B317" s="7">
        <v>350</v>
      </c>
    </row>
    <row r="318" spans="2:2" x14ac:dyDescent="0.3">
      <c r="B318" s="7">
        <v>290</v>
      </c>
    </row>
    <row r="319" spans="2:2" x14ac:dyDescent="0.3">
      <c r="B319" s="7">
        <v>270</v>
      </c>
    </row>
    <row r="320" spans="2:2" x14ac:dyDescent="0.3">
      <c r="B320" s="7">
        <v>350</v>
      </c>
    </row>
    <row r="321" spans="2:2" x14ac:dyDescent="0.3">
      <c r="B321" s="7">
        <v>300</v>
      </c>
    </row>
    <row r="322" spans="2:2" x14ac:dyDescent="0.3">
      <c r="B322" s="7">
        <v>330</v>
      </c>
    </row>
    <row r="323" spans="2:2" x14ac:dyDescent="0.3">
      <c r="B323" s="7">
        <v>370</v>
      </c>
    </row>
    <row r="324" spans="2:2" x14ac:dyDescent="0.3">
      <c r="B324" s="7">
        <v>310</v>
      </c>
    </row>
    <row r="325" spans="2:2" x14ac:dyDescent="0.3">
      <c r="B325" s="7">
        <v>280</v>
      </c>
    </row>
    <row r="326" spans="2:2" x14ac:dyDescent="0.3">
      <c r="B326" s="7">
        <v>320</v>
      </c>
    </row>
    <row r="327" spans="2:2" x14ac:dyDescent="0.3">
      <c r="B327" s="7">
        <v>350</v>
      </c>
    </row>
    <row r="328" spans="2:2" x14ac:dyDescent="0.3">
      <c r="B328" s="7">
        <v>290</v>
      </c>
    </row>
    <row r="329" spans="2:2" x14ac:dyDescent="0.3">
      <c r="B329" s="7">
        <v>270</v>
      </c>
    </row>
    <row r="330" spans="2:2" x14ac:dyDescent="0.3">
      <c r="B330" s="7">
        <v>350</v>
      </c>
    </row>
    <row r="331" spans="2:2" x14ac:dyDescent="0.3">
      <c r="B331" s="7">
        <v>300</v>
      </c>
    </row>
    <row r="332" spans="2:2" x14ac:dyDescent="0.3">
      <c r="B332" s="7">
        <v>330</v>
      </c>
    </row>
    <row r="333" spans="2:2" x14ac:dyDescent="0.3">
      <c r="B333" s="7">
        <v>370</v>
      </c>
    </row>
    <row r="334" spans="2:2" x14ac:dyDescent="0.3">
      <c r="B334" s="7">
        <v>310</v>
      </c>
    </row>
    <row r="335" spans="2:2" x14ac:dyDescent="0.3">
      <c r="B335" s="7">
        <v>280</v>
      </c>
    </row>
    <row r="336" spans="2:2" x14ac:dyDescent="0.3">
      <c r="B336" s="7">
        <v>320</v>
      </c>
    </row>
    <row r="337" spans="2:2" x14ac:dyDescent="0.3">
      <c r="B337" s="7">
        <v>350</v>
      </c>
    </row>
    <row r="338" spans="2:2" x14ac:dyDescent="0.3">
      <c r="B338" s="7">
        <v>290</v>
      </c>
    </row>
    <row r="339" spans="2:2" x14ac:dyDescent="0.3">
      <c r="B339" s="7">
        <v>270</v>
      </c>
    </row>
    <row r="340" spans="2:2" x14ac:dyDescent="0.3">
      <c r="B340" s="7">
        <v>350</v>
      </c>
    </row>
    <row r="341" spans="2:2" x14ac:dyDescent="0.3">
      <c r="B341" s="7">
        <v>300</v>
      </c>
    </row>
    <row r="342" spans="2:2" x14ac:dyDescent="0.3">
      <c r="B342" s="7">
        <v>330</v>
      </c>
    </row>
    <row r="343" spans="2:2" x14ac:dyDescent="0.3">
      <c r="B343" s="7">
        <v>370</v>
      </c>
    </row>
    <row r="344" spans="2:2" x14ac:dyDescent="0.3">
      <c r="B344" s="7">
        <v>310</v>
      </c>
    </row>
    <row r="345" spans="2:2" x14ac:dyDescent="0.3">
      <c r="B345" s="7">
        <v>280</v>
      </c>
    </row>
    <row r="346" spans="2:2" x14ac:dyDescent="0.3">
      <c r="B346" s="7">
        <v>320</v>
      </c>
    </row>
    <row r="347" spans="2:2" x14ac:dyDescent="0.3">
      <c r="B347" s="7">
        <v>350</v>
      </c>
    </row>
    <row r="348" spans="2:2" x14ac:dyDescent="0.3">
      <c r="B348" s="7">
        <v>290</v>
      </c>
    </row>
    <row r="349" spans="2:2" x14ac:dyDescent="0.3">
      <c r="B349" s="7">
        <v>270</v>
      </c>
    </row>
    <row r="350" spans="2:2" x14ac:dyDescent="0.3">
      <c r="B350" s="7">
        <v>350</v>
      </c>
    </row>
    <row r="351" spans="2:2" x14ac:dyDescent="0.3">
      <c r="B351" s="7">
        <v>300</v>
      </c>
    </row>
    <row r="352" spans="2:2" x14ac:dyDescent="0.3">
      <c r="B352" s="7">
        <v>330</v>
      </c>
    </row>
    <row r="353" spans="2:2" x14ac:dyDescent="0.3">
      <c r="B353" s="7">
        <v>370</v>
      </c>
    </row>
    <row r="354" spans="2:2" x14ac:dyDescent="0.3">
      <c r="B354" s="7">
        <v>310</v>
      </c>
    </row>
    <row r="355" spans="2:2" x14ac:dyDescent="0.3">
      <c r="B355" s="7">
        <v>280</v>
      </c>
    </row>
    <row r="356" spans="2:2" x14ac:dyDescent="0.3">
      <c r="B356" s="7">
        <v>320</v>
      </c>
    </row>
    <row r="357" spans="2:2" x14ac:dyDescent="0.3">
      <c r="B357" s="7">
        <v>350</v>
      </c>
    </row>
    <row r="358" spans="2:2" x14ac:dyDescent="0.3">
      <c r="B358" s="7">
        <v>290</v>
      </c>
    </row>
    <row r="359" spans="2:2" x14ac:dyDescent="0.3">
      <c r="B359" s="7">
        <v>270</v>
      </c>
    </row>
    <row r="360" spans="2:2" x14ac:dyDescent="0.3">
      <c r="B360" s="7">
        <v>350</v>
      </c>
    </row>
    <row r="361" spans="2:2" x14ac:dyDescent="0.3">
      <c r="B361" s="7">
        <v>300</v>
      </c>
    </row>
    <row r="362" spans="2:2" x14ac:dyDescent="0.3">
      <c r="B362" s="7">
        <v>330</v>
      </c>
    </row>
    <row r="363" spans="2:2" x14ac:dyDescent="0.3">
      <c r="B363" s="7">
        <v>370</v>
      </c>
    </row>
    <row r="364" spans="2:2" x14ac:dyDescent="0.3">
      <c r="B364" s="7">
        <v>310</v>
      </c>
    </row>
    <row r="365" spans="2:2" x14ac:dyDescent="0.3">
      <c r="B365" s="7">
        <v>280</v>
      </c>
    </row>
    <row r="366" spans="2:2" x14ac:dyDescent="0.3">
      <c r="B366" s="7">
        <v>320</v>
      </c>
    </row>
    <row r="367" spans="2:2" x14ac:dyDescent="0.3">
      <c r="B367" s="7">
        <v>350</v>
      </c>
    </row>
    <row r="368" spans="2:2" x14ac:dyDescent="0.3">
      <c r="B368" s="7">
        <v>290</v>
      </c>
    </row>
    <row r="369" spans="1:12" x14ac:dyDescent="0.3">
      <c r="B369" s="7">
        <v>270</v>
      </c>
    </row>
    <row r="370" spans="1:12" x14ac:dyDescent="0.3">
      <c r="B370" s="7">
        <v>350</v>
      </c>
    </row>
    <row r="371" spans="1:12" x14ac:dyDescent="0.3">
      <c r="B371" s="7">
        <v>300</v>
      </c>
    </row>
    <row r="372" spans="1:12" x14ac:dyDescent="0.3">
      <c r="B372" s="7">
        <v>330</v>
      </c>
    </row>
    <row r="373" spans="1:12" x14ac:dyDescent="0.3">
      <c r="B373" s="7">
        <v>370</v>
      </c>
    </row>
    <row r="374" spans="1:12" x14ac:dyDescent="0.3">
      <c r="B374" s="7">
        <v>310</v>
      </c>
    </row>
    <row r="375" spans="1:12" x14ac:dyDescent="0.3">
      <c r="B375" s="7">
        <v>280</v>
      </c>
    </row>
    <row r="376" spans="1:12" x14ac:dyDescent="0.3">
      <c r="B376" s="7">
        <v>320</v>
      </c>
    </row>
    <row r="377" spans="1:12" x14ac:dyDescent="0.3">
      <c r="B377" s="7">
        <v>350</v>
      </c>
    </row>
    <row r="378" spans="1:12" x14ac:dyDescent="0.3">
      <c r="B378" s="7">
        <v>290</v>
      </c>
    </row>
    <row r="382" spans="1:12" x14ac:dyDescent="0.3">
      <c r="A382" s="4" t="s">
        <v>154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4" spans="1:12" x14ac:dyDescent="0.3">
      <c r="A384" t="s">
        <v>155</v>
      </c>
    </row>
    <row r="386" spans="2:4" x14ac:dyDescent="0.3">
      <c r="B386" s="2" t="s">
        <v>156</v>
      </c>
      <c r="D386" t="s">
        <v>65</v>
      </c>
    </row>
    <row r="387" spans="2:4" x14ac:dyDescent="0.3">
      <c r="B387" s="7">
        <v>12</v>
      </c>
    </row>
    <row r="388" spans="2:4" x14ac:dyDescent="0.3">
      <c r="B388" s="7">
        <v>18</v>
      </c>
      <c r="D388" t="s">
        <v>157</v>
      </c>
    </row>
    <row r="389" spans="2:4" x14ac:dyDescent="0.3">
      <c r="B389" s="7">
        <v>15</v>
      </c>
      <c r="D389">
        <f>SKEW(B387:B486)</f>
        <v>-0.3350128722188207</v>
      </c>
    </row>
    <row r="390" spans="2:4" x14ac:dyDescent="0.3">
      <c r="B390" s="7">
        <v>22</v>
      </c>
    </row>
    <row r="391" spans="2:4" x14ac:dyDescent="0.3">
      <c r="B391" s="7">
        <v>20</v>
      </c>
      <c r="D391" t="s">
        <v>158</v>
      </c>
    </row>
    <row r="392" spans="2:4" x14ac:dyDescent="0.3">
      <c r="B392" s="7">
        <v>14</v>
      </c>
      <c r="D392">
        <f>KURT(B387:B486)</f>
        <v>-0.88101144669010489</v>
      </c>
    </row>
    <row r="393" spans="2:4" x14ac:dyDescent="0.3">
      <c r="B393" s="7">
        <v>16</v>
      </c>
    </row>
    <row r="394" spans="2:4" x14ac:dyDescent="0.3">
      <c r="B394" s="7">
        <v>21</v>
      </c>
      <c r="D394" t="s">
        <v>159</v>
      </c>
    </row>
    <row r="395" spans="2:4" x14ac:dyDescent="0.3">
      <c r="B395" s="7">
        <v>19</v>
      </c>
      <c r="D395" t="s">
        <v>192</v>
      </c>
    </row>
    <row r="396" spans="2:4" x14ac:dyDescent="0.3">
      <c r="B396" s="7">
        <v>17</v>
      </c>
    </row>
    <row r="397" spans="2:4" x14ac:dyDescent="0.3">
      <c r="B397" s="7">
        <v>22</v>
      </c>
    </row>
    <row r="398" spans="2:4" x14ac:dyDescent="0.3">
      <c r="B398" s="7">
        <v>19</v>
      </c>
    </row>
    <row r="399" spans="2:4" x14ac:dyDescent="0.3">
      <c r="B399" s="7">
        <v>13</v>
      </c>
    </row>
    <row r="400" spans="2:4" x14ac:dyDescent="0.3">
      <c r="B400" s="7">
        <v>16</v>
      </c>
    </row>
    <row r="401" spans="2:2" x14ac:dyDescent="0.3">
      <c r="B401" s="7">
        <v>21</v>
      </c>
    </row>
    <row r="402" spans="2:2" x14ac:dyDescent="0.3">
      <c r="B402" s="7">
        <v>22</v>
      </c>
    </row>
    <row r="403" spans="2:2" x14ac:dyDescent="0.3">
      <c r="B403" s="7">
        <v>17</v>
      </c>
    </row>
    <row r="404" spans="2:2" x14ac:dyDescent="0.3">
      <c r="B404" s="7">
        <v>19</v>
      </c>
    </row>
    <row r="405" spans="2:2" x14ac:dyDescent="0.3">
      <c r="B405" s="7">
        <v>22</v>
      </c>
    </row>
    <row r="406" spans="2:2" x14ac:dyDescent="0.3">
      <c r="B406" s="7">
        <v>18</v>
      </c>
    </row>
    <row r="407" spans="2:2" x14ac:dyDescent="0.3">
      <c r="B407" s="7">
        <v>14</v>
      </c>
    </row>
    <row r="408" spans="2:2" x14ac:dyDescent="0.3">
      <c r="B408" s="7">
        <v>20</v>
      </c>
    </row>
    <row r="409" spans="2:2" x14ac:dyDescent="0.3">
      <c r="B409" s="7">
        <v>19</v>
      </c>
    </row>
    <row r="410" spans="2:2" x14ac:dyDescent="0.3">
      <c r="B410" s="7">
        <v>17</v>
      </c>
    </row>
    <row r="411" spans="2:2" x14ac:dyDescent="0.3">
      <c r="B411" s="7">
        <v>22</v>
      </c>
    </row>
    <row r="412" spans="2:2" x14ac:dyDescent="0.3">
      <c r="B412" s="7">
        <v>18</v>
      </c>
    </row>
    <row r="413" spans="2:2" x14ac:dyDescent="0.3">
      <c r="B413" s="7">
        <v>15</v>
      </c>
    </row>
    <row r="414" spans="2:2" x14ac:dyDescent="0.3">
      <c r="B414" s="7">
        <v>21</v>
      </c>
    </row>
    <row r="415" spans="2:2" x14ac:dyDescent="0.3">
      <c r="B415" s="7">
        <v>20</v>
      </c>
    </row>
    <row r="416" spans="2:2" x14ac:dyDescent="0.3">
      <c r="B416" s="7">
        <v>16</v>
      </c>
    </row>
    <row r="417" spans="2:2" x14ac:dyDescent="0.3">
      <c r="B417" s="7">
        <v>12</v>
      </c>
    </row>
    <row r="418" spans="2:2" x14ac:dyDescent="0.3">
      <c r="B418" s="7">
        <v>18</v>
      </c>
    </row>
    <row r="419" spans="2:2" x14ac:dyDescent="0.3">
      <c r="B419" s="7">
        <v>15</v>
      </c>
    </row>
    <row r="420" spans="2:2" x14ac:dyDescent="0.3">
      <c r="B420" s="7">
        <v>22</v>
      </c>
    </row>
    <row r="421" spans="2:2" x14ac:dyDescent="0.3">
      <c r="B421" s="7">
        <v>20</v>
      </c>
    </row>
    <row r="422" spans="2:2" x14ac:dyDescent="0.3">
      <c r="B422" s="7">
        <v>14</v>
      </c>
    </row>
    <row r="423" spans="2:2" x14ac:dyDescent="0.3">
      <c r="B423" s="7">
        <v>16</v>
      </c>
    </row>
    <row r="424" spans="2:2" x14ac:dyDescent="0.3">
      <c r="B424" s="7">
        <v>21</v>
      </c>
    </row>
    <row r="425" spans="2:2" x14ac:dyDescent="0.3">
      <c r="B425" s="7">
        <v>19</v>
      </c>
    </row>
    <row r="426" spans="2:2" x14ac:dyDescent="0.3">
      <c r="B426" s="7">
        <v>17</v>
      </c>
    </row>
    <row r="427" spans="2:2" x14ac:dyDescent="0.3">
      <c r="B427" s="7">
        <v>22</v>
      </c>
    </row>
    <row r="428" spans="2:2" x14ac:dyDescent="0.3">
      <c r="B428" s="7">
        <v>19</v>
      </c>
    </row>
    <row r="429" spans="2:2" x14ac:dyDescent="0.3">
      <c r="B429" s="7">
        <v>13</v>
      </c>
    </row>
    <row r="430" spans="2:2" x14ac:dyDescent="0.3">
      <c r="B430" s="7">
        <v>16</v>
      </c>
    </row>
    <row r="431" spans="2:2" x14ac:dyDescent="0.3">
      <c r="B431" s="7">
        <v>21</v>
      </c>
    </row>
    <row r="432" spans="2:2" x14ac:dyDescent="0.3">
      <c r="B432" s="7">
        <v>22</v>
      </c>
    </row>
    <row r="433" spans="2:2" x14ac:dyDescent="0.3">
      <c r="B433" s="7">
        <v>17</v>
      </c>
    </row>
    <row r="434" spans="2:2" x14ac:dyDescent="0.3">
      <c r="B434" s="7">
        <v>19</v>
      </c>
    </row>
    <row r="435" spans="2:2" x14ac:dyDescent="0.3">
      <c r="B435" s="7">
        <v>22</v>
      </c>
    </row>
    <row r="436" spans="2:2" x14ac:dyDescent="0.3">
      <c r="B436" s="7">
        <v>18</v>
      </c>
    </row>
    <row r="437" spans="2:2" x14ac:dyDescent="0.3">
      <c r="B437" s="7">
        <v>14</v>
      </c>
    </row>
    <row r="438" spans="2:2" x14ac:dyDescent="0.3">
      <c r="B438" s="7">
        <v>20</v>
      </c>
    </row>
    <row r="439" spans="2:2" x14ac:dyDescent="0.3">
      <c r="B439" s="7">
        <v>19</v>
      </c>
    </row>
    <row r="440" spans="2:2" x14ac:dyDescent="0.3">
      <c r="B440" s="7">
        <v>17</v>
      </c>
    </row>
    <row r="441" spans="2:2" x14ac:dyDescent="0.3">
      <c r="B441" s="7">
        <v>22</v>
      </c>
    </row>
    <row r="442" spans="2:2" x14ac:dyDescent="0.3">
      <c r="B442" s="7">
        <v>18</v>
      </c>
    </row>
    <row r="443" spans="2:2" x14ac:dyDescent="0.3">
      <c r="B443" s="7">
        <v>15</v>
      </c>
    </row>
    <row r="444" spans="2:2" x14ac:dyDescent="0.3">
      <c r="B444" s="7">
        <v>21</v>
      </c>
    </row>
    <row r="445" spans="2:2" x14ac:dyDescent="0.3">
      <c r="B445" s="7">
        <v>20</v>
      </c>
    </row>
    <row r="446" spans="2:2" x14ac:dyDescent="0.3">
      <c r="B446" s="7">
        <v>16</v>
      </c>
    </row>
    <row r="447" spans="2:2" x14ac:dyDescent="0.3">
      <c r="B447" s="7">
        <v>12</v>
      </c>
    </row>
    <row r="448" spans="2:2" x14ac:dyDescent="0.3">
      <c r="B448" s="7">
        <v>18</v>
      </c>
    </row>
    <row r="449" spans="2:2" x14ac:dyDescent="0.3">
      <c r="B449" s="7">
        <v>15</v>
      </c>
    </row>
    <row r="450" spans="2:2" x14ac:dyDescent="0.3">
      <c r="B450" s="7">
        <v>22</v>
      </c>
    </row>
    <row r="451" spans="2:2" x14ac:dyDescent="0.3">
      <c r="B451" s="7">
        <v>20</v>
      </c>
    </row>
    <row r="452" spans="2:2" x14ac:dyDescent="0.3">
      <c r="B452" s="7">
        <v>14</v>
      </c>
    </row>
    <row r="453" spans="2:2" x14ac:dyDescent="0.3">
      <c r="B453" s="7">
        <v>16</v>
      </c>
    </row>
    <row r="454" spans="2:2" x14ac:dyDescent="0.3">
      <c r="B454" s="7">
        <v>21</v>
      </c>
    </row>
    <row r="455" spans="2:2" x14ac:dyDescent="0.3">
      <c r="B455" s="7">
        <v>19</v>
      </c>
    </row>
    <row r="456" spans="2:2" x14ac:dyDescent="0.3">
      <c r="B456" s="7">
        <v>17</v>
      </c>
    </row>
    <row r="457" spans="2:2" x14ac:dyDescent="0.3">
      <c r="B457" s="7">
        <v>22</v>
      </c>
    </row>
    <row r="458" spans="2:2" x14ac:dyDescent="0.3">
      <c r="B458" s="7">
        <v>19</v>
      </c>
    </row>
    <row r="459" spans="2:2" x14ac:dyDescent="0.3">
      <c r="B459" s="7">
        <v>13</v>
      </c>
    </row>
    <row r="460" spans="2:2" x14ac:dyDescent="0.3">
      <c r="B460" s="7">
        <v>16</v>
      </c>
    </row>
    <row r="461" spans="2:2" x14ac:dyDescent="0.3">
      <c r="B461" s="7">
        <v>21</v>
      </c>
    </row>
    <row r="462" spans="2:2" x14ac:dyDescent="0.3">
      <c r="B462" s="7">
        <v>22</v>
      </c>
    </row>
    <row r="463" spans="2:2" x14ac:dyDescent="0.3">
      <c r="B463" s="7">
        <v>17</v>
      </c>
    </row>
    <row r="464" spans="2:2" x14ac:dyDescent="0.3">
      <c r="B464" s="7">
        <v>19</v>
      </c>
    </row>
    <row r="465" spans="2:2" x14ac:dyDescent="0.3">
      <c r="B465" s="7">
        <v>22</v>
      </c>
    </row>
    <row r="466" spans="2:2" x14ac:dyDescent="0.3">
      <c r="B466" s="7">
        <v>18</v>
      </c>
    </row>
    <row r="467" spans="2:2" x14ac:dyDescent="0.3">
      <c r="B467" s="7">
        <v>14</v>
      </c>
    </row>
    <row r="468" spans="2:2" x14ac:dyDescent="0.3">
      <c r="B468" s="7">
        <v>20</v>
      </c>
    </row>
    <row r="469" spans="2:2" x14ac:dyDescent="0.3">
      <c r="B469" s="7">
        <v>19</v>
      </c>
    </row>
    <row r="470" spans="2:2" x14ac:dyDescent="0.3">
      <c r="B470" s="7">
        <v>17</v>
      </c>
    </row>
    <row r="471" spans="2:2" x14ac:dyDescent="0.3">
      <c r="B471" s="7">
        <v>22</v>
      </c>
    </row>
    <row r="472" spans="2:2" x14ac:dyDescent="0.3">
      <c r="B472" s="7">
        <v>18</v>
      </c>
    </row>
    <row r="473" spans="2:2" x14ac:dyDescent="0.3">
      <c r="B473" s="7">
        <v>15</v>
      </c>
    </row>
    <row r="474" spans="2:2" x14ac:dyDescent="0.3">
      <c r="B474" s="7">
        <v>21</v>
      </c>
    </row>
    <row r="475" spans="2:2" x14ac:dyDescent="0.3">
      <c r="B475" s="7">
        <v>20</v>
      </c>
    </row>
    <row r="476" spans="2:2" x14ac:dyDescent="0.3">
      <c r="B476" s="7">
        <v>16</v>
      </c>
    </row>
    <row r="477" spans="2:2" x14ac:dyDescent="0.3">
      <c r="B477" s="7">
        <v>12</v>
      </c>
    </row>
    <row r="478" spans="2:2" x14ac:dyDescent="0.3">
      <c r="B478" s="7">
        <v>18</v>
      </c>
    </row>
    <row r="479" spans="2:2" x14ac:dyDescent="0.3">
      <c r="B479" s="7">
        <v>15</v>
      </c>
    </row>
    <row r="480" spans="2:2" x14ac:dyDescent="0.3">
      <c r="B480" s="7">
        <v>22</v>
      </c>
    </row>
    <row r="481" spans="2:2" x14ac:dyDescent="0.3">
      <c r="B481" s="7">
        <v>20</v>
      </c>
    </row>
    <row r="482" spans="2:2" x14ac:dyDescent="0.3">
      <c r="B482" s="7">
        <v>14</v>
      </c>
    </row>
    <row r="483" spans="2:2" x14ac:dyDescent="0.3">
      <c r="B483" s="7">
        <v>16</v>
      </c>
    </row>
    <row r="484" spans="2:2" x14ac:dyDescent="0.3">
      <c r="B484" s="7">
        <v>21</v>
      </c>
    </row>
    <row r="485" spans="2:2" x14ac:dyDescent="0.3">
      <c r="B485" s="7">
        <v>19</v>
      </c>
    </row>
    <row r="486" spans="2:2" x14ac:dyDescent="0.3">
      <c r="B486" s="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4197F-C856-4B8B-8C51-306FF0ED3C34}">
  <dimension ref="A2:M589"/>
  <sheetViews>
    <sheetView tabSelected="1" workbookViewId="0">
      <selection activeCell="E478" sqref="E478"/>
    </sheetView>
  </sheetViews>
  <sheetFormatPr defaultRowHeight="14.4" x14ac:dyDescent="0.3"/>
  <cols>
    <col min="2" max="2" width="15.5546875" customWidth="1"/>
  </cols>
  <sheetData>
    <row r="2" spans="1:13" x14ac:dyDescent="0.3">
      <c r="A2" s="16" t="s">
        <v>160</v>
      </c>
      <c r="B2" s="16"/>
      <c r="C2" s="16"/>
      <c r="D2" s="16"/>
    </row>
    <row r="4" spans="1:13" x14ac:dyDescent="0.3">
      <c r="A4" s="4" t="s">
        <v>161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6" spans="1:13" x14ac:dyDescent="0.3">
      <c r="A6" t="s">
        <v>162</v>
      </c>
    </row>
    <row r="8" spans="1:13" x14ac:dyDescent="0.3">
      <c r="B8" s="2" t="s">
        <v>163</v>
      </c>
      <c r="D8" t="s">
        <v>65</v>
      </c>
    </row>
    <row r="9" spans="1:13" x14ac:dyDescent="0.3">
      <c r="B9" s="7">
        <v>40</v>
      </c>
    </row>
    <row r="10" spans="1:13" x14ac:dyDescent="0.3">
      <c r="B10" s="7">
        <v>45</v>
      </c>
      <c r="D10" t="s">
        <v>164</v>
      </c>
    </row>
    <row r="11" spans="1:13" x14ac:dyDescent="0.3">
      <c r="B11" s="7">
        <v>50</v>
      </c>
      <c r="D11" t="s">
        <v>82</v>
      </c>
      <c r="E11">
        <f>QUARTILE(B9:B108,1)</f>
        <v>128.75</v>
      </c>
    </row>
    <row r="12" spans="1:13" x14ac:dyDescent="0.3">
      <c r="B12" s="7">
        <v>55</v>
      </c>
      <c r="D12" t="s">
        <v>119</v>
      </c>
      <c r="E12">
        <f>QUARTILE(B9:B108,2)</f>
        <v>252.5</v>
      </c>
    </row>
    <row r="13" spans="1:13" x14ac:dyDescent="0.3">
      <c r="B13" s="7">
        <v>60</v>
      </c>
      <c r="D13" t="s">
        <v>83</v>
      </c>
      <c r="E13">
        <f>QUARTILE(B9:B108,3)</f>
        <v>376.25</v>
      </c>
    </row>
    <row r="14" spans="1:13" x14ac:dyDescent="0.3">
      <c r="B14" s="7">
        <v>62</v>
      </c>
    </row>
    <row r="15" spans="1:13" x14ac:dyDescent="0.3">
      <c r="B15" s="7">
        <v>65</v>
      </c>
      <c r="D15" t="s">
        <v>165</v>
      </c>
    </row>
    <row r="16" spans="1:13" x14ac:dyDescent="0.3">
      <c r="B16" s="7">
        <v>68</v>
      </c>
      <c r="D16" t="s">
        <v>194</v>
      </c>
      <c r="E16">
        <f>PERCENTILE(B9:B108,0.1)</f>
        <v>74.7</v>
      </c>
    </row>
    <row r="17" spans="2:5" x14ac:dyDescent="0.3">
      <c r="B17" s="7">
        <v>70</v>
      </c>
      <c r="D17" t="s">
        <v>195</v>
      </c>
      <c r="E17">
        <f>PERCENTILE(B9:B108,0.25)</f>
        <v>128.75</v>
      </c>
    </row>
    <row r="18" spans="2:5" x14ac:dyDescent="0.3">
      <c r="B18" s="7">
        <v>72</v>
      </c>
      <c r="D18" t="s">
        <v>196</v>
      </c>
      <c r="E18">
        <f>PERCENTILE(B9:B108,0.75)</f>
        <v>376.25</v>
      </c>
    </row>
    <row r="19" spans="2:5" x14ac:dyDescent="0.3">
      <c r="B19" s="7">
        <v>75</v>
      </c>
      <c r="D19" t="s">
        <v>197</v>
      </c>
      <c r="E19">
        <f>PERCENTILE(B9:B108,0.9)</f>
        <v>450.50000000000006</v>
      </c>
    </row>
    <row r="20" spans="2:5" x14ac:dyDescent="0.3">
      <c r="B20" s="7">
        <v>78</v>
      </c>
    </row>
    <row r="21" spans="2:5" x14ac:dyDescent="0.3">
      <c r="B21" s="7">
        <v>80</v>
      </c>
      <c r="D21" t="s">
        <v>166</v>
      </c>
    </row>
    <row r="22" spans="2:5" x14ac:dyDescent="0.3">
      <c r="B22" s="7">
        <v>82</v>
      </c>
    </row>
    <row r="23" spans="2:5" x14ac:dyDescent="0.3">
      <c r="B23" s="7">
        <v>85</v>
      </c>
    </row>
    <row r="24" spans="2:5" x14ac:dyDescent="0.3">
      <c r="B24" s="7">
        <v>88</v>
      </c>
    </row>
    <row r="25" spans="2:5" x14ac:dyDescent="0.3">
      <c r="B25" s="7">
        <v>90</v>
      </c>
    </row>
    <row r="26" spans="2:5" x14ac:dyDescent="0.3">
      <c r="B26" s="7">
        <v>92</v>
      </c>
    </row>
    <row r="27" spans="2:5" x14ac:dyDescent="0.3">
      <c r="B27" s="7">
        <v>95</v>
      </c>
    </row>
    <row r="28" spans="2:5" x14ac:dyDescent="0.3">
      <c r="B28" s="7">
        <v>100</v>
      </c>
    </row>
    <row r="29" spans="2:5" x14ac:dyDescent="0.3">
      <c r="B29" s="7">
        <v>105</v>
      </c>
    </row>
    <row r="30" spans="2:5" x14ac:dyDescent="0.3">
      <c r="B30" s="7">
        <v>110</v>
      </c>
    </row>
    <row r="31" spans="2:5" x14ac:dyDescent="0.3">
      <c r="B31" s="7">
        <v>115</v>
      </c>
    </row>
    <row r="32" spans="2:5" x14ac:dyDescent="0.3">
      <c r="B32" s="7">
        <v>120</v>
      </c>
    </row>
    <row r="33" spans="2:2" x14ac:dyDescent="0.3">
      <c r="B33" s="7">
        <v>125</v>
      </c>
    </row>
    <row r="34" spans="2:2" x14ac:dyDescent="0.3">
      <c r="B34" s="7">
        <v>130</v>
      </c>
    </row>
    <row r="35" spans="2:2" x14ac:dyDescent="0.3">
      <c r="B35" s="7">
        <v>135</v>
      </c>
    </row>
    <row r="36" spans="2:2" x14ac:dyDescent="0.3">
      <c r="B36" s="7">
        <v>140</v>
      </c>
    </row>
    <row r="37" spans="2:2" x14ac:dyDescent="0.3">
      <c r="B37" s="7">
        <v>145</v>
      </c>
    </row>
    <row r="38" spans="2:2" x14ac:dyDescent="0.3">
      <c r="B38" s="7">
        <v>150</v>
      </c>
    </row>
    <row r="39" spans="2:2" x14ac:dyDescent="0.3">
      <c r="B39" s="7">
        <v>155</v>
      </c>
    </row>
    <row r="40" spans="2:2" x14ac:dyDescent="0.3">
      <c r="B40" s="7">
        <v>160</v>
      </c>
    </row>
    <row r="41" spans="2:2" x14ac:dyDescent="0.3">
      <c r="B41" s="7">
        <v>165</v>
      </c>
    </row>
    <row r="42" spans="2:2" x14ac:dyDescent="0.3">
      <c r="B42" s="7">
        <v>170</v>
      </c>
    </row>
    <row r="43" spans="2:2" x14ac:dyDescent="0.3">
      <c r="B43" s="7">
        <v>175</v>
      </c>
    </row>
    <row r="44" spans="2:2" x14ac:dyDescent="0.3">
      <c r="B44" s="7">
        <v>180</v>
      </c>
    </row>
    <row r="45" spans="2:2" x14ac:dyDescent="0.3">
      <c r="B45" s="7">
        <v>185</v>
      </c>
    </row>
    <row r="46" spans="2:2" x14ac:dyDescent="0.3">
      <c r="B46" s="7">
        <v>190</v>
      </c>
    </row>
    <row r="47" spans="2:2" x14ac:dyDescent="0.3">
      <c r="B47" s="7">
        <v>195</v>
      </c>
    </row>
    <row r="48" spans="2:2" x14ac:dyDescent="0.3">
      <c r="B48" s="7">
        <v>200</v>
      </c>
    </row>
    <row r="49" spans="2:2" x14ac:dyDescent="0.3">
      <c r="B49" s="7">
        <v>205</v>
      </c>
    </row>
    <row r="50" spans="2:2" x14ac:dyDescent="0.3">
      <c r="B50" s="7">
        <v>210</v>
      </c>
    </row>
    <row r="51" spans="2:2" x14ac:dyDescent="0.3">
      <c r="B51" s="7">
        <v>215</v>
      </c>
    </row>
    <row r="52" spans="2:2" x14ac:dyDescent="0.3">
      <c r="B52" s="7">
        <v>220</v>
      </c>
    </row>
    <row r="53" spans="2:2" x14ac:dyDescent="0.3">
      <c r="B53" s="7">
        <v>225</v>
      </c>
    </row>
    <row r="54" spans="2:2" x14ac:dyDescent="0.3">
      <c r="B54" s="7">
        <v>230</v>
      </c>
    </row>
    <row r="55" spans="2:2" x14ac:dyDescent="0.3">
      <c r="B55" s="7">
        <v>235</v>
      </c>
    </row>
    <row r="56" spans="2:2" x14ac:dyDescent="0.3">
      <c r="B56" s="7">
        <v>240</v>
      </c>
    </row>
    <row r="57" spans="2:2" x14ac:dyDescent="0.3">
      <c r="B57" s="7">
        <v>245</v>
      </c>
    </row>
    <row r="58" spans="2:2" x14ac:dyDescent="0.3">
      <c r="B58" s="7">
        <v>250</v>
      </c>
    </row>
    <row r="59" spans="2:2" x14ac:dyDescent="0.3">
      <c r="B59" s="7">
        <v>255</v>
      </c>
    </row>
    <row r="60" spans="2:2" x14ac:dyDescent="0.3">
      <c r="B60" s="7">
        <v>260</v>
      </c>
    </row>
    <row r="61" spans="2:2" x14ac:dyDescent="0.3">
      <c r="B61" s="7">
        <v>265</v>
      </c>
    </row>
    <row r="62" spans="2:2" x14ac:dyDescent="0.3">
      <c r="B62" s="7">
        <v>270</v>
      </c>
    </row>
    <row r="63" spans="2:2" x14ac:dyDescent="0.3">
      <c r="B63" s="7">
        <v>275</v>
      </c>
    </row>
    <row r="64" spans="2:2" x14ac:dyDescent="0.3">
      <c r="B64" s="7">
        <v>280</v>
      </c>
    </row>
    <row r="65" spans="2:2" x14ac:dyDescent="0.3">
      <c r="B65" s="7">
        <v>285</v>
      </c>
    </row>
    <row r="66" spans="2:2" x14ac:dyDescent="0.3">
      <c r="B66" s="7">
        <v>290</v>
      </c>
    </row>
    <row r="67" spans="2:2" x14ac:dyDescent="0.3">
      <c r="B67" s="7">
        <v>295</v>
      </c>
    </row>
    <row r="68" spans="2:2" x14ac:dyDescent="0.3">
      <c r="B68" s="7">
        <v>300</v>
      </c>
    </row>
    <row r="69" spans="2:2" x14ac:dyDescent="0.3">
      <c r="B69" s="7">
        <v>305</v>
      </c>
    </row>
    <row r="70" spans="2:2" x14ac:dyDescent="0.3">
      <c r="B70" s="7">
        <v>310</v>
      </c>
    </row>
    <row r="71" spans="2:2" x14ac:dyDescent="0.3">
      <c r="B71" s="7">
        <v>315</v>
      </c>
    </row>
    <row r="72" spans="2:2" x14ac:dyDescent="0.3">
      <c r="B72" s="7">
        <v>320</v>
      </c>
    </row>
    <row r="73" spans="2:2" x14ac:dyDescent="0.3">
      <c r="B73" s="7">
        <v>325</v>
      </c>
    </row>
    <row r="74" spans="2:2" x14ac:dyDescent="0.3">
      <c r="B74" s="7">
        <v>330</v>
      </c>
    </row>
    <row r="75" spans="2:2" x14ac:dyDescent="0.3">
      <c r="B75" s="7">
        <v>335</v>
      </c>
    </row>
    <row r="76" spans="2:2" x14ac:dyDescent="0.3">
      <c r="B76" s="7">
        <v>340</v>
      </c>
    </row>
    <row r="77" spans="2:2" x14ac:dyDescent="0.3">
      <c r="B77" s="7">
        <v>345</v>
      </c>
    </row>
    <row r="78" spans="2:2" x14ac:dyDescent="0.3">
      <c r="B78" s="7">
        <v>350</v>
      </c>
    </row>
    <row r="79" spans="2:2" x14ac:dyDescent="0.3">
      <c r="B79" s="7">
        <v>355</v>
      </c>
    </row>
    <row r="80" spans="2:2" x14ac:dyDescent="0.3">
      <c r="B80" s="7">
        <v>360</v>
      </c>
    </row>
    <row r="81" spans="2:2" x14ac:dyDescent="0.3">
      <c r="B81" s="7">
        <v>365</v>
      </c>
    </row>
    <row r="82" spans="2:2" x14ac:dyDescent="0.3">
      <c r="B82" s="7">
        <v>370</v>
      </c>
    </row>
    <row r="83" spans="2:2" x14ac:dyDescent="0.3">
      <c r="B83" s="7">
        <v>375</v>
      </c>
    </row>
    <row r="84" spans="2:2" x14ac:dyDescent="0.3">
      <c r="B84" s="7">
        <v>380</v>
      </c>
    </row>
    <row r="85" spans="2:2" x14ac:dyDescent="0.3">
      <c r="B85" s="7">
        <v>385</v>
      </c>
    </row>
    <row r="86" spans="2:2" x14ac:dyDescent="0.3">
      <c r="B86" s="7">
        <v>390</v>
      </c>
    </row>
    <row r="87" spans="2:2" x14ac:dyDescent="0.3">
      <c r="B87" s="7">
        <v>395</v>
      </c>
    </row>
    <row r="88" spans="2:2" x14ac:dyDescent="0.3">
      <c r="B88" s="7">
        <v>400</v>
      </c>
    </row>
    <row r="89" spans="2:2" x14ac:dyDescent="0.3">
      <c r="B89" s="7">
        <v>405</v>
      </c>
    </row>
    <row r="90" spans="2:2" x14ac:dyDescent="0.3">
      <c r="B90" s="7">
        <v>410</v>
      </c>
    </row>
    <row r="91" spans="2:2" x14ac:dyDescent="0.3">
      <c r="B91" s="7">
        <v>415</v>
      </c>
    </row>
    <row r="92" spans="2:2" x14ac:dyDescent="0.3">
      <c r="B92" s="7">
        <v>420</v>
      </c>
    </row>
    <row r="93" spans="2:2" x14ac:dyDescent="0.3">
      <c r="B93" s="7">
        <v>425</v>
      </c>
    </row>
    <row r="94" spans="2:2" x14ac:dyDescent="0.3">
      <c r="B94" s="7">
        <v>430</v>
      </c>
    </row>
    <row r="95" spans="2:2" x14ac:dyDescent="0.3">
      <c r="B95" s="7">
        <v>435</v>
      </c>
    </row>
    <row r="96" spans="2:2" x14ac:dyDescent="0.3">
      <c r="B96" s="7">
        <v>440</v>
      </c>
    </row>
    <row r="97" spans="1:13" x14ac:dyDescent="0.3">
      <c r="B97" s="7">
        <v>445</v>
      </c>
    </row>
    <row r="98" spans="1:13" x14ac:dyDescent="0.3">
      <c r="B98" s="7">
        <v>450</v>
      </c>
    </row>
    <row r="99" spans="1:13" x14ac:dyDescent="0.3">
      <c r="B99" s="7">
        <v>455</v>
      </c>
    </row>
    <row r="100" spans="1:13" x14ac:dyDescent="0.3">
      <c r="B100" s="7">
        <v>460</v>
      </c>
    </row>
    <row r="101" spans="1:13" x14ac:dyDescent="0.3">
      <c r="B101" s="7">
        <v>465</v>
      </c>
    </row>
    <row r="102" spans="1:13" x14ac:dyDescent="0.3">
      <c r="B102" s="7">
        <v>470</v>
      </c>
    </row>
    <row r="103" spans="1:13" x14ac:dyDescent="0.3">
      <c r="B103" s="7">
        <v>475</v>
      </c>
    </row>
    <row r="104" spans="1:13" x14ac:dyDescent="0.3">
      <c r="B104" s="7">
        <v>480</v>
      </c>
    </row>
    <row r="105" spans="1:13" x14ac:dyDescent="0.3">
      <c r="B105" s="7">
        <v>485</v>
      </c>
    </row>
    <row r="106" spans="1:13" x14ac:dyDescent="0.3">
      <c r="B106" s="7">
        <v>490</v>
      </c>
    </row>
    <row r="107" spans="1:13" x14ac:dyDescent="0.3">
      <c r="B107" s="7">
        <v>495</v>
      </c>
    </row>
    <row r="108" spans="1:13" x14ac:dyDescent="0.3">
      <c r="B108" s="7">
        <v>500</v>
      </c>
    </row>
    <row r="112" spans="1:13" x14ac:dyDescent="0.3">
      <c r="A112" s="4" t="s">
        <v>167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4" spans="1:5" x14ac:dyDescent="0.3">
      <c r="A114" t="s">
        <v>168</v>
      </c>
    </row>
    <row r="116" spans="1:5" x14ac:dyDescent="0.3">
      <c r="B116" s="2" t="s">
        <v>169</v>
      </c>
      <c r="D116" t="s">
        <v>65</v>
      </c>
    </row>
    <row r="117" spans="1:5" x14ac:dyDescent="0.3">
      <c r="B117" s="7">
        <v>55</v>
      </c>
    </row>
    <row r="118" spans="1:5" x14ac:dyDescent="0.3">
      <c r="B118" s="7">
        <v>60</v>
      </c>
      <c r="D118" t="s">
        <v>170</v>
      </c>
    </row>
    <row r="119" spans="1:5" x14ac:dyDescent="0.3">
      <c r="B119" s="7">
        <v>62</v>
      </c>
      <c r="D119" t="s">
        <v>82</v>
      </c>
      <c r="E119">
        <f>QUARTILE(B117:B216,1)</f>
        <v>143.75</v>
      </c>
    </row>
    <row r="120" spans="1:5" x14ac:dyDescent="0.3">
      <c r="B120" s="7">
        <v>65</v>
      </c>
      <c r="D120" t="s">
        <v>119</v>
      </c>
      <c r="E120">
        <f>QUARTILE(B117:B216,2)</f>
        <v>267.5</v>
      </c>
    </row>
    <row r="121" spans="1:5" x14ac:dyDescent="0.3">
      <c r="B121" s="7">
        <v>68</v>
      </c>
      <c r="D121" t="s">
        <v>83</v>
      </c>
      <c r="E121">
        <f>QUARTILE(B117:B216,3)</f>
        <v>391.25</v>
      </c>
    </row>
    <row r="122" spans="1:5" x14ac:dyDescent="0.3">
      <c r="B122" s="7">
        <v>70</v>
      </c>
    </row>
    <row r="123" spans="1:5" x14ac:dyDescent="0.3">
      <c r="B123" s="7">
        <v>72</v>
      </c>
      <c r="D123" t="s">
        <v>171</v>
      </c>
    </row>
    <row r="124" spans="1:5" x14ac:dyDescent="0.3">
      <c r="B124" s="7">
        <v>75</v>
      </c>
      <c r="D124" t="s">
        <v>194</v>
      </c>
      <c r="E124">
        <f>PERCENTILE(B117:B216,0.1)</f>
        <v>81.8</v>
      </c>
    </row>
    <row r="125" spans="1:5" x14ac:dyDescent="0.3">
      <c r="B125" s="7">
        <v>78</v>
      </c>
      <c r="D125" t="s">
        <v>195</v>
      </c>
      <c r="E125">
        <f>PERCENTILE(B117:B216,0.25)</f>
        <v>143.75</v>
      </c>
    </row>
    <row r="126" spans="1:5" x14ac:dyDescent="0.3">
      <c r="B126" s="7">
        <v>80</v>
      </c>
      <c r="D126" t="s">
        <v>196</v>
      </c>
      <c r="E126">
        <f>PERCENTILE(B117:B216,0.75)</f>
        <v>391.25</v>
      </c>
    </row>
    <row r="127" spans="1:5" x14ac:dyDescent="0.3">
      <c r="B127" s="7">
        <v>82</v>
      </c>
      <c r="D127" t="s">
        <v>197</v>
      </c>
      <c r="E127">
        <f>PERCENTILE(B117:B216,0.9)</f>
        <v>465.50000000000006</v>
      </c>
    </row>
    <row r="128" spans="1:5" x14ac:dyDescent="0.3">
      <c r="B128" s="7">
        <v>85</v>
      </c>
    </row>
    <row r="129" spans="2:4" x14ac:dyDescent="0.3">
      <c r="B129" s="7">
        <v>88</v>
      </c>
      <c r="D129" t="s">
        <v>172</v>
      </c>
    </row>
    <row r="130" spans="2:4" x14ac:dyDescent="0.3">
      <c r="B130" s="7">
        <v>90</v>
      </c>
    </row>
    <row r="131" spans="2:4" x14ac:dyDescent="0.3">
      <c r="B131" s="7">
        <v>92</v>
      </c>
    </row>
    <row r="132" spans="2:4" x14ac:dyDescent="0.3">
      <c r="B132" s="7">
        <v>95</v>
      </c>
    </row>
    <row r="133" spans="2:4" x14ac:dyDescent="0.3">
      <c r="B133" s="7">
        <v>100</v>
      </c>
    </row>
    <row r="134" spans="2:4" x14ac:dyDescent="0.3">
      <c r="B134" s="7">
        <v>105</v>
      </c>
    </row>
    <row r="135" spans="2:4" x14ac:dyDescent="0.3">
      <c r="B135" s="7">
        <v>110</v>
      </c>
    </row>
    <row r="136" spans="2:4" x14ac:dyDescent="0.3">
      <c r="B136" s="7">
        <v>115</v>
      </c>
    </row>
    <row r="137" spans="2:4" x14ac:dyDescent="0.3">
      <c r="B137" s="7">
        <v>120</v>
      </c>
    </row>
    <row r="138" spans="2:4" x14ac:dyDescent="0.3">
      <c r="B138" s="7">
        <v>125</v>
      </c>
    </row>
    <row r="139" spans="2:4" x14ac:dyDescent="0.3">
      <c r="B139" s="7">
        <v>130</v>
      </c>
    </row>
    <row r="140" spans="2:4" x14ac:dyDescent="0.3">
      <c r="B140" s="7">
        <v>135</v>
      </c>
    </row>
    <row r="141" spans="2:4" x14ac:dyDescent="0.3">
      <c r="B141" s="7">
        <v>140</v>
      </c>
    </row>
    <row r="142" spans="2:4" x14ac:dyDescent="0.3">
      <c r="B142" s="7">
        <v>145</v>
      </c>
    </row>
    <row r="143" spans="2:4" x14ac:dyDescent="0.3">
      <c r="B143" s="7">
        <v>150</v>
      </c>
    </row>
    <row r="144" spans="2:4" x14ac:dyDescent="0.3">
      <c r="B144" s="7">
        <v>155</v>
      </c>
    </row>
    <row r="145" spans="2:2" x14ac:dyDescent="0.3">
      <c r="B145" s="7">
        <v>160</v>
      </c>
    </row>
    <row r="146" spans="2:2" x14ac:dyDescent="0.3">
      <c r="B146" s="7">
        <v>165</v>
      </c>
    </row>
    <row r="147" spans="2:2" x14ac:dyDescent="0.3">
      <c r="B147" s="7">
        <v>170</v>
      </c>
    </row>
    <row r="148" spans="2:2" x14ac:dyDescent="0.3">
      <c r="B148" s="7">
        <v>175</v>
      </c>
    </row>
    <row r="149" spans="2:2" x14ac:dyDescent="0.3">
      <c r="B149" s="7">
        <v>180</v>
      </c>
    </row>
    <row r="150" spans="2:2" x14ac:dyDescent="0.3">
      <c r="B150" s="7">
        <v>185</v>
      </c>
    </row>
    <row r="151" spans="2:2" x14ac:dyDescent="0.3">
      <c r="B151" s="7">
        <v>190</v>
      </c>
    </row>
    <row r="152" spans="2:2" x14ac:dyDescent="0.3">
      <c r="B152" s="7">
        <v>195</v>
      </c>
    </row>
    <row r="153" spans="2:2" x14ac:dyDescent="0.3">
      <c r="B153" s="7">
        <v>200</v>
      </c>
    </row>
    <row r="154" spans="2:2" x14ac:dyDescent="0.3">
      <c r="B154" s="7">
        <v>205</v>
      </c>
    </row>
    <row r="155" spans="2:2" x14ac:dyDescent="0.3">
      <c r="B155" s="7">
        <v>210</v>
      </c>
    </row>
    <row r="156" spans="2:2" x14ac:dyDescent="0.3">
      <c r="B156" s="7">
        <v>215</v>
      </c>
    </row>
    <row r="157" spans="2:2" x14ac:dyDescent="0.3">
      <c r="B157" s="7">
        <v>220</v>
      </c>
    </row>
    <row r="158" spans="2:2" x14ac:dyDescent="0.3">
      <c r="B158" s="7">
        <v>225</v>
      </c>
    </row>
    <row r="159" spans="2:2" x14ac:dyDescent="0.3">
      <c r="B159" s="7">
        <v>230</v>
      </c>
    </row>
    <row r="160" spans="2:2" x14ac:dyDescent="0.3">
      <c r="B160" s="7">
        <v>235</v>
      </c>
    </row>
    <row r="161" spans="2:2" x14ac:dyDescent="0.3">
      <c r="B161" s="7">
        <v>240</v>
      </c>
    </row>
    <row r="162" spans="2:2" x14ac:dyDescent="0.3">
      <c r="B162" s="7">
        <v>245</v>
      </c>
    </row>
    <row r="163" spans="2:2" x14ac:dyDescent="0.3">
      <c r="B163" s="7">
        <v>250</v>
      </c>
    </row>
    <row r="164" spans="2:2" x14ac:dyDescent="0.3">
      <c r="B164" s="7">
        <v>255</v>
      </c>
    </row>
    <row r="165" spans="2:2" x14ac:dyDescent="0.3">
      <c r="B165" s="7">
        <v>260</v>
      </c>
    </row>
    <row r="166" spans="2:2" x14ac:dyDescent="0.3">
      <c r="B166" s="7">
        <v>265</v>
      </c>
    </row>
    <row r="167" spans="2:2" x14ac:dyDescent="0.3">
      <c r="B167" s="7">
        <v>270</v>
      </c>
    </row>
    <row r="168" spans="2:2" x14ac:dyDescent="0.3">
      <c r="B168" s="7">
        <v>275</v>
      </c>
    </row>
    <row r="169" spans="2:2" x14ac:dyDescent="0.3">
      <c r="B169" s="7">
        <v>280</v>
      </c>
    </row>
    <row r="170" spans="2:2" x14ac:dyDescent="0.3">
      <c r="B170" s="7">
        <v>285</v>
      </c>
    </row>
    <row r="171" spans="2:2" x14ac:dyDescent="0.3">
      <c r="B171" s="7">
        <v>290</v>
      </c>
    </row>
    <row r="172" spans="2:2" x14ac:dyDescent="0.3">
      <c r="B172" s="7">
        <v>295</v>
      </c>
    </row>
    <row r="173" spans="2:2" x14ac:dyDescent="0.3">
      <c r="B173" s="7">
        <v>300</v>
      </c>
    </row>
    <row r="174" spans="2:2" x14ac:dyDescent="0.3">
      <c r="B174" s="7">
        <v>305</v>
      </c>
    </row>
    <row r="175" spans="2:2" x14ac:dyDescent="0.3">
      <c r="B175" s="7">
        <v>310</v>
      </c>
    </row>
    <row r="176" spans="2:2" x14ac:dyDescent="0.3">
      <c r="B176" s="7">
        <v>315</v>
      </c>
    </row>
    <row r="177" spans="2:2" x14ac:dyDescent="0.3">
      <c r="B177" s="7">
        <v>320</v>
      </c>
    </row>
    <row r="178" spans="2:2" x14ac:dyDescent="0.3">
      <c r="B178" s="7">
        <v>325</v>
      </c>
    </row>
    <row r="179" spans="2:2" x14ac:dyDescent="0.3">
      <c r="B179" s="7">
        <v>330</v>
      </c>
    </row>
    <row r="180" spans="2:2" x14ac:dyDescent="0.3">
      <c r="B180" s="7">
        <v>335</v>
      </c>
    </row>
    <row r="181" spans="2:2" x14ac:dyDescent="0.3">
      <c r="B181" s="7">
        <v>340</v>
      </c>
    </row>
    <row r="182" spans="2:2" x14ac:dyDescent="0.3">
      <c r="B182" s="7">
        <v>345</v>
      </c>
    </row>
    <row r="183" spans="2:2" x14ac:dyDescent="0.3">
      <c r="B183" s="7">
        <v>350</v>
      </c>
    </row>
    <row r="184" spans="2:2" x14ac:dyDescent="0.3">
      <c r="B184" s="7">
        <v>355</v>
      </c>
    </row>
    <row r="185" spans="2:2" x14ac:dyDescent="0.3">
      <c r="B185" s="7">
        <v>360</v>
      </c>
    </row>
    <row r="186" spans="2:2" x14ac:dyDescent="0.3">
      <c r="B186" s="7">
        <v>365</v>
      </c>
    </row>
    <row r="187" spans="2:2" x14ac:dyDescent="0.3">
      <c r="B187" s="7">
        <v>370</v>
      </c>
    </row>
    <row r="188" spans="2:2" x14ac:dyDescent="0.3">
      <c r="B188" s="7">
        <v>375</v>
      </c>
    </row>
    <row r="189" spans="2:2" x14ac:dyDescent="0.3">
      <c r="B189" s="7">
        <v>380</v>
      </c>
    </row>
    <row r="190" spans="2:2" x14ac:dyDescent="0.3">
      <c r="B190" s="7">
        <v>385</v>
      </c>
    </row>
    <row r="191" spans="2:2" x14ac:dyDescent="0.3">
      <c r="B191" s="7">
        <v>390</v>
      </c>
    </row>
    <row r="192" spans="2:2" x14ac:dyDescent="0.3">
      <c r="B192" s="7">
        <v>395</v>
      </c>
    </row>
    <row r="193" spans="2:2" x14ac:dyDescent="0.3">
      <c r="B193" s="7">
        <v>400</v>
      </c>
    </row>
    <row r="194" spans="2:2" x14ac:dyDescent="0.3">
      <c r="B194" s="7">
        <v>405</v>
      </c>
    </row>
    <row r="195" spans="2:2" x14ac:dyDescent="0.3">
      <c r="B195" s="7">
        <v>410</v>
      </c>
    </row>
    <row r="196" spans="2:2" x14ac:dyDescent="0.3">
      <c r="B196" s="7">
        <v>415</v>
      </c>
    </row>
    <row r="197" spans="2:2" x14ac:dyDescent="0.3">
      <c r="B197" s="7">
        <v>420</v>
      </c>
    </row>
    <row r="198" spans="2:2" x14ac:dyDescent="0.3">
      <c r="B198" s="7">
        <v>425</v>
      </c>
    </row>
    <row r="199" spans="2:2" x14ac:dyDescent="0.3">
      <c r="B199" s="7">
        <v>430</v>
      </c>
    </row>
    <row r="200" spans="2:2" x14ac:dyDescent="0.3">
      <c r="B200" s="7">
        <v>435</v>
      </c>
    </row>
    <row r="201" spans="2:2" x14ac:dyDescent="0.3">
      <c r="B201" s="7">
        <v>440</v>
      </c>
    </row>
    <row r="202" spans="2:2" x14ac:dyDescent="0.3">
      <c r="B202" s="7">
        <v>445</v>
      </c>
    </row>
    <row r="203" spans="2:2" x14ac:dyDescent="0.3">
      <c r="B203" s="7">
        <v>450</v>
      </c>
    </row>
    <row r="204" spans="2:2" x14ac:dyDescent="0.3">
      <c r="B204" s="7">
        <v>455</v>
      </c>
    </row>
    <row r="205" spans="2:2" x14ac:dyDescent="0.3">
      <c r="B205" s="7">
        <v>460</v>
      </c>
    </row>
    <row r="206" spans="2:2" x14ac:dyDescent="0.3">
      <c r="B206" s="7">
        <v>465</v>
      </c>
    </row>
    <row r="207" spans="2:2" x14ac:dyDescent="0.3">
      <c r="B207" s="7">
        <v>470</v>
      </c>
    </row>
    <row r="208" spans="2:2" x14ac:dyDescent="0.3">
      <c r="B208" s="7">
        <v>475</v>
      </c>
    </row>
    <row r="209" spans="1:11" x14ac:dyDescent="0.3">
      <c r="B209" s="7">
        <v>480</v>
      </c>
    </row>
    <row r="210" spans="1:11" x14ac:dyDescent="0.3">
      <c r="B210" s="7">
        <v>485</v>
      </c>
    </row>
    <row r="211" spans="1:11" x14ac:dyDescent="0.3">
      <c r="B211" s="7">
        <v>490</v>
      </c>
    </row>
    <row r="212" spans="1:11" x14ac:dyDescent="0.3">
      <c r="B212" s="7">
        <v>495</v>
      </c>
    </row>
    <row r="213" spans="1:11" x14ac:dyDescent="0.3">
      <c r="B213" s="7">
        <v>500</v>
      </c>
    </row>
    <row r="214" spans="1:11" x14ac:dyDescent="0.3">
      <c r="B214" s="7">
        <v>505</v>
      </c>
    </row>
    <row r="215" spans="1:11" x14ac:dyDescent="0.3">
      <c r="B215" s="7">
        <v>510</v>
      </c>
    </row>
    <row r="216" spans="1:11" x14ac:dyDescent="0.3">
      <c r="B216" s="7">
        <v>515</v>
      </c>
    </row>
    <row r="219" spans="1:11" x14ac:dyDescent="0.3">
      <c r="A219" s="4" t="s">
        <v>173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1" spans="1:11" x14ac:dyDescent="0.3">
      <c r="A221" t="s">
        <v>174</v>
      </c>
    </row>
    <row r="223" spans="1:11" x14ac:dyDescent="0.3">
      <c r="B223" s="2" t="s">
        <v>175</v>
      </c>
      <c r="D223" t="s">
        <v>65</v>
      </c>
    </row>
    <row r="224" spans="1:11" x14ac:dyDescent="0.3">
      <c r="B224" s="7">
        <v>20</v>
      </c>
    </row>
    <row r="225" spans="2:5" x14ac:dyDescent="0.3">
      <c r="B225" s="7">
        <v>25</v>
      </c>
      <c r="D225" t="s">
        <v>176</v>
      </c>
    </row>
    <row r="226" spans="2:5" x14ac:dyDescent="0.3">
      <c r="B226" s="7">
        <v>30</v>
      </c>
      <c r="D226" t="s">
        <v>82</v>
      </c>
      <c r="E226">
        <f>QUARTILE(B224:B333,1)</f>
        <v>156.25</v>
      </c>
    </row>
    <row r="227" spans="2:5" x14ac:dyDescent="0.3">
      <c r="B227" s="7">
        <v>35</v>
      </c>
      <c r="D227" t="s">
        <v>119</v>
      </c>
      <c r="E227">
        <f>QUARTILE(B224:B333,2)</f>
        <v>292.5</v>
      </c>
    </row>
    <row r="228" spans="2:5" x14ac:dyDescent="0.3">
      <c r="B228" s="7">
        <v>40</v>
      </c>
      <c r="D228" t="s">
        <v>83</v>
      </c>
      <c r="E228">
        <f>QUARTILE(B224:B333,3)</f>
        <v>428.75</v>
      </c>
    </row>
    <row r="229" spans="2:5" x14ac:dyDescent="0.3">
      <c r="B229" s="7">
        <v>45</v>
      </c>
    </row>
    <row r="230" spans="2:5" x14ac:dyDescent="0.3">
      <c r="B230" s="7">
        <v>50</v>
      </c>
      <c r="D230" t="s">
        <v>177</v>
      </c>
    </row>
    <row r="231" spans="2:5" x14ac:dyDescent="0.3">
      <c r="B231" s="7">
        <v>55</v>
      </c>
      <c r="D231" t="s">
        <v>198</v>
      </c>
      <c r="E231">
        <f>PERCENTILE(B224:B333,0.2)</f>
        <v>129</v>
      </c>
    </row>
    <row r="232" spans="2:5" x14ac:dyDescent="0.3">
      <c r="B232" s="7">
        <v>60</v>
      </c>
      <c r="D232" t="s">
        <v>199</v>
      </c>
      <c r="E232">
        <f>PERCENTILE(B224:B333,0.4)</f>
        <v>238</v>
      </c>
    </row>
    <row r="233" spans="2:5" x14ac:dyDescent="0.3">
      <c r="B233" s="7">
        <v>65</v>
      </c>
      <c r="D233" t="s">
        <v>200</v>
      </c>
      <c r="E233">
        <f>PERCENTILE(B224:B333,0.8)</f>
        <v>456</v>
      </c>
    </row>
    <row r="234" spans="2:5" x14ac:dyDescent="0.3">
      <c r="B234" s="7">
        <v>70</v>
      </c>
    </row>
    <row r="235" spans="2:5" x14ac:dyDescent="0.3">
      <c r="B235" s="7">
        <v>75</v>
      </c>
    </row>
    <row r="236" spans="2:5" x14ac:dyDescent="0.3">
      <c r="B236" s="7">
        <v>80</v>
      </c>
      <c r="D236" t="s">
        <v>178</v>
      </c>
    </row>
    <row r="237" spans="2:5" x14ac:dyDescent="0.3">
      <c r="B237" s="7">
        <v>85</v>
      </c>
    </row>
    <row r="238" spans="2:5" x14ac:dyDescent="0.3">
      <c r="B238" s="7">
        <v>90</v>
      </c>
    </row>
    <row r="239" spans="2:5" x14ac:dyDescent="0.3">
      <c r="B239" s="7">
        <v>95</v>
      </c>
    </row>
    <row r="240" spans="2:5" x14ac:dyDescent="0.3">
      <c r="B240" s="7">
        <v>100</v>
      </c>
    </row>
    <row r="241" spans="2:2" x14ac:dyDescent="0.3">
      <c r="B241" s="7">
        <v>105</v>
      </c>
    </row>
    <row r="242" spans="2:2" x14ac:dyDescent="0.3">
      <c r="B242" s="7">
        <v>110</v>
      </c>
    </row>
    <row r="243" spans="2:2" x14ac:dyDescent="0.3">
      <c r="B243" s="7">
        <v>115</v>
      </c>
    </row>
    <row r="244" spans="2:2" x14ac:dyDescent="0.3">
      <c r="B244" s="7">
        <v>120</v>
      </c>
    </row>
    <row r="245" spans="2:2" x14ac:dyDescent="0.3">
      <c r="B245" s="7">
        <v>125</v>
      </c>
    </row>
    <row r="246" spans="2:2" x14ac:dyDescent="0.3">
      <c r="B246" s="7">
        <v>130</v>
      </c>
    </row>
    <row r="247" spans="2:2" x14ac:dyDescent="0.3">
      <c r="B247" s="7">
        <v>135</v>
      </c>
    </row>
    <row r="248" spans="2:2" x14ac:dyDescent="0.3">
      <c r="B248" s="7">
        <v>140</v>
      </c>
    </row>
    <row r="249" spans="2:2" x14ac:dyDescent="0.3">
      <c r="B249" s="7">
        <v>145</v>
      </c>
    </row>
    <row r="250" spans="2:2" x14ac:dyDescent="0.3">
      <c r="B250" s="7">
        <v>150</v>
      </c>
    </row>
    <row r="251" spans="2:2" x14ac:dyDescent="0.3">
      <c r="B251" s="7">
        <v>155</v>
      </c>
    </row>
    <row r="252" spans="2:2" x14ac:dyDescent="0.3">
      <c r="B252" s="7">
        <v>160</v>
      </c>
    </row>
    <row r="253" spans="2:2" x14ac:dyDescent="0.3">
      <c r="B253" s="7">
        <v>165</v>
      </c>
    </row>
    <row r="254" spans="2:2" x14ac:dyDescent="0.3">
      <c r="B254" s="7">
        <v>170</v>
      </c>
    </row>
    <row r="255" spans="2:2" x14ac:dyDescent="0.3">
      <c r="B255" s="7">
        <v>175</v>
      </c>
    </row>
    <row r="256" spans="2:2" x14ac:dyDescent="0.3">
      <c r="B256" s="7">
        <v>180</v>
      </c>
    </row>
    <row r="257" spans="2:2" x14ac:dyDescent="0.3">
      <c r="B257" s="7">
        <v>185</v>
      </c>
    </row>
    <row r="258" spans="2:2" x14ac:dyDescent="0.3">
      <c r="B258" s="7">
        <v>190</v>
      </c>
    </row>
    <row r="259" spans="2:2" x14ac:dyDescent="0.3">
      <c r="B259" s="7">
        <v>195</v>
      </c>
    </row>
    <row r="260" spans="2:2" x14ac:dyDescent="0.3">
      <c r="B260" s="7">
        <v>200</v>
      </c>
    </row>
    <row r="261" spans="2:2" x14ac:dyDescent="0.3">
      <c r="B261" s="7">
        <v>205</v>
      </c>
    </row>
    <row r="262" spans="2:2" x14ac:dyDescent="0.3">
      <c r="B262" s="7">
        <v>210</v>
      </c>
    </row>
    <row r="263" spans="2:2" x14ac:dyDescent="0.3">
      <c r="B263" s="7">
        <v>215</v>
      </c>
    </row>
    <row r="264" spans="2:2" x14ac:dyDescent="0.3">
      <c r="B264" s="7">
        <v>220</v>
      </c>
    </row>
    <row r="265" spans="2:2" x14ac:dyDescent="0.3">
      <c r="B265" s="7">
        <v>225</v>
      </c>
    </row>
    <row r="266" spans="2:2" x14ac:dyDescent="0.3">
      <c r="B266" s="7">
        <v>230</v>
      </c>
    </row>
    <row r="267" spans="2:2" x14ac:dyDescent="0.3">
      <c r="B267" s="7">
        <v>235</v>
      </c>
    </row>
    <row r="268" spans="2:2" x14ac:dyDescent="0.3">
      <c r="B268" s="7">
        <v>240</v>
      </c>
    </row>
    <row r="269" spans="2:2" x14ac:dyDescent="0.3">
      <c r="B269" s="7">
        <v>245</v>
      </c>
    </row>
    <row r="270" spans="2:2" x14ac:dyDescent="0.3">
      <c r="B270" s="7">
        <v>250</v>
      </c>
    </row>
    <row r="271" spans="2:2" x14ac:dyDescent="0.3">
      <c r="B271" s="7">
        <v>255</v>
      </c>
    </row>
    <row r="272" spans="2:2" x14ac:dyDescent="0.3">
      <c r="B272" s="7">
        <v>260</v>
      </c>
    </row>
    <row r="273" spans="2:2" x14ac:dyDescent="0.3">
      <c r="B273" s="7">
        <v>265</v>
      </c>
    </row>
    <row r="274" spans="2:2" x14ac:dyDescent="0.3">
      <c r="B274" s="7">
        <v>270</v>
      </c>
    </row>
    <row r="275" spans="2:2" x14ac:dyDescent="0.3">
      <c r="B275" s="7">
        <v>275</v>
      </c>
    </row>
    <row r="276" spans="2:2" x14ac:dyDescent="0.3">
      <c r="B276" s="7">
        <v>280</v>
      </c>
    </row>
    <row r="277" spans="2:2" x14ac:dyDescent="0.3">
      <c r="B277" s="7">
        <v>285</v>
      </c>
    </row>
    <row r="278" spans="2:2" x14ac:dyDescent="0.3">
      <c r="B278" s="7">
        <v>290</v>
      </c>
    </row>
    <row r="279" spans="2:2" x14ac:dyDescent="0.3">
      <c r="B279" s="7">
        <v>295</v>
      </c>
    </row>
    <row r="280" spans="2:2" x14ac:dyDescent="0.3">
      <c r="B280" s="7">
        <v>300</v>
      </c>
    </row>
    <row r="281" spans="2:2" x14ac:dyDescent="0.3">
      <c r="B281" s="7">
        <v>305</v>
      </c>
    </row>
    <row r="282" spans="2:2" x14ac:dyDescent="0.3">
      <c r="B282" s="7">
        <v>310</v>
      </c>
    </row>
    <row r="283" spans="2:2" x14ac:dyDescent="0.3">
      <c r="B283" s="7">
        <v>315</v>
      </c>
    </row>
    <row r="284" spans="2:2" x14ac:dyDescent="0.3">
      <c r="B284" s="7">
        <v>320</v>
      </c>
    </row>
    <row r="285" spans="2:2" x14ac:dyDescent="0.3">
      <c r="B285" s="7">
        <v>325</v>
      </c>
    </row>
    <row r="286" spans="2:2" x14ac:dyDescent="0.3">
      <c r="B286" s="7">
        <v>330</v>
      </c>
    </row>
    <row r="287" spans="2:2" x14ac:dyDescent="0.3">
      <c r="B287" s="7">
        <v>335</v>
      </c>
    </row>
    <row r="288" spans="2:2" x14ac:dyDescent="0.3">
      <c r="B288" s="7">
        <v>340</v>
      </c>
    </row>
    <row r="289" spans="2:2" x14ac:dyDescent="0.3">
      <c r="B289" s="7">
        <v>345</v>
      </c>
    </row>
    <row r="290" spans="2:2" x14ac:dyDescent="0.3">
      <c r="B290" s="7">
        <v>350</v>
      </c>
    </row>
    <row r="291" spans="2:2" x14ac:dyDescent="0.3">
      <c r="B291" s="7">
        <v>355</v>
      </c>
    </row>
    <row r="292" spans="2:2" x14ac:dyDescent="0.3">
      <c r="B292" s="7">
        <v>360</v>
      </c>
    </row>
    <row r="293" spans="2:2" x14ac:dyDescent="0.3">
      <c r="B293" s="7">
        <v>365</v>
      </c>
    </row>
    <row r="294" spans="2:2" x14ac:dyDescent="0.3">
      <c r="B294" s="7">
        <v>370</v>
      </c>
    </row>
    <row r="295" spans="2:2" x14ac:dyDescent="0.3">
      <c r="B295" s="7">
        <v>375</v>
      </c>
    </row>
    <row r="296" spans="2:2" x14ac:dyDescent="0.3">
      <c r="B296" s="7">
        <v>380</v>
      </c>
    </row>
    <row r="297" spans="2:2" x14ac:dyDescent="0.3">
      <c r="B297" s="7">
        <v>385</v>
      </c>
    </row>
    <row r="298" spans="2:2" x14ac:dyDescent="0.3">
      <c r="B298" s="7">
        <v>390</v>
      </c>
    </row>
    <row r="299" spans="2:2" x14ac:dyDescent="0.3">
      <c r="B299" s="7">
        <v>395</v>
      </c>
    </row>
    <row r="300" spans="2:2" x14ac:dyDescent="0.3">
      <c r="B300" s="7">
        <v>400</v>
      </c>
    </row>
    <row r="301" spans="2:2" x14ac:dyDescent="0.3">
      <c r="B301" s="7">
        <v>405</v>
      </c>
    </row>
    <row r="302" spans="2:2" x14ac:dyDescent="0.3">
      <c r="B302" s="7">
        <v>410</v>
      </c>
    </row>
    <row r="303" spans="2:2" x14ac:dyDescent="0.3">
      <c r="B303" s="7">
        <v>415</v>
      </c>
    </row>
    <row r="304" spans="2:2" x14ac:dyDescent="0.3">
      <c r="B304" s="7">
        <v>420</v>
      </c>
    </row>
    <row r="305" spans="2:2" x14ac:dyDescent="0.3">
      <c r="B305" s="7">
        <v>425</v>
      </c>
    </row>
    <row r="306" spans="2:2" x14ac:dyDescent="0.3">
      <c r="B306" s="7">
        <v>430</v>
      </c>
    </row>
    <row r="307" spans="2:2" x14ac:dyDescent="0.3">
      <c r="B307" s="7">
        <v>435</v>
      </c>
    </row>
    <row r="308" spans="2:2" x14ac:dyDescent="0.3">
      <c r="B308" s="7">
        <v>440</v>
      </c>
    </row>
    <row r="309" spans="2:2" x14ac:dyDescent="0.3">
      <c r="B309" s="7">
        <v>445</v>
      </c>
    </row>
    <row r="310" spans="2:2" x14ac:dyDescent="0.3">
      <c r="B310" s="7">
        <v>450</v>
      </c>
    </row>
    <row r="311" spans="2:2" x14ac:dyDescent="0.3">
      <c r="B311" s="7">
        <v>455</v>
      </c>
    </row>
    <row r="312" spans="2:2" x14ac:dyDescent="0.3">
      <c r="B312" s="7">
        <v>460</v>
      </c>
    </row>
    <row r="313" spans="2:2" x14ac:dyDescent="0.3">
      <c r="B313" s="7">
        <v>465</v>
      </c>
    </row>
    <row r="314" spans="2:2" x14ac:dyDescent="0.3">
      <c r="B314" s="7">
        <v>470</v>
      </c>
    </row>
    <row r="315" spans="2:2" x14ac:dyDescent="0.3">
      <c r="B315" s="7">
        <v>475</v>
      </c>
    </row>
    <row r="316" spans="2:2" x14ac:dyDescent="0.3">
      <c r="B316" s="7">
        <v>480</v>
      </c>
    </row>
    <row r="317" spans="2:2" x14ac:dyDescent="0.3">
      <c r="B317" s="7">
        <v>485</v>
      </c>
    </row>
    <row r="318" spans="2:2" x14ac:dyDescent="0.3">
      <c r="B318" s="7">
        <v>490</v>
      </c>
    </row>
    <row r="319" spans="2:2" x14ac:dyDescent="0.3">
      <c r="B319" s="7">
        <v>495</v>
      </c>
    </row>
    <row r="320" spans="2:2" x14ac:dyDescent="0.3">
      <c r="B320" s="7">
        <v>500</v>
      </c>
    </row>
    <row r="321" spans="1:13" x14ac:dyDescent="0.3">
      <c r="B321" s="7">
        <v>505</v>
      </c>
    </row>
    <row r="322" spans="1:13" x14ac:dyDescent="0.3">
      <c r="B322" s="7">
        <v>510</v>
      </c>
    </row>
    <row r="323" spans="1:13" x14ac:dyDescent="0.3">
      <c r="B323" s="7">
        <v>515</v>
      </c>
    </row>
    <row r="324" spans="1:13" x14ac:dyDescent="0.3">
      <c r="B324" s="7">
        <v>520</v>
      </c>
    </row>
    <row r="325" spans="1:13" x14ac:dyDescent="0.3">
      <c r="B325" s="7">
        <v>525</v>
      </c>
    </row>
    <row r="326" spans="1:13" x14ac:dyDescent="0.3">
      <c r="B326" s="7">
        <v>530</v>
      </c>
    </row>
    <row r="327" spans="1:13" x14ac:dyDescent="0.3">
      <c r="B327" s="7">
        <v>535</v>
      </c>
    </row>
    <row r="328" spans="1:13" x14ac:dyDescent="0.3">
      <c r="B328" s="7">
        <v>540</v>
      </c>
    </row>
    <row r="329" spans="1:13" x14ac:dyDescent="0.3">
      <c r="B329" s="7">
        <v>545</v>
      </c>
    </row>
    <row r="330" spans="1:13" x14ac:dyDescent="0.3">
      <c r="B330" s="7">
        <v>550</v>
      </c>
    </row>
    <row r="331" spans="1:13" x14ac:dyDescent="0.3">
      <c r="B331" s="7">
        <v>555</v>
      </c>
    </row>
    <row r="332" spans="1:13" x14ac:dyDescent="0.3">
      <c r="B332" s="7">
        <v>560</v>
      </c>
    </row>
    <row r="333" spans="1:13" x14ac:dyDescent="0.3">
      <c r="B333" s="7">
        <v>565</v>
      </c>
    </row>
    <row r="336" spans="1:13" x14ac:dyDescent="0.3">
      <c r="A336" s="4" t="s">
        <v>179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4"/>
      <c r="M336" s="1"/>
    </row>
    <row r="338" spans="1:5" x14ac:dyDescent="0.3">
      <c r="A338" t="s">
        <v>180</v>
      </c>
    </row>
    <row r="340" spans="1:5" x14ac:dyDescent="0.3">
      <c r="B340" s="2" t="s">
        <v>181</v>
      </c>
      <c r="D340" t="s">
        <v>65</v>
      </c>
    </row>
    <row r="341" spans="1:5" x14ac:dyDescent="0.3">
      <c r="B341" s="7">
        <v>15</v>
      </c>
    </row>
    <row r="342" spans="1:5" x14ac:dyDescent="0.3">
      <c r="B342" s="7">
        <v>20</v>
      </c>
      <c r="D342" t="s">
        <v>182</v>
      </c>
    </row>
    <row r="343" spans="1:5" x14ac:dyDescent="0.3">
      <c r="B343" s="7">
        <v>25</v>
      </c>
      <c r="D343" t="s">
        <v>82</v>
      </c>
      <c r="E343">
        <f>QUARTILE(B341:B460,1)</f>
        <v>163.75</v>
      </c>
    </row>
    <row r="344" spans="1:5" x14ac:dyDescent="0.3">
      <c r="B344" s="7">
        <v>30</v>
      </c>
      <c r="D344" t="s">
        <v>119</v>
      </c>
      <c r="E344">
        <f>QUARTILE(B341:B460,2)</f>
        <v>312.5</v>
      </c>
    </row>
    <row r="345" spans="1:5" x14ac:dyDescent="0.3">
      <c r="B345" s="7">
        <v>35</v>
      </c>
      <c r="D345" t="s">
        <v>83</v>
      </c>
      <c r="E345">
        <f>QUARTILE(B341:B460,3)</f>
        <v>461.25</v>
      </c>
    </row>
    <row r="346" spans="1:5" x14ac:dyDescent="0.3">
      <c r="B346" s="7">
        <v>40</v>
      </c>
    </row>
    <row r="347" spans="1:5" x14ac:dyDescent="0.3">
      <c r="B347" s="7">
        <v>45</v>
      </c>
      <c r="D347" t="s">
        <v>183</v>
      </c>
    </row>
    <row r="348" spans="1:5" x14ac:dyDescent="0.3">
      <c r="B348" s="7">
        <v>50</v>
      </c>
      <c r="D348" t="s">
        <v>201</v>
      </c>
      <c r="E348">
        <f>PERCENTILE(B341:B460,0.3)</f>
        <v>193.49999999999997</v>
      </c>
    </row>
    <row r="349" spans="1:5" x14ac:dyDescent="0.3">
      <c r="B349" s="7">
        <v>55</v>
      </c>
      <c r="D349" t="s">
        <v>202</v>
      </c>
      <c r="E349">
        <f>PERCENTILE(B341:B460,0.5)</f>
        <v>312.5</v>
      </c>
    </row>
    <row r="350" spans="1:5" x14ac:dyDescent="0.3">
      <c r="B350" s="7">
        <v>60</v>
      </c>
      <c r="D350" t="s">
        <v>203</v>
      </c>
      <c r="E350">
        <f>PERCENTILE(B341:B460,0.7)</f>
        <v>431.5</v>
      </c>
    </row>
    <row r="351" spans="1:5" x14ac:dyDescent="0.3">
      <c r="B351" s="7">
        <v>65</v>
      </c>
    </row>
    <row r="352" spans="1:5" x14ac:dyDescent="0.3">
      <c r="B352" s="7">
        <v>70</v>
      </c>
    </row>
    <row r="353" spans="2:4" x14ac:dyDescent="0.3">
      <c r="B353" s="7">
        <v>75</v>
      </c>
      <c r="D353" t="s">
        <v>184</v>
      </c>
    </row>
    <row r="354" spans="2:4" x14ac:dyDescent="0.3">
      <c r="B354" s="7">
        <v>80</v>
      </c>
    </row>
    <row r="355" spans="2:4" x14ac:dyDescent="0.3">
      <c r="B355" s="7">
        <v>85</v>
      </c>
    </row>
    <row r="356" spans="2:4" x14ac:dyDescent="0.3">
      <c r="B356" s="7">
        <v>90</v>
      </c>
    </row>
    <row r="357" spans="2:4" x14ac:dyDescent="0.3">
      <c r="B357" s="7">
        <v>95</v>
      </c>
    </row>
    <row r="358" spans="2:4" x14ac:dyDescent="0.3">
      <c r="B358" s="7">
        <v>100</v>
      </c>
    </row>
    <row r="359" spans="2:4" x14ac:dyDescent="0.3">
      <c r="B359" s="7">
        <v>105</v>
      </c>
    </row>
    <row r="360" spans="2:4" x14ac:dyDescent="0.3">
      <c r="B360" s="7">
        <v>110</v>
      </c>
    </row>
    <row r="361" spans="2:4" x14ac:dyDescent="0.3">
      <c r="B361" s="7">
        <v>115</v>
      </c>
    </row>
    <row r="362" spans="2:4" x14ac:dyDescent="0.3">
      <c r="B362" s="7">
        <v>120</v>
      </c>
    </row>
    <row r="363" spans="2:4" x14ac:dyDescent="0.3">
      <c r="B363" s="7">
        <v>125</v>
      </c>
    </row>
    <row r="364" spans="2:4" x14ac:dyDescent="0.3">
      <c r="B364" s="7">
        <v>130</v>
      </c>
    </row>
    <row r="365" spans="2:4" x14ac:dyDescent="0.3">
      <c r="B365" s="7">
        <v>135</v>
      </c>
    </row>
    <row r="366" spans="2:4" x14ac:dyDescent="0.3">
      <c r="B366" s="7">
        <v>140</v>
      </c>
    </row>
    <row r="367" spans="2:4" x14ac:dyDescent="0.3">
      <c r="B367" s="7">
        <v>145</v>
      </c>
    </row>
    <row r="368" spans="2:4" x14ac:dyDescent="0.3">
      <c r="B368" s="7">
        <v>150</v>
      </c>
    </row>
    <row r="369" spans="2:2" x14ac:dyDescent="0.3">
      <c r="B369" s="7">
        <v>155</v>
      </c>
    </row>
    <row r="370" spans="2:2" x14ac:dyDescent="0.3">
      <c r="B370" s="7">
        <v>160</v>
      </c>
    </row>
    <row r="371" spans="2:2" x14ac:dyDescent="0.3">
      <c r="B371" s="7">
        <v>165</v>
      </c>
    </row>
    <row r="372" spans="2:2" x14ac:dyDescent="0.3">
      <c r="B372" s="7">
        <v>170</v>
      </c>
    </row>
    <row r="373" spans="2:2" x14ac:dyDescent="0.3">
      <c r="B373" s="7">
        <v>175</v>
      </c>
    </row>
    <row r="374" spans="2:2" x14ac:dyDescent="0.3">
      <c r="B374" s="7">
        <v>180</v>
      </c>
    </row>
    <row r="375" spans="2:2" x14ac:dyDescent="0.3">
      <c r="B375" s="7">
        <v>185</v>
      </c>
    </row>
    <row r="376" spans="2:2" x14ac:dyDescent="0.3">
      <c r="B376" s="7">
        <v>190</v>
      </c>
    </row>
    <row r="377" spans="2:2" x14ac:dyDescent="0.3">
      <c r="B377" s="7">
        <v>195</v>
      </c>
    </row>
    <row r="378" spans="2:2" x14ac:dyDescent="0.3">
      <c r="B378" s="7">
        <v>200</v>
      </c>
    </row>
    <row r="379" spans="2:2" x14ac:dyDescent="0.3">
      <c r="B379" s="7">
        <v>205</v>
      </c>
    </row>
    <row r="380" spans="2:2" x14ac:dyDescent="0.3">
      <c r="B380" s="7">
        <v>210</v>
      </c>
    </row>
    <row r="381" spans="2:2" x14ac:dyDescent="0.3">
      <c r="B381" s="7">
        <v>215</v>
      </c>
    </row>
    <row r="382" spans="2:2" x14ac:dyDescent="0.3">
      <c r="B382" s="7">
        <v>220</v>
      </c>
    </row>
    <row r="383" spans="2:2" x14ac:dyDescent="0.3">
      <c r="B383" s="7">
        <v>225</v>
      </c>
    </row>
    <row r="384" spans="2:2" x14ac:dyDescent="0.3">
      <c r="B384" s="7">
        <v>230</v>
      </c>
    </row>
    <row r="385" spans="2:2" x14ac:dyDescent="0.3">
      <c r="B385" s="7">
        <v>235</v>
      </c>
    </row>
    <row r="386" spans="2:2" x14ac:dyDescent="0.3">
      <c r="B386" s="7">
        <v>240</v>
      </c>
    </row>
    <row r="387" spans="2:2" x14ac:dyDescent="0.3">
      <c r="B387" s="7">
        <v>245</v>
      </c>
    </row>
    <row r="388" spans="2:2" x14ac:dyDescent="0.3">
      <c r="B388" s="7">
        <v>250</v>
      </c>
    </row>
    <row r="389" spans="2:2" x14ac:dyDescent="0.3">
      <c r="B389" s="7">
        <v>255</v>
      </c>
    </row>
    <row r="390" spans="2:2" x14ac:dyDescent="0.3">
      <c r="B390" s="7">
        <v>260</v>
      </c>
    </row>
    <row r="391" spans="2:2" x14ac:dyDescent="0.3">
      <c r="B391" s="7">
        <v>265</v>
      </c>
    </row>
    <row r="392" spans="2:2" x14ac:dyDescent="0.3">
      <c r="B392" s="7">
        <v>270</v>
      </c>
    </row>
    <row r="393" spans="2:2" x14ac:dyDescent="0.3">
      <c r="B393" s="7">
        <v>275</v>
      </c>
    </row>
    <row r="394" spans="2:2" x14ac:dyDescent="0.3">
      <c r="B394" s="7">
        <v>280</v>
      </c>
    </row>
    <row r="395" spans="2:2" x14ac:dyDescent="0.3">
      <c r="B395" s="7">
        <v>285</v>
      </c>
    </row>
    <row r="396" spans="2:2" x14ac:dyDescent="0.3">
      <c r="B396" s="7">
        <v>290</v>
      </c>
    </row>
    <row r="397" spans="2:2" x14ac:dyDescent="0.3">
      <c r="B397" s="7">
        <v>295</v>
      </c>
    </row>
    <row r="398" spans="2:2" x14ac:dyDescent="0.3">
      <c r="B398" s="7">
        <v>300</v>
      </c>
    </row>
    <row r="399" spans="2:2" x14ac:dyDescent="0.3">
      <c r="B399" s="7">
        <v>305</v>
      </c>
    </row>
    <row r="400" spans="2:2" x14ac:dyDescent="0.3">
      <c r="B400" s="7">
        <v>310</v>
      </c>
    </row>
    <row r="401" spans="2:2" x14ac:dyDescent="0.3">
      <c r="B401" s="7">
        <v>315</v>
      </c>
    </row>
    <row r="402" spans="2:2" x14ac:dyDescent="0.3">
      <c r="B402" s="7">
        <v>320</v>
      </c>
    </row>
    <row r="403" spans="2:2" x14ac:dyDescent="0.3">
      <c r="B403" s="7">
        <v>325</v>
      </c>
    </row>
    <row r="404" spans="2:2" x14ac:dyDescent="0.3">
      <c r="B404" s="7">
        <v>330</v>
      </c>
    </row>
    <row r="405" spans="2:2" x14ac:dyDescent="0.3">
      <c r="B405" s="7">
        <v>335</v>
      </c>
    </row>
    <row r="406" spans="2:2" x14ac:dyDescent="0.3">
      <c r="B406" s="7">
        <v>340</v>
      </c>
    </row>
    <row r="407" spans="2:2" x14ac:dyDescent="0.3">
      <c r="B407" s="7">
        <v>345</v>
      </c>
    </row>
    <row r="408" spans="2:2" x14ac:dyDescent="0.3">
      <c r="B408" s="7">
        <v>350</v>
      </c>
    </row>
    <row r="409" spans="2:2" x14ac:dyDescent="0.3">
      <c r="B409" s="7">
        <v>355</v>
      </c>
    </row>
    <row r="410" spans="2:2" x14ac:dyDescent="0.3">
      <c r="B410" s="7">
        <v>360</v>
      </c>
    </row>
    <row r="411" spans="2:2" x14ac:dyDescent="0.3">
      <c r="B411" s="7">
        <v>365</v>
      </c>
    </row>
    <row r="412" spans="2:2" x14ac:dyDescent="0.3">
      <c r="B412" s="7">
        <v>370</v>
      </c>
    </row>
    <row r="413" spans="2:2" x14ac:dyDescent="0.3">
      <c r="B413" s="7">
        <v>375</v>
      </c>
    </row>
    <row r="414" spans="2:2" x14ac:dyDescent="0.3">
      <c r="B414" s="7">
        <v>380</v>
      </c>
    </row>
    <row r="415" spans="2:2" x14ac:dyDescent="0.3">
      <c r="B415" s="7">
        <v>385</v>
      </c>
    </row>
    <row r="416" spans="2:2" x14ac:dyDescent="0.3">
      <c r="B416" s="7">
        <v>390</v>
      </c>
    </row>
    <row r="417" spans="2:2" x14ac:dyDescent="0.3">
      <c r="B417" s="7">
        <v>395</v>
      </c>
    </row>
    <row r="418" spans="2:2" x14ac:dyDescent="0.3">
      <c r="B418" s="7">
        <v>400</v>
      </c>
    </row>
    <row r="419" spans="2:2" x14ac:dyDescent="0.3">
      <c r="B419" s="7">
        <v>405</v>
      </c>
    </row>
    <row r="420" spans="2:2" x14ac:dyDescent="0.3">
      <c r="B420" s="7">
        <v>410</v>
      </c>
    </row>
    <row r="421" spans="2:2" x14ac:dyDescent="0.3">
      <c r="B421" s="7">
        <v>415</v>
      </c>
    </row>
    <row r="422" spans="2:2" x14ac:dyDescent="0.3">
      <c r="B422" s="7">
        <v>420</v>
      </c>
    </row>
    <row r="423" spans="2:2" x14ac:dyDescent="0.3">
      <c r="B423" s="7">
        <v>425</v>
      </c>
    </row>
    <row r="424" spans="2:2" x14ac:dyDescent="0.3">
      <c r="B424" s="7">
        <v>430</v>
      </c>
    </row>
    <row r="425" spans="2:2" x14ac:dyDescent="0.3">
      <c r="B425" s="7">
        <v>435</v>
      </c>
    </row>
    <row r="426" spans="2:2" x14ac:dyDescent="0.3">
      <c r="B426" s="7">
        <v>440</v>
      </c>
    </row>
    <row r="427" spans="2:2" x14ac:dyDescent="0.3">
      <c r="B427" s="7">
        <v>445</v>
      </c>
    </row>
    <row r="428" spans="2:2" x14ac:dyDescent="0.3">
      <c r="B428" s="7">
        <v>450</v>
      </c>
    </row>
    <row r="429" spans="2:2" x14ac:dyDescent="0.3">
      <c r="B429" s="7">
        <v>455</v>
      </c>
    </row>
    <row r="430" spans="2:2" x14ac:dyDescent="0.3">
      <c r="B430" s="7">
        <v>460</v>
      </c>
    </row>
    <row r="431" spans="2:2" x14ac:dyDescent="0.3">
      <c r="B431" s="7">
        <v>465</v>
      </c>
    </row>
    <row r="432" spans="2:2" x14ac:dyDescent="0.3">
      <c r="B432" s="7">
        <v>470</v>
      </c>
    </row>
    <row r="433" spans="2:2" x14ac:dyDescent="0.3">
      <c r="B433" s="7">
        <v>475</v>
      </c>
    </row>
    <row r="434" spans="2:2" x14ac:dyDescent="0.3">
      <c r="B434" s="7">
        <v>480</v>
      </c>
    </row>
    <row r="435" spans="2:2" x14ac:dyDescent="0.3">
      <c r="B435" s="7">
        <v>485</v>
      </c>
    </row>
    <row r="436" spans="2:2" x14ac:dyDescent="0.3">
      <c r="B436" s="7">
        <v>490</v>
      </c>
    </row>
    <row r="437" spans="2:2" x14ac:dyDescent="0.3">
      <c r="B437" s="7">
        <v>495</v>
      </c>
    </row>
    <row r="438" spans="2:2" x14ac:dyDescent="0.3">
      <c r="B438" s="7">
        <v>500</v>
      </c>
    </row>
    <row r="439" spans="2:2" x14ac:dyDescent="0.3">
      <c r="B439" s="7">
        <v>505</v>
      </c>
    </row>
    <row r="440" spans="2:2" x14ac:dyDescent="0.3">
      <c r="B440" s="7">
        <v>510</v>
      </c>
    </row>
    <row r="441" spans="2:2" x14ac:dyDescent="0.3">
      <c r="B441" s="7">
        <v>515</v>
      </c>
    </row>
    <row r="442" spans="2:2" x14ac:dyDescent="0.3">
      <c r="B442" s="7">
        <v>520</v>
      </c>
    </row>
    <row r="443" spans="2:2" x14ac:dyDescent="0.3">
      <c r="B443" s="7">
        <v>525</v>
      </c>
    </row>
    <row r="444" spans="2:2" x14ac:dyDescent="0.3">
      <c r="B444" s="7">
        <v>530</v>
      </c>
    </row>
    <row r="445" spans="2:2" x14ac:dyDescent="0.3">
      <c r="B445" s="7">
        <v>535</v>
      </c>
    </row>
    <row r="446" spans="2:2" x14ac:dyDescent="0.3">
      <c r="B446" s="7">
        <v>540</v>
      </c>
    </row>
    <row r="447" spans="2:2" x14ac:dyDescent="0.3">
      <c r="B447" s="7">
        <v>545</v>
      </c>
    </row>
    <row r="448" spans="2:2" x14ac:dyDescent="0.3">
      <c r="B448" s="7">
        <v>550</v>
      </c>
    </row>
    <row r="449" spans="1:11" x14ac:dyDescent="0.3">
      <c r="B449" s="7">
        <v>555</v>
      </c>
    </row>
    <row r="450" spans="1:11" x14ac:dyDescent="0.3">
      <c r="B450" s="7">
        <v>560</v>
      </c>
    </row>
    <row r="451" spans="1:11" x14ac:dyDescent="0.3">
      <c r="B451" s="7">
        <v>565</v>
      </c>
    </row>
    <row r="452" spans="1:11" x14ac:dyDescent="0.3">
      <c r="B452" s="7">
        <v>570</v>
      </c>
    </row>
    <row r="453" spans="1:11" x14ac:dyDescent="0.3">
      <c r="B453" s="7">
        <v>575</v>
      </c>
    </row>
    <row r="454" spans="1:11" x14ac:dyDescent="0.3">
      <c r="B454" s="7">
        <v>580</v>
      </c>
    </row>
    <row r="455" spans="1:11" x14ac:dyDescent="0.3">
      <c r="B455" s="7">
        <v>585</v>
      </c>
    </row>
    <row r="456" spans="1:11" x14ac:dyDescent="0.3">
      <c r="B456" s="7">
        <v>590</v>
      </c>
    </row>
    <row r="457" spans="1:11" x14ac:dyDescent="0.3">
      <c r="B457" s="7">
        <v>595</v>
      </c>
    </row>
    <row r="458" spans="1:11" x14ac:dyDescent="0.3">
      <c r="B458" s="7">
        <v>600</v>
      </c>
    </row>
    <row r="459" spans="1:11" x14ac:dyDescent="0.3">
      <c r="B459" s="7">
        <v>605</v>
      </c>
    </row>
    <row r="460" spans="1:11" x14ac:dyDescent="0.3">
      <c r="B460" s="7">
        <v>610</v>
      </c>
    </row>
    <row r="463" spans="1:11" x14ac:dyDescent="0.3">
      <c r="A463" s="4" t="s">
        <v>185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5" spans="1:5" x14ac:dyDescent="0.3">
      <c r="A465" t="s">
        <v>186</v>
      </c>
    </row>
    <row r="467" spans="1:5" x14ac:dyDescent="0.3">
      <c r="B467" s="2" t="s">
        <v>187</v>
      </c>
      <c r="D467" t="s">
        <v>65</v>
      </c>
    </row>
    <row r="468" spans="1:5" x14ac:dyDescent="0.3">
      <c r="B468" s="7">
        <v>0.5</v>
      </c>
    </row>
    <row r="469" spans="1:5" x14ac:dyDescent="0.3">
      <c r="B469" s="7">
        <v>1</v>
      </c>
      <c r="D469" t="s">
        <v>188</v>
      </c>
    </row>
    <row r="470" spans="1:5" x14ac:dyDescent="0.3">
      <c r="B470" s="7">
        <v>0.2</v>
      </c>
      <c r="D470" t="s">
        <v>82</v>
      </c>
      <c r="E470">
        <f>QUARTILE(B468:B589,1)</f>
        <v>0.4</v>
      </c>
    </row>
    <row r="471" spans="1:5" x14ac:dyDescent="0.3">
      <c r="B471" s="7">
        <v>0.7</v>
      </c>
      <c r="D471" t="s">
        <v>119</v>
      </c>
      <c r="E471">
        <f>QUARTILE(B468:B589,2)</f>
        <v>0.7</v>
      </c>
    </row>
    <row r="472" spans="1:5" x14ac:dyDescent="0.3">
      <c r="B472" s="7">
        <v>0.3</v>
      </c>
      <c r="D472" t="s">
        <v>83</v>
      </c>
      <c r="E472">
        <f>QUARTILE(B468:B589,3)</f>
        <v>0.9</v>
      </c>
    </row>
    <row r="473" spans="1:5" x14ac:dyDescent="0.3">
      <c r="B473" s="7">
        <v>0.9</v>
      </c>
    </row>
    <row r="474" spans="1:5" x14ac:dyDescent="0.3">
      <c r="B474" s="7">
        <v>1.2</v>
      </c>
      <c r="D474" t="s">
        <v>189</v>
      </c>
    </row>
    <row r="475" spans="1:5" x14ac:dyDescent="0.3">
      <c r="B475" s="7">
        <v>0.6</v>
      </c>
      <c r="D475" t="s">
        <v>195</v>
      </c>
      <c r="E475">
        <f>PERCENTILE(B468:B589,0.25)</f>
        <v>0.4</v>
      </c>
    </row>
    <row r="476" spans="1:5" x14ac:dyDescent="0.3">
      <c r="B476" s="7">
        <v>0.4</v>
      </c>
      <c r="D476" t="s">
        <v>202</v>
      </c>
      <c r="E476">
        <f>PERCENTILE(B468:B589,0.5)</f>
        <v>0.7</v>
      </c>
    </row>
    <row r="477" spans="1:5" x14ac:dyDescent="0.3">
      <c r="B477" s="7">
        <v>1.1000000000000001</v>
      </c>
      <c r="D477" t="s">
        <v>196</v>
      </c>
      <c r="E477">
        <f>PERCENTILE(B468:B589,0.75)</f>
        <v>0.9</v>
      </c>
    </row>
    <row r="478" spans="1:5" x14ac:dyDescent="0.3">
      <c r="B478" s="7">
        <v>0.8</v>
      </c>
    </row>
    <row r="479" spans="1:5" x14ac:dyDescent="0.3">
      <c r="B479" s="7">
        <v>0.5</v>
      </c>
    </row>
    <row r="480" spans="1:5" x14ac:dyDescent="0.3">
      <c r="B480" s="7">
        <v>0.3</v>
      </c>
      <c r="D480" t="s">
        <v>190</v>
      </c>
    </row>
    <row r="481" spans="2:2" x14ac:dyDescent="0.3">
      <c r="B481" s="7">
        <v>0.6</v>
      </c>
    </row>
    <row r="482" spans="2:2" x14ac:dyDescent="0.3">
      <c r="B482" s="7">
        <v>1</v>
      </c>
    </row>
    <row r="483" spans="2:2" x14ac:dyDescent="0.3">
      <c r="B483" s="7">
        <v>0.4</v>
      </c>
    </row>
    <row r="484" spans="2:2" x14ac:dyDescent="0.3">
      <c r="B484" s="7">
        <v>0.5</v>
      </c>
    </row>
    <row r="485" spans="2:2" x14ac:dyDescent="0.3">
      <c r="B485" s="7">
        <v>0.7</v>
      </c>
    </row>
    <row r="486" spans="2:2" x14ac:dyDescent="0.3">
      <c r="B486" s="7">
        <v>0.9</v>
      </c>
    </row>
    <row r="487" spans="2:2" x14ac:dyDescent="0.3">
      <c r="B487" s="7">
        <v>1.3</v>
      </c>
    </row>
    <row r="488" spans="2:2" x14ac:dyDescent="0.3">
      <c r="B488" s="7">
        <v>0.8</v>
      </c>
    </row>
    <row r="489" spans="2:2" x14ac:dyDescent="0.3">
      <c r="B489" s="7">
        <v>0.6</v>
      </c>
    </row>
    <row r="490" spans="2:2" x14ac:dyDescent="0.3">
      <c r="B490" s="7">
        <v>0.4</v>
      </c>
    </row>
    <row r="491" spans="2:2" x14ac:dyDescent="0.3">
      <c r="B491" s="7">
        <v>0.7</v>
      </c>
    </row>
    <row r="492" spans="2:2" x14ac:dyDescent="0.3">
      <c r="B492" s="7">
        <v>0.9</v>
      </c>
    </row>
    <row r="493" spans="2:2" x14ac:dyDescent="0.3">
      <c r="B493" s="7">
        <v>0.5</v>
      </c>
    </row>
    <row r="494" spans="2:2" x14ac:dyDescent="0.3">
      <c r="B494" s="7">
        <v>0.2</v>
      </c>
    </row>
    <row r="495" spans="2:2" x14ac:dyDescent="0.3">
      <c r="B495" s="7">
        <v>1</v>
      </c>
    </row>
    <row r="496" spans="2:2" x14ac:dyDescent="0.3">
      <c r="B496" s="7">
        <v>0.8</v>
      </c>
    </row>
    <row r="497" spans="2:2" x14ac:dyDescent="0.3">
      <c r="B497" s="7">
        <v>0.3</v>
      </c>
    </row>
    <row r="498" spans="2:2" x14ac:dyDescent="0.3">
      <c r="B498" s="7">
        <v>0.6</v>
      </c>
    </row>
    <row r="499" spans="2:2" x14ac:dyDescent="0.3">
      <c r="B499" s="7">
        <v>0.4</v>
      </c>
    </row>
    <row r="500" spans="2:2" x14ac:dyDescent="0.3">
      <c r="B500" s="7">
        <v>0.7</v>
      </c>
    </row>
    <row r="501" spans="2:2" x14ac:dyDescent="0.3">
      <c r="B501" s="7">
        <v>0.9</v>
      </c>
    </row>
    <row r="502" spans="2:2" x14ac:dyDescent="0.3">
      <c r="B502" s="7">
        <v>1.2</v>
      </c>
    </row>
    <row r="503" spans="2:2" x14ac:dyDescent="0.3">
      <c r="B503" s="7">
        <v>0.8</v>
      </c>
    </row>
    <row r="504" spans="2:2" x14ac:dyDescent="0.3">
      <c r="B504" s="7">
        <v>0.3</v>
      </c>
    </row>
    <row r="505" spans="2:2" x14ac:dyDescent="0.3">
      <c r="B505" s="7">
        <v>0.6</v>
      </c>
    </row>
    <row r="506" spans="2:2" x14ac:dyDescent="0.3">
      <c r="B506" s="7">
        <v>0.5</v>
      </c>
    </row>
    <row r="507" spans="2:2" x14ac:dyDescent="0.3">
      <c r="B507" s="7">
        <v>0.4</v>
      </c>
    </row>
    <row r="508" spans="2:2" x14ac:dyDescent="0.3">
      <c r="B508" s="7">
        <v>0.7</v>
      </c>
    </row>
    <row r="509" spans="2:2" x14ac:dyDescent="0.3">
      <c r="B509" s="7">
        <v>0.9</v>
      </c>
    </row>
    <row r="510" spans="2:2" x14ac:dyDescent="0.3">
      <c r="B510" s="7">
        <v>1.1000000000000001</v>
      </c>
    </row>
    <row r="511" spans="2:2" x14ac:dyDescent="0.3">
      <c r="B511" s="7">
        <v>0.3</v>
      </c>
    </row>
    <row r="512" spans="2:2" x14ac:dyDescent="0.3">
      <c r="B512" s="7">
        <v>1.4</v>
      </c>
    </row>
    <row r="513" spans="2:2" x14ac:dyDescent="0.3">
      <c r="B513" s="7">
        <v>0</v>
      </c>
    </row>
    <row r="514" spans="2:2" x14ac:dyDescent="0.3">
      <c r="B514" s="7">
        <v>9</v>
      </c>
    </row>
    <row r="515" spans="2:2" x14ac:dyDescent="0.3">
      <c r="B515" s="7">
        <v>0.6</v>
      </c>
    </row>
    <row r="516" spans="2:2" x14ac:dyDescent="0.3">
      <c r="B516" s="7">
        <v>0.2</v>
      </c>
    </row>
    <row r="517" spans="2:2" x14ac:dyDescent="0.3">
      <c r="B517" s="7">
        <v>1.5</v>
      </c>
    </row>
    <row r="518" spans="2:2" x14ac:dyDescent="0.3">
      <c r="B518" s="7">
        <v>1</v>
      </c>
    </row>
    <row r="519" spans="2:2" x14ac:dyDescent="0.3">
      <c r="B519" s="7">
        <v>0.6</v>
      </c>
    </row>
    <row r="520" spans="2:2" x14ac:dyDescent="0.3">
      <c r="B520" s="7">
        <v>0.4</v>
      </c>
    </row>
    <row r="521" spans="2:2" x14ac:dyDescent="0.3">
      <c r="B521" s="7">
        <v>0.7</v>
      </c>
    </row>
    <row r="522" spans="2:2" x14ac:dyDescent="0.3">
      <c r="B522" s="7">
        <v>1</v>
      </c>
    </row>
    <row r="523" spans="2:2" x14ac:dyDescent="0.3">
      <c r="B523" s="7">
        <v>0.8</v>
      </c>
    </row>
    <row r="524" spans="2:2" x14ac:dyDescent="0.3">
      <c r="B524" s="7">
        <v>0.3</v>
      </c>
    </row>
    <row r="525" spans="2:2" x14ac:dyDescent="0.3">
      <c r="B525" s="7">
        <v>0.5</v>
      </c>
    </row>
    <row r="526" spans="2:2" x14ac:dyDescent="0.3">
      <c r="B526" s="7">
        <v>0.8</v>
      </c>
    </row>
    <row r="527" spans="2:2" x14ac:dyDescent="0.3">
      <c r="B527" s="7">
        <v>0.6</v>
      </c>
    </row>
    <row r="528" spans="2:2" x14ac:dyDescent="0.3">
      <c r="B528" s="7">
        <v>0.3</v>
      </c>
    </row>
    <row r="529" spans="2:2" x14ac:dyDescent="0.3">
      <c r="B529" s="7">
        <v>0.9</v>
      </c>
    </row>
    <row r="530" spans="2:2" x14ac:dyDescent="0.3">
      <c r="B530" s="7">
        <v>0.4</v>
      </c>
    </row>
    <row r="531" spans="2:2" x14ac:dyDescent="0.3">
      <c r="B531" s="7">
        <v>0.7</v>
      </c>
    </row>
    <row r="532" spans="2:2" x14ac:dyDescent="0.3">
      <c r="B532" s="7">
        <v>0.9</v>
      </c>
    </row>
    <row r="533" spans="2:2" x14ac:dyDescent="0.3">
      <c r="B533" s="7">
        <v>1</v>
      </c>
    </row>
    <row r="534" spans="2:2" x14ac:dyDescent="0.3">
      <c r="B534" s="7">
        <v>0.8</v>
      </c>
    </row>
    <row r="535" spans="2:2" x14ac:dyDescent="0.3">
      <c r="B535" s="7">
        <v>0.3</v>
      </c>
    </row>
    <row r="536" spans="2:2" x14ac:dyDescent="0.3">
      <c r="B536" s="7">
        <v>0.5</v>
      </c>
    </row>
    <row r="537" spans="2:2" x14ac:dyDescent="0.3">
      <c r="B537" s="7">
        <v>0.6</v>
      </c>
    </row>
    <row r="538" spans="2:2" x14ac:dyDescent="0.3">
      <c r="B538" s="7">
        <v>0.4</v>
      </c>
    </row>
    <row r="539" spans="2:2" x14ac:dyDescent="0.3">
      <c r="B539" s="7">
        <v>0.7</v>
      </c>
    </row>
    <row r="540" spans="2:2" x14ac:dyDescent="0.3">
      <c r="B540" s="7">
        <v>0.9</v>
      </c>
    </row>
    <row r="541" spans="2:2" x14ac:dyDescent="0.3">
      <c r="B541" s="7">
        <v>1.1000000000000001</v>
      </c>
    </row>
    <row r="542" spans="2:2" x14ac:dyDescent="0.3">
      <c r="B542" s="7">
        <v>0.8</v>
      </c>
    </row>
    <row r="543" spans="2:2" x14ac:dyDescent="0.3">
      <c r="B543" s="7">
        <v>0.3</v>
      </c>
    </row>
    <row r="544" spans="2:2" x14ac:dyDescent="0.3">
      <c r="B544" s="7">
        <v>0.5</v>
      </c>
    </row>
    <row r="545" spans="2:2" x14ac:dyDescent="0.3">
      <c r="B545" s="7">
        <v>0.6</v>
      </c>
    </row>
    <row r="546" spans="2:2" x14ac:dyDescent="0.3">
      <c r="B546" s="7">
        <v>0.4</v>
      </c>
    </row>
    <row r="547" spans="2:2" x14ac:dyDescent="0.3">
      <c r="B547" s="7">
        <v>0.7</v>
      </c>
    </row>
    <row r="548" spans="2:2" x14ac:dyDescent="0.3">
      <c r="B548" s="7">
        <v>0.9</v>
      </c>
    </row>
    <row r="549" spans="2:2" x14ac:dyDescent="0.3">
      <c r="B549" s="7">
        <v>1</v>
      </c>
    </row>
    <row r="550" spans="2:2" x14ac:dyDescent="0.3">
      <c r="B550" s="7">
        <v>0.8</v>
      </c>
    </row>
    <row r="551" spans="2:2" x14ac:dyDescent="0.3">
      <c r="B551" s="7">
        <v>0.3</v>
      </c>
    </row>
    <row r="552" spans="2:2" x14ac:dyDescent="0.3">
      <c r="B552" s="7">
        <v>0.5</v>
      </c>
    </row>
    <row r="553" spans="2:2" x14ac:dyDescent="0.3">
      <c r="B553" s="7">
        <v>0.6</v>
      </c>
    </row>
    <row r="554" spans="2:2" x14ac:dyDescent="0.3">
      <c r="B554" s="7">
        <v>0.4</v>
      </c>
    </row>
    <row r="555" spans="2:2" x14ac:dyDescent="0.3">
      <c r="B555" s="7">
        <v>0.7</v>
      </c>
    </row>
    <row r="556" spans="2:2" x14ac:dyDescent="0.3">
      <c r="B556" s="7">
        <v>0.9</v>
      </c>
    </row>
    <row r="557" spans="2:2" x14ac:dyDescent="0.3">
      <c r="B557" s="7">
        <v>1.1000000000000001</v>
      </c>
    </row>
    <row r="558" spans="2:2" x14ac:dyDescent="0.3">
      <c r="B558" s="7">
        <v>0.8</v>
      </c>
    </row>
    <row r="559" spans="2:2" x14ac:dyDescent="0.3">
      <c r="B559" s="7">
        <v>0.3</v>
      </c>
    </row>
    <row r="560" spans="2:2" x14ac:dyDescent="0.3">
      <c r="B560" s="7">
        <v>0.5</v>
      </c>
    </row>
    <row r="561" spans="2:2" x14ac:dyDescent="0.3">
      <c r="B561" s="7">
        <v>0.6</v>
      </c>
    </row>
    <row r="562" spans="2:2" x14ac:dyDescent="0.3">
      <c r="B562" s="7">
        <v>0.4</v>
      </c>
    </row>
    <row r="563" spans="2:2" x14ac:dyDescent="0.3">
      <c r="B563" s="7">
        <v>0.7</v>
      </c>
    </row>
    <row r="564" spans="2:2" x14ac:dyDescent="0.3">
      <c r="B564" s="7">
        <v>0.9</v>
      </c>
    </row>
    <row r="565" spans="2:2" x14ac:dyDescent="0.3">
      <c r="B565" s="7">
        <v>1</v>
      </c>
    </row>
    <row r="566" spans="2:2" x14ac:dyDescent="0.3">
      <c r="B566" s="7">
        <v>0.8</v>
      </c>
    </row>
    <row r="567" spans="2:2" x14ac:dyDescent="0.3">
      <c r="B567" s="7">
        <v>0.3</v>
      </c>
    </row>
    <row r="568" spans="2:2" x14ac:dyDescent="0.3">
      <c r="B568" s="7">
        <v>0.5</v>
      </c>
    </row>
    <row r="569" spans="2:2" x14ac:dyDescent="0.3">
      <c r="B569" s="7">
        <v>0.6</v>
      </c>
    </row>
    <row r="570" spans="2:2" x14ac:dyDescent="0.3">
      <c r="B570" s="7">
        <v>0.4</v>
      </c>
    </row>
    <row r="571" spans="2:2" x14ac:dyDescent="0.3">
      <c r="B571" s="7">
        <v>0.7</v>
      </c>
    </row>
    <row r="572" spans="2:2" x14ac:dyDescent="0.3">
      <c r="B572" s="7">
        <v>0.9</v>
      </c>
    </row>
    <row r="573" spans="2:2" x14ac:dyDescent="0.3">
      <c r="B573" s="7">
        <v>1.1000000000000001</v>
      </c>
    </row>
    <row r="574" spans="2:2" x14ac:dyDescent="0.3">
      <c r="B574" s="7">
        <v>0.8</v>
      </c>
    </row>
    <row r="575" spans="2:2" x14ac:dyDescent="0.3">
      <c r="B575" s="7">
        <v>0.3</v>
      </c>
    </row>
    <row r="576" spans="2:2" x14ac:dyDescent="0.3">
      <c r="B576" s="7">
        <v>0.5</v>
      </c>
    </row>
    <row r="577" spans="2:2" x14ac:dyDescent="0.3">
      <c r="B577" s="7">
        <v>0.6</v>
      </c>
    </row>
    <row r="578" spans="2:2" x14ac:dyDescent="0.3">
      <c r="B578" s="7">
        <v>0.4</v>
      </c>
    </row>
    <row r="579" spans="2:2" x14ac:dyDescent="0.3">
      <c r="B579" s="7">
        <v>0.7</v>
      </c>
    </row>
    <row r="580" spans="2:2" x14ac:dyDescent="0.3">
      <c r="B580" s="7">
        <v>0.9</v>
      </c>
    </row>
    <row r="581" spans="2:2" x14ac:dyDescent="0.3">
      <c r="B581" s="7">
        <v>1</v>
      </c>
    </row>
    <row r="582" spans="2:2" x14ac:dyDescent="0.3">
      <c r="B582" s="7">
        <v>0.8</v>
      </c>
    </row>
    <row r="583" spans="2:2" x14ac:dyDescent="0.3">
      <c r="B583" s="7">
        <v>0.3</v>
      </c>
    </row>
    <row r="584" spans="2:2" x14ac:dyDescent="0.3">
      <c r="B584" s="7">
        <v>0.5</v>
      </c>
    </row>
    <row r="585" spans="2:2" x14ac:dyDescent="0.3">
      <c r="B585" s="7">
        <v>0.6</v>
      </c>
    </row>
    <row r="586" spans="2:2" x14ac:dyDescent="0.3">
      <c r="B586" s="7">
        <v>0.4</v>
      </c>
    </row>
    <row r="587" spans="2:2" x14ac:dyDescent="0.3">
      <c r="B587" s="7">
        <v>0.7</v>
      </c>
    </row>
    <row r="588" spans="2:2" x14ac:dyDescent="0.3">
      <c r="B588" s="7">
        <v>0.9</v>
      </c>
    </row>
    <row r="589" spans="2:2" x14ac:dyDescent="0.3">
      <c r="B589" s="7">
        <v>1.1000000000000001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8EB9FE-7205-40C7-890F-FE8B4F3C57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vaghela</dc:creator>
  <cp:lastModifiedBy>Rashmi Singh</cp:lastModifiedBy>
  <dcterms:created xsi:type="dcterms:W3CDTF">2024-02-26T17:19:04Z</dcterms:created>
  <dcterms:modified xsi:type="dcterms:W3CDTF">2024-02-29T08:56:59Z</dcterms:modified>
</cp:coreProperties>
</file>