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1"/>
  </bookViews>
  <sheets>
    <sheet name="exam" sheetId="1" r:id="rId1"/>
    <sheet name="exam (2)" sheetId="3" r:id="rId2"/>
    <sheet name="Sheet1" sheetId="4" r:id="rId3"/>
  </sheets>
  <calcPr calcId="144525"/>
</workbook>
</file>

<file path=xl/calcChain.xml><?xml version="1.0" encoding="utf-8"?>
<calcChain xmlns="http://schemas.openxmlformats.org/spreadsheetml/2006/main">
  <c r="C23" i="3" l="1"/>
  <c r="C22" i="3"/>
  <c r="D22" i="3"/>
  <c r="E22" i="3"/>
  <c r="F22" i="3"/>
  <c r="G22" i="3"/>
  <c r="H22" i="3"/>
  <c r="C18" i="3"/>
  <c r="D23" i="3"/>
  <c r="E23" i="3"/>
  <c r="F23" i="3"/>
  <c r="G23" i="3"/>
  <c r="H23" i="3"/>
  <c r="L31" i="3" l="1"/>
  <c r="K31" i="3"/>
  <c r="J31" i="3"/>
  <c r="I31" i="3"/>
  <c r="H31" i="3"/>
  <c r="G31" i="3"/>
  <c r="F31" i="3"/>
  <c r="E31" i="3"/>
  <c r="D31" i="3"/>
  <c r="C31" i="3"/>
  <c r="L30" i="3"/>
  <c r="K30" i="3"/>
  <c r="J30" i="3"/>
  <c r="I30" i="3"/>
  <c r="H30" i="3"/>
  <c r="G30" i="3"/>
  <c r="F30" i="3"/>
  <c r="E30" i="3"/>
  <c r="D30" i="3"/>
  <c r="C30" i="3"/>
  <c r="L29" i="3"/>
  <c r="K29" i="3"/>
  <c r="J29" i="3"/>
  <c r="I29" i="3"/>
  <c r="H29" i="3"/>
  <c r="G29" i="3"/>
  <c r="F29" i="3"/>
  <c r="E29" i="3"/>
  <c r="D29" i="3"/>
  <c r="C29" i="3"/>
  <c r="L28" i="3"/>
  <c r="K28" i="3"/>
  <c r="J28" i="3"/>
  <c r="I28" i="3"/>
  <c r="H28" i="3"/>
  <c r="G28" i="3"/>
  <c r="F28" i="3"/>
  <c r="E28" i="3"/>
  <c r="D28" i="3"/>
  <c r="C28" i="3"/>
  <c r="L27" i="3"/>
  <c r="K27" i="3"/>
  <c r="J27" i="3"/>
  <c r="I27" i="3"/>
  <c r="H27" i="3"/>
  <c r="G27" i="3"/>
  <c r="F27" i="3"/>
  <c r="E27" i="3"/>
  <c r="D27" i="3"/>
  <c r="C27" i="3"/>
  <c r="L26" i="3"/>
  <c r="K26" i="3"/>
  <c r="J26" i="3"/>
  <c r="I26" i="3"/>
  <c r="H26" i="3"/>
  <c r="G26" i="3"/>
  <c r="F26" i="3"/>
  <c r="E26" i="3"/>
  <c r="D26" i="3"/>
  <c r="C26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C30" i="1"/>
  <c r="C29" i="1"/>
  <c r="C28" i="1"/>
  <c r="C27" i="1"/>
  <c r="C26" i="1"/>
  <c r="C25" i="1"/>
  <c r="C20" i="1"/>
  <c r="C19" i="1"/>
  <c r="C18" i="1" s="1"/>
  <c r="C17" i="1"/>
  <c r="C16" i="1"/>
  <c r="C15" i="1"/>
  <c r="L30" i="1" l="1"/>
  <c r="L29" i="1"/>
  <c r="L28" i="1"/>
  <c r="L27" i="1"/>
  <c r="L26" i="1"/>
  <c r="L25" i="1" l="1"/>
  <c r="K30" i="1"/>
  <c r="K29" i="1"/>
  <c r="K28" i="1"/>
  <c r="K27" i="1"/>
  <c r="K26" i="1"/>
  <c r="K25" i="1"/>
  <c r="J30" i="1"/>
  <c r="J29" i="1" l="1"/>
  <c r="J28" i="1"/>
  <c r="J27" i="1"/>
  <c r="J26" i="1"/>
  <c r="J25" i="1"/>
  <c r="I30" i="1"/>
  <c r="I29" i="1"/>
  <c r="I28" i="1"/>
  <c r="I27" i="1"/>
  <c r="I26" i="1"/>
  <c r="I25" i="1"/>
  <c r="H30" i="1"/>
  <c r="H29" i="1"/>
  <c r="H28" i="1"/>
  <c r="H27" i="1"/>
  <c r="H26" i="1"/>
  <c r="H25" i="1"/>
  <c r="G30" i="1"/>
  <c r="G29" i="1"/>
  <c r="G28" i="1"/>
  <c r="G27" i="1"/>
  <c r="G26" i="1"/>
  <c r="G25" i="1"/>
  <c r="F30" i="1"/>
  <c r="F29" i="1"/>
  <c r="F28" i="1"/>
  <c r="F27" i="1"/>
  <c r="F26" i="1"/>
  <c r="F25" i="1"/>
  <c r="E30" i="1"/>
  <c r="E29" i="1"/>
  <c r="E27" i="1"/>
  <c r="E28" i="1"/>
  <c r="E26" i="1"/>
  <c r="E25" i="1"/>
  <c r="D30" i="1"/>
  <c r="D27" i="1"/>
  <c r="D29" i="1"/>
  <c r="D26" i="1"/>
  <c r="D25" i="1"/>
  <c r="D28" i="1"/>
  <c r="D20" i="1" l="1"/>
  <c r="E20" i="1"/>
  <c r="F20" i="1"/>
  <c r="F18" i="1" s="1"/>
  <c r="G20" i="1"/>
  <c r="H20" i="1"/>
  <c r="E18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9" i="1"/>
  <c r="E19" i="1"/>
  <c r="F19" i="1"/>
  <c r="G19" i="1"/>
  <c r="G18" i="1" s="1"/>
  <c r="H19" i="1"/>
  <c r="K4" i="1"/>
  <c r="K5" i="1"/>
  <c r="K6" i="1"/>
  <c r="K7" i="1"/>
  <c r="K8" i="1"/>
  <c r="K9" i="1"/>
  <c r="K10" i="1"/>
  <c r="K11" i="1"/>
  <c r="K12" i="1"/>
  <c r="K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3" i="1"/>
  <c r="I3" i="1"/>
  <c r="D18" i="1" l="1"/>
  <c r="H18" i="1"/>
</calcChain>
</file>

<file path=xl/sharedStrings.xml><?xml version="1.0" encoding="utf-8"?>
<sst xmlns="http://schemas.openxmlformats.org/spreadsheetml/2006/main" count="133" uniqueCount="62">
  <si>
    <t>rolllno</t>
  </si>
  <si>
    <t>sname</t>
  </si>
  <si>
    <t>s1</t>
  </si>
  <si>
    <t>s2</t>
  </si>
  <si>
    <t>s3</t>
  </si>
  <si>
    <t>s4</t>
  </si>
  <si>
    <t>s5</t>
  </si>
  <si>
    <t>s6</t>
  </si>
  <si>
    <t>total</t>
  </si>
  <si>
    <t>per</t>
  </si>
  <si>
    <t>aaaa</t>
  </si>
  <si>
    <t>bbbb</t>
  </si>
  <si>
    <t>cccc</t>
  </si>
  <si>
    <t>dddd</t>
  </si>
  <si>
    <t>eeee</t>
  </si>
  <si>
    <t>ffff</t>
  </si>
  <si>
    <t>gggg</t>
  </si>
  <si>
    <t>hhhh</t>
  </si>
  <si>
    <t>iiii</t>
  </si>
  <si>
    <t>jjjj</t>
  </si>
  <si>
    <t>Maximim</t>
  </si>
  <si>
    <t>minimum</t>
  </si>
  <si>
    <t>total stud</t>
  </si>
  <si>
    <t>present</t>
  </si>
  <si>
    <t>absent</t>
  </si>
  <si>
    <t>Remark</t>
  </si>
  <si>
    <t>max mark</t>
  </si>
  <si>
    <t>ab</t>
  </si>
  <si>
    <t>1 to 10</t>
  </si>
  <si>
    <t>11 to 20</t>
  </si>
  <si>
    <t>21 to 30</t>
  </si>
  <si>
    <t>31 to 40</t>
  </si>
  <si>
    <t>41 to 50</t>
  </si>
  <si>
    <t>51 to 60</t>
  </si>
  <si>
    <t>61 to 70</t>
  </si>
  <si>
    <t>71 to 80</t>
  </si>
  <si>
    <t>81 to 90</t>
  </si>
  <si>
    <t>91 to 100</t>
  </si>
  <si>
    <t/>
  </si>
  <si>
    <t>SUM(C3:C12)</t>
  </si>
  <si>
    <t>=</t>
  </si>
  <si>
    <t>MAX(C3:C12)</t>
  </si>
  <si>
    <t>MIN(C3:C12)</t>
  </si>
  <si>
    <t>C19+C20</t>
  </si>
  <si>
    <t>COUNT(C3:C12)</t>
  </si>
  <si>
    <t>COUNTIF(C3:C12,"ab")</t>
  </si>
  <si>
    <t>COUNTIFS(C3:C12,"&gt;=1",C3:C12,"&lt;=10")</t>
  </si>
  <si>
    <t>COUNTIFS(D3:D12,"&gt;=1",D3:D12,"&lt;=10")</t>
  </si>
  <si>
    <t>COUNTIFS(E3:E12,"&gt;=1",E3:E12,"&lt;=10")</t>
  </si>
  <si>
    <t>COUNTIFS(F3:F12,"&gt;=1",F3:F12,"&lt;=10")</t>
  </si>
  <si>
    <t>COUNTIFS(G3:G12,"&gt;=1",G3:G12,"&lt;=10")</t>
  </si>
  <si>
    <t>COUNTIFS(H3:H12,"&gt;=1",H3:H12,"&lt;=10")</t>
  </si>
  <si>
    <t>s1=</t>
  </si>
  <si>
    <t>s2=</t>
  </si>
  <si>
    <t>s3=</t>
  </si>
  <si>
    <t>s4=</t>
  </si>
  <si>
    <t>s5=</t>
  </si>
  <si>
    <t>s6=</t>
  </si>
  <si>
    <t>passing percentage</t>
  </si>
  <si>
    <t>no of student paas</t>
  </si>
  <si>
    <t>100*C23/C18</t>
  </si>
  <si>
    <t>COUNTIF(C3:C12,"&gt;=35")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</si>
</sst>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0" fontId="4" fillId="4" borderId="0" xfId="0" applyFont="1" applyFill="1" applyAlignment="1">
      <alignment horizontal="center" vertical="center"/>
    </xf>
    <xf numFmtId="0" fontId="2" fillId="2" borderId="0" xfId="1"/>
    <xf numFmtId="0" fontId="3" fillId="0" borderId="0" xfId="0" applyFont="1"/>
    <xf numFmtId="17" fontId="0" fillId="0" borderId="0" xfId="0" applyNumberFormat="1"/>
    <xf numFmtId="16" fontId="0" fillId="0" borderId="0" xfId="0" applyNumberFormat="1"/>
    <xf numFmtId="0" fontId="0" fillId="0" borderId="0" xfId="0" applyNumberFormat="1"/>
    <xf numFmtId="0" fontId="3" fillId="4" borderId="0" xfId="0" applyFont="1" applyFill="1"/>
    <xf numFmtId="17" fontId="3" fillId="4" borderId="0" xfId="0" applyNumberFormat="1" applyFont="1" applyFill="1"/>
    <xf numFmtId="0" fontId="1" fillId="3" borderId="1" xfId="2" applyBorder="1"/>
    <xf numFmtId="0" fontId="0" fillId="3" borderId="1" xfId="2" applyFont="1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2" fillId="2" borderId="0" xfId="1" applyAlignment="1">
      <alignment wrapText="1"/>
    </xf>
  </cellXfs>
  <cellStyles count="3">
    <cellStyle name="20% - Accent5" xfId="2" builtinId="4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R99"/>
  <sheetViews>
    <sheetView topLeftCell="A7" zoomScaleNormal="100" workbookViewId="0">
      <selection activeCell="N14" sqref="N14:O30"/>
    </sheetView>
  </sheetViews>
  <sheetFormatPr defaultRowHeight="15" x14ac:dyDescent="0.25"/>
  <cols>
    <col min="11" max="11" width="10.140625" customWidth="1"/>
    <col min="13" max="14" width="9.140625" style="6"/>
    <col min="15" max="15" width="36" style="6" bestFit="1" customWidth="1"/>
    <col min="16" max="18" width="9.140625" style="6"/>
  </cols>
  <sheetData>
    <row r="2" spans="1:1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25</v>
      </c>
    </row>
    <row r="3" spans="1:16" x14ac:dyDescent="0.25">
      <c r="A3">
        <v>101</v>
      </c>
      <c r="B3" t="s">
        <v>10</v>
      </c>
      <c r="C3">
        <v>74</v>
      </c>
      <c r="D3">
        <v>85</v>
      </c>
      <c r="E3">
        <v>95</v>
      </c>
      <c r="F3">
        <v>96</v>
      </c>
      <c r="G3">
        <v>85</v>
      </c>
      <c r="H3">
        <v>66</v>
      </c>
      <c r="I3">
        <f>SUM(C3:H3)</f>
        <v>501</v>
      </c>
      <c r="J3">
        <f>AVERAGE(C3:H3)</f>
        <v>83.5</v>
      </c>
      <c r="K3" t="str">
        <f>IF(AND(C3&gt;=35,D3&gt;=35,E3&gt;=35,F3&gt;=35,G3&gt;=35,H3&gt;=35),"PASS","FAIL")</f>
        <v>PASS</v>
      </c>
    </row>
    <row r="4" spans="1:16" x14ac:dyDescent="0.25">
      <c r="A4">
        <v>102</v>
      </c>
      <c r="B4" t="s">
        <v>11</v>
      </c>
      <c r="C4">
        <v>15</v>
      </c>
      <c r="D4">
        <v>55</v>
      </c>
      <c r="E4">
        <v>66</v>
      </c>
      <c r="F4">
        <v>96</v>
      </c>
      <c r="G4">
        <v>88</v>
      </c>
      <c r="H4">
        <v>55</v>
      </c>
      <c r="I4">
        <f t="shared" ref="I4:I12" si="0">SUM(C4:H4)</f>
        <v>375</v>
      </c>
      <c r="J4">
        <f t="shared" ref="J4:J12" si="1">AVERAGE(C4:H4)</f>
        <v>62.5</v>
      </c>
      <c r="K4" t="str">
        <f t="shared" ref="K4:K12" si="2">IF(AND(C4&gt;=35,D4&gt;=35,E4&gt;=35,F4&gt;=35,G4&gt;=35,H4&gt;=35),"PASS","FAIL")</f>
        <v>FAIL</v>
      </c>
    </row>
    <row r="5" spans="1:16" x14ac:dyDescent="0.25">
      <c r="A5">
        <v>103</v>
      </c>
      <c r="B5" t="s">
        <v>12</v>
      </c>
      <c r="C5">
        <v>17</v>
      </c>
      <c r="D5">
        <v>28</v>
      </c>
      <c r="E5">
        <v>56</v>
      </c>
      <c r="F5">
        <v>96</v>
      </c>
      <c r="G5">
        <v>66</v>
      </c>
      <c r="H5">
        <v>33</v>
      </c>
      <c r="I5">
        <f t="shared" si="0"/>
        <v>296</v>
      </c>
      <c r="J5">
        <f t="shared" si="1"/>
        <v>49.333333333333336</v>
      </c>
      <c r="K5" t="str">
        <f t="shared" si="2"/>
        <v>FAIL</v>
      </c>
    </row>
    <row r="6" spans="1:16" x14ac:dyDescent="0.25">
      <c r="A6">
        <v>104</v>
      </c>
      <c r="B6" t="s">
        <v>13</v>
      </c>
      <c r="C6" s="3" t="s">
        <v>27</v>
      </c>
      <c r="D6">
        <v>19</v>
      </c>
      <c r="E6">
        <v>16</v>
      </c>
      <c r="F6">
        <v>96</v>
      </c>
      <c r="G6">
        <v>12</v>
      </c>
      <c r="H6" s="3" t="s">
        <v>27</v>
      </c>
      <c r="I6">
        <f t="shared" si="0"/>
        <v>143</v>
      </c>
      <c r="J6">
        <f t="shared" si="1"/>
        <v>35.75</v>
      </c>
      <c r="K6" t="str">
        <f t="shared" si="2"/>
        <v>FAIL</v>
      </c>
    </row>
    <row r="7" spans="1:16" x14ac:dyDescent="0.25">
      <c r="A7">
        <v>105</v>
      </c>
      <c r="B7" t="s">
        <v>14</v>
      </c>
      <c r="C7">
        <v>88</v>
      </c>
      <c r="D7">
        <v>8</v>
      </c>
      <c r="E7">
        <v>38</v>
      </c>
      <c r="F7">
        <v>96</v>
      </c>
      <c r="G7">
        <v>89</v>
      </c>
      <c r="H7">
        <v>66</v>
      </c>
      <c r="I7">
        <f t="shared" si="0"/>
        <v>385</v>
      </c>
      <c r="J7">
        <f t="shared" si="1"/>
        <v>64.166666666666671</v>
      </c>
      <c r="K7" t="str">
        <f t="shared" si="2"/>
        <v>FAIL</v>
      </c>
    </row>
    <row r="8" spans="1:16" x14ac:dyDescent="0.25">
      <c r="A8">
        <v>106</v>
      </c>
      <c r="B8" t="s">
        <v>15</v>
      </c>
      <c r="C8" s="3" t="s">
        <v>27</v>
      </c>
      <c r="D8">
        <v>95</v>
      </c>
      <c r="E8">
        <v>96</v>
      </c>
      <c r="F8">
        <v>50</v>
      </c>
      <c r="G8">
        <v>68</v>
      </c>
      <c r="H8">
        <v>66</v>
      </c>
      <c r="I8">
        <f t="shared" si="0"/>
        <v>375</v>
      </c>
      <c r="J8">
        <f t="shared" si="1"/>
        <v>75</v>
      </c>
      <c r="K8" t="str">
        <f t="shared" si="2"/>
        <v>PASS</v>
      </c>
    </row>
    <row r="9" spans="1:16" x14ac:dyDescent="0.25">
      <c r="A9">
        <v>107</v>
      </c>
      <c r="B9" t="s">
        <v>16</v>
      </c>
      <c r="C9">
        <v>74</v>
      </c>
      <c r="D9">
        <v>85</v>
      </c>
      <c r="E9">
        <v>96</v>
      </c>
      <c r="F9">
        <v>96</v>
      </c>
      <c r="G9" s="3" t="s">
        <v>27</v>
      </c>
      <c r="H9">
        <v>88</v>
      </c>
      <c r="I9">
        <f t="shared" si="0"/>
        <v>439</v>
      </c>
      <c r="J9">
        <f t="shared" si="1"/>
        <v>87.8</v>
      </c>
      <c r="K9" t="str">
        <f t="shared" si="2"/>
        <v>PASS</v>
      </c>
    </row>
    <row r="10" spans="1:16" x14ac:dyDescent="0.25">
      <c r="A10">
        <v>108</v>
      </c>
      <c r="B10" t="s">
        <v>17</v>
      </c>
      <c r="C10">
        <v>71</v>
      </c>
      <c r="D10" s="3" t="s">
        <v>27</v>
      </c>
      <c r="E10">
        <v>93</v>
      </c>
      <c r="F10">
        <v>96</v>
      </c>
      <c r="G10">
        <v>58</v>
      </c>
      <c r="H10">
        <v>69</v>
      </c>
      <c r="I10">
        <f t="shared" si="0"/>
        <v>387</v>
      </c>
      <c r="J10">
        <f t="shared" si="1"/>
        <v>77.400000000000006</v>
      </c>
      <c r="K10" t="str">
        <f t="shared" si="2"/>
        <v>PASS</v>
      </c>
    </row>
    <row r="11" spans="1:16" x14ac:dyDescent="0.25">
      <c r="A11">
        <v>109</v>
      </c>
      <c r="B11" t="s">
        <v>18</v>
      </c>
      <c r="C11">
        <v>85</v>
      </c>
      <c r="D11">
        <v>57</v>
      </c>
      <c r="E11">
        <v>56</v>
      </c>
      <c r="F11">
        <v>96</v>
      </c>
      <c r="G11">
        <v>75</v>
      </c>
      <c r="H11" s="3" t="s">
        <v>27</v>
      </c>
      <c r="I11">
        <f t="shared" si="0"/>
        <v>369</v>
      </c>
      <c r="J11">
        <f t="shared" si="1"/>
        <v>73.8</v>
      </c>
      <c r="K11" t="str">
        <f t="shared" si="2"/>
        <v>PASS</v>
      </c>
    </row>
    <row r="12" spans="1:16" x14ac:dyDescent="0.25">
      <c r="A12">
        <v>110</v>
      </c>
      <c r="B12" t="s">
        <v>19</v>
      </c>
      <c r="C12">
        <v>71</v>
      </c>
      <c r="D12">
        <v>82</v>
      </c>
      <c r="E12">
        <v>58</v>
      </c>
      <c r="F12">
        <v>96</v>
      </c>
      <c r="G12">
        <v>68</v>
      </c>
      <c r="H12">
        <v>58</v>
      </c>
      <c r="I12">
        <f t="shared" si="0"/>
        <v>433</v>
      </c>
      <c r="J12">
        <f t="shared" si="1"/>
        <v>72.166666666666671</v>
      </c>
      <c r="K12" t="str">
        <f t="shared" si="2"/>
        <v>PASS</v>
      </c>
      <c r="M12" s="5"/>
      <c r="N12" s="4"/>
    </row>
    <row r="15" spans="1:16" x14ac:dyDescent="0.25">
      <c r="B15" s="2" t="s">
        <v>8</v>
      </c>
      <c r="C15">
        <f>SUM(C3:C12)</f>
        <v>495</v>
      </c>
      <c r="D15">
        <f t="shared" ref="D15:H15" si="3">SUM(D3:D12)</f>
        <v>514</v>
      </c>
      <c r="E15">
        <f t="shared" si="3"/>
        <v>670</v>
      </c>
      <c r="F15">
        <f t="shared" si="3"/>
        <v>914</v>
      </c>
      <c r="G15">
        <f t="shared" si="3"/>
        <v>609</v>
      </c>
      <c r="H15">
        <f t="shared" si="3"/>
        <v>501</v>
      </c>
      <c r="L15" s="5"/>
      <c r="N15" s="14"/>
      <c r="O15" s="12"/>
      <c r="P15" s="13"/>
    </row>
    <row r="16" spans="1:16" x14ac:dyDescent="0.25">
      <c r="B16" s="2" t="s">
        <v>20</v>
      </c>
      <c r="C16">
        <f>MAX(C3:C12)</f>
        <v>88</v>
      </c>
      <c r="D16">
        <f t="shared" ref="D16:H16" si="4">MAX(D3:D12)</f>
        <v>95</v>
      </c>
      <c r="E16">
        <f t="shared" si="4"/>
        <v>96</v>
      </c>
      <c r="F16">
        <f t="shared" si="4"/>
        <v>96</v>
      </c>
      <c r="G16">
        <f t="shared" si="4"/>
        <v>89</v>
      </c>
      <c r="H16">
        <f t="shared" si="4"/>
        <v>88</v>
      </c>
      <c r="N16" s="14"/>
      <c r="O16" s="12"/>
      <c r="P16" s="13"/>
    </row>
    <row r="17" spans="2:16" x14ac:dyDescent="0.25">
      <c r="B17" s="2" t="s">
        <v>21</v>
      </c>
      <c r="C17">
        <f>MIN(C3:C12)</f>
        <v>15</v>
      </c>
      <c r="D17">
        <f t="shared" ref="D17:H17" si="5">MIN(D3:D12)</f>
        <v>8</v>
      </c>
      <c r="E17">
        <f t="shared" si="5"/>
        <v>16</v>
      </c>
      <c r="F17">
        <f t="shared" si="5"/>
        <v>50</v>
      </c>
      <c r="G17">
        <f t="shared" si="5"/>
        <v>12</v>
      </c>
      <c r="H17">
        <f t="shared" si="5"/>
        <v>33</v>
      </c>
      <c r="N17" s="14"/>
      <c r="O17" s="12"/>
      <c r="P17" s="13"/>
    </row>
    <row r="18" spans="2:16" x14ac:dyDescent="0.25">
      <c r="B18" s="2" t="s">
        <v>22</v>
      </c>
      <c r="C18">
        <f>C19+C20</f>
        <v>10</v>
      </c>
      <c r="D18">
        <f t="shared" ref="D18:H18" si="6">D19+D20</f>
        <v>10</v>
      </c>
      <c r="E18">
        <f t="shared" si="6"/>
        <v>10</v>
      </c>
      <c r="F18">
        <f t="shared" si="6"/>
        <v>10</v>
      </c>
      <c r="G18">
        <f t="shared" si="6"/>
        <v>10</v>
      </c>
      <c r="H18">
        <f t="shared" si="6"/>
        <v>10</v>
      </c>
      <c r="N18" s="14"/>
      <c r="O18" s="12"/>
      <c r="P18" s="13"/>
    </row>
    <row r="19" spans="2:16" x14ac:dyDescent="0.25">
      <c r="B19" s="2" t="s">
        <v>23</v>
      </c>
      <c r="C19">
        <f>COUNT(C3:C12)</f>
        <v>8</v>
      </c>
      <c r="D19">
        <f t="shared" ref="D19:H19" si="7">COUNT(D3:D12)</f>
        <v>9</v>
      </c>
      <c r="E19">
        <f t="shared" si="7"/>
        <v>10</v>
      </c>
      <c r="F19">
        <f t="shared" si="7"/>
        <v>10</v>
      </c>
      <c r="G19">
        <f t="shared" si="7"/>
        <v>9</v>
      </c>
      <c r="H19">
        <f t="shared" si="7"/>
        <v>8</v>
      </c>
      <c r="N19" s="14"/>
      <c r="O19" s="12"/>
      <c r="P19" s="13"/>
    </row>
    <row r="20" spans="2:16" x14ac:dyDescent="0.25">
      <c r="B20" s="2" t="s">
        <v>24</v>
      </c>
      <c r="C20">
        <f>COUNTIF(C3:C12,"ab")</f>
        <v>2</v>
      </c>
      <c r="D20">
        <f t="shared" ref="D20:H20" si="8">COUNTIF(D3:D12,"ab")</f>
        <v>1</v>
      </c>
      <c r="E20">
        <f t="shared" si="8"/>
        <v>0</v>
      </c>
      <c r="F20">
        <f t="shared" si="8"/>
        <v>0</v>
      </c>
      <c r="G20">
        <f t="shared" si="8"/>
        <v>1</v>
      </c>
      <c r="H20">
        <f t="shared" si="8"/>
        <v>2</v>
      </c>
      <c r="N20" s="14"/>
      <c r="O20" s="12"/>
      <c r="P20" s="13"/>
    </row>
    <row r="21" spans="2:16" x14ac:dyDescent="0.25">
      <c r="B21" s="2" t="s">
        <v>26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100</v>
      </c>
      <c r="N21" s="14"/>
      <c r="O21" s="12"/>
      <c r="P21" s="13"/>
    </row>
    <row r="24" spans="2:16" x14ac:dyDescent="0.25">
      <c r="C24" s="7" t="s">
        <v>28</v>
      </c>
      <c r="D24" s="8" t="s">
        <v>29</v>
      </c>
      <c r="E24" s="7" t="s">
        <v>30</v>
      </c>
      <c r="F24" s="7" t="s">
        <v>31</v>
      </c>
      <c r="G24" s="7" t="s">
        <v>32</v>
      </c>
      <c r="H24" s="7" t="s">
        <v>33</v>
      </c>
      <c r="I24" s="7" t="s">
        <v>34</v>
      </c>
      <c r="J24" s="7" t="s">
        <v>35</v>
      </c>
      <c r="K24" s="7" t="s">
        <v>36</v>
      </c>
      <c r="L24" s="7" t="s">
        <v>37</v>
      </c>
    </row>
    <row r="25" spans="2:16" x14ac:dyDescent="0.25">
      <c r="B25" s="9" t="s">
        <v>2</v>
      </c>
      <c r="C25" s="9">
        <f>COUNTIFS(C3:C12,"&gt;=1",C3:C12,"&lt;=10")</f>
        <v>0</v>
      </c>
      <c r="D25" s="9">
        <f>COUNTIFS(C3:C12,"&gt;=11",C3:C12,"&lt;=20")</f>
        <v>2</v>
      </c>
      <c r="E25" s="9">
        <f>COUNTIFS(C3:C12,"&gt;=21",C3:C12,"&lt;=30")</f>
        <v>0</v>
      </c>
      <c r="F25" s="9">
        <f>COUNTIFS(C3:C12,"&gt;=31",C3:C12,"&lt;=40")</f>
        <v>0</v>
      </c>
      <c r="G25" s="9">
        <f>COUNTIFS(C3:C12,"&gt;=41",C3:C12,"&lt;=50")</f>
        <v>0</v>
      </c>
      <c r="H25" s="9">
        <f>COUNTIFS(C3:C12,"&gt;=51",C3:C12,"&lt;=60")</f>
        <v>0</v>
      </c>
      <c r="I25" s="9">
        <f>COUNTIFS(C3:C12,"&gt;=61",C3:C12,"&lt;=70")</f>
        <v>0</v>
      </c>
      <c r="J25" s="9">
        <f>COUNTIFS(C3:C12,"&gt;=71",C3:C12,"&lt;=80")</f>
        <v>4</v>
      </c>
      <c r="K25" s="9">
        <f>COUNTIFS(C3:C12,"&gt;=81",C3:C12,"&lt;90")</f>
        <v>2</v>
      </c>
      <c r="L25" s="9">
        <f>COUNTIFS(C3:C12,"&gt;=91",C3:C12,"&lt;=100")</f>
        <v>0</v>
      </c>
      <c r="N25" s="15"/>
    </row>
    <row r="26" spans="2:16" x14ac:dyDescent="0.25">
      <c r="B26" s="9" t="s">
        <v>3</v>
      </c>
      <c r="C26" s="9">
        <f>COUNTIFS(D3:D12,"&gt;=1",D3:D12,"&lt;=10")</f>
        <v>1</v>
      </c>
      <c r="D26" s="9">
        <f>COUNTIFS(D3:D12,"&gt;=11",D3:D12,"&lt;=20")</f>
        <v>1</v>
      </c>
      <c r="E26" s="9">
        <f>COUNTIFS(D3:D12,"&gt;=21",D3:D12,"&lt;=30")</f>
        <v>1</v>
      </c>
      <c r="F26" s="9">
        <f>COUNTIFS(D3:D12,"&gt;=31",D3:D12,"&lt;=40")</f>
        <v>0</v>
      </c>
      <c r="G26" s="9">
        <f>COUNTIFS(C3:C12,"&gt;=41",C3:C12,"&lt;=50")</f>
        <v>0</v>
      </c>
      <c r="H26" s="9">
        <f>COUNTIFS(D3:D12,"&gt;=51",D3:D12,"&lt;=60")</f>
        <v>2</v>
      </c>
      <c r="I26" s="9">
        <f>COUNTIFS(D3:D12,"&gt;=61",D3:D12,"&lt;=70")</f>
        <v>0</v>
      </c>
      <c r="J26" s="9">
        <f>COUNTIFS(D3:D12,"&gt;=71",D3:D12,"&lt;=80")</f>
        <v>0</v>
      </c>
      <c r="K26" s="9">
        <f>COUNTIFS(D3:D12,"&gt;=81",D3:D12,"&lt;=90")</f>
        <v>3</v>
      </c>
      <c r="L26" s="9">
        <f>COUNTIFS(D3:D12,"&gt;=91",D3:D12,"&lt;=100")</f>
        <v>1</v>
      </c>
      <c r="N26" s="15"/>
    </row>
    <row r="27" spans="2:16" x14ac:dyDescent="0.25">
      <c r="B27" s="9" t="s">
        <v>4</v>
      </c>
      <c r="C27" s="9">
        <f>COUNTIFS(E3:E12,"&gt;=1",E3:E12,"&lt;=10")</f>
        <v>0</v>
      </c>
      <c r="D27" s="9">
        <f>COUNTIFS(E3:E12,"&gt;=11",E3:E12,"&lt;=20")</f>
        <v>1</v>
      </c>
      <c r="E27" s="9">
        <f>COUNTIFS(E3:E12,"&gt;=21",E3:E12,"&lt;=30")</f>
        <v>0</v>
      </c>
      <c r="F27" s="9">
        <f>COUNTIFS(E3:E12,"&gt;=31",E3:E12,"&lt;=40")</f>
        <v>1</v>
      </c>
      <c r="G27" s="9">
        <f>COUNTIFS(E3:E12,"&gt;=41&lt;=50")</f>
        <v>0</v>
      </c>
      <c r="H27" s="9">
        <f>COUNTIFS(E3:E12,"&gt;=51",E3:E12,"&lt;=60")</f>
        <v>3</v>
      </c>
      <c r="I27" s="9">
        <f>COUNTIFS(E3:E12,"&gt;=61",E3:E12,"&lt;=70")</f>
        <v>1</v>
      </c>
      <c r="J27" s="9">
        <f>COUNTIFS(E3:E12,"&gt;=71",E3:E12,"&lt;=80")</f>
        <v>0</v>
      </c>
      <c r="K27" s="9">
        <f>COUNTIFS(E3:E12,"&gt;=81",E3:E12,"&lt;=90")</f>
        <v>0</v>
      </c>
      <c r="L27" s="9">
        <f>COUNTIFS(E3:E12,"&gt;=91",E3:E12,"&lt;=100")</f>
        <v>4</v>
      </c>
      <c r="N27" s="15"/>
    </row>
    <row r="28" spans="2:16" x14ac:dyDescent="0.25">
      <c r="B28" s="9" t="s">
        <v>5</v>
      </c>
      <c r="C28" s="9">
        <f>COUNTIFS(F3:F12,"&gt;=1",F3:F12,"&lt;=10")</f>
        <v>0</v>
      </c>
      <c r="D28" s="9">
        <f>COUNTIFS(F3:F12,"&gt;=11",F3:F12,"&lt;=20")</f>
        <v>0</v>
      </c>
      <c r="E28" s="9">
        <f>COUNTIFS(E3:E12,"&gt;=21",E3:E12,"&lt;=30")</f>
        <v>0</v>
      </c>
      <c r="F28" s="9">
        <f>COUNTIFS(F3:F12,"&gt;=31",F3:F12,"&lt;=40")</f>
        <v>0</v>
      </c>
      <c r="G28" s="9">
        <f>COUNTIFS(F3:F12,"&gt;=41",F3:F12,"&lt;=50")</f>
        <v>1</v>
      </c>
      <c r="H28" s="9">
        <f>COUNTIFS(F3:F12,"&gt;=51",F3:F12,"&lt;=60")</f>
        <v>0</v>
      </c>
      <c r="I28" s="9">
        <f>COUNTIFS(F3:F12,"&gt;=61",F3:F12,"&lt;=70")</f>
        <v>0</v>
      </c>
      <c r="J28" s="9">
        <f>COUNTIFS(F3:F12,"&gt;=71",F3:F12,"&lt;=80")</f>
        <v>0</v>
      </c>
      <c r="K28" s="9">
        <f>COUNTIFS(F3:F12,"&gt;=81",F3:F12,"&lt;=90")</f>
        <v>0</v>
      </c>
      <c r="L28" s="9">
        <f>COUNTIFS(F3:F12,"&gt;=91",F3:F12,"&lt;=100")</f>
        <v>9</v>
      </c>
      <c r="N28" s="15"/>
    </row>
    <row r="29" spans="2:16" x14ac:dyDescent="0.25">
      <c r="B29" s="9" t="s">
        <v>6</v>
      </c>
      <c r="C29" s="9">
        <f>COUNTIFS(G3:G12,"&gt;=1",G3:G12,"&lt;=10")</f>
        <v>0</v>
      </c>
      <c r="D29" s="10">
        <f>COUNTIFS(G3:G12,"&gt;=11",G3:G12,"&lt;=20")</f>
        <v>1</v>
      </c>
      <c r="E29" s="9">
        <f>COUNTIFS(G3:G12,"&gt;=21",G3:G12,"&lt;=30")</f>
        <v>0</v>
      </c>
      <c r="F29" s="9">
        <f>COUNTIFS(G3:G12,"&gt;=31",G3:G12,"&lt;=40")</f>
        <v>0</v>
      </c>
      <c r="G29" s="9">
        <f>COUNTIFS(G3:G12,"&gt;=41",G3:G12,"&lt;=50")</f>
        <v>0</v>
      </c>
      <c r="H29" s="9">
        <f>COUNTIFS(G3:G12,"&gt;=51",G3:G12,"&lt;=60")</f>
        <v>1</v>
      </c>
      <c r="I29" s="9">
        <f>COUNTIFS(G3:G12,"&gt;=61",G3:G12,"&lt;=70")</f>
        <v>3</v>
      </c>
      <c r="J29" s="9">
        <f>COUNTIFS(G3:G12,"&gt;=71",G3:G12,"&lt;=80")</f>
        <v>1</v>
      </c>
      <c r="K29" s="9">
        <f>COUNTIFS(G3:G12,"&gt;=81",G3:G12,"&lt;=90")</f>
        <v>3</v>
      </c>
      <c r="L29" s="9">
        <f>COUNTIFS(G3:G12,"&gt;=91",G3:G12,"&lt;=100")</f>
        <v>0</v>
      </c>
      <c r="N29" s="15"/>
    </row>
    <row r="30" spans="2:16" x14ac:dyDescent="0.25">
      <c r="B30" s="9" t="s">
        <v>7</v>
      </c>
      <c r="C30" s="9">
        <f>COUNTIFS(H3:H12,"&gt;=1",H3:H12,"&lt;=10")</f>
        <v>0</v>
      </c>
      <c r="D30" s="9">
        <f>COUNTIFS(H3:H12,"&gt;=11",H3:H12,"&lt;=20")</f>
        <v>0</v>
      </c>
      <c r="E30" s="9">
        <f>COUNTIFS(G3:G12,"&gt;=21",G3:G12,"&lt;=30")</f>
        <v>0</v>
      </c>
      <c r="F30" s="9">
        <f>COUNTIFS(H3:H12,"&gt;=31",H3:H12,"&lt;=40")</f>
        <v>1</v>
      </c>
      <c r="G30" s="9">
        <f>COUNTIFS(H3:H12,"&gt;=41",H3:H12,"&lt;=50")</f>
        <v>0</v>
      </c>
      <c r="H30" s="9">
        <f>COUNTIFS(G3:G12,"&gt;=51",G3:G12,"&lt;=60")</f>
        <v>1</v>
      </c>
      <c r="I30" s="9">
        <f>COUNTIFS(H3:H12,"&gt;=61",H3:H12,"&lt;=70")</f>
        <v>4</v>
      </c>
      <c r="J30" s="9">
        <f>COUNTIFS(H3:H12,"&gt;=71",H3:H12,"&lt;=80")</f>
        <v>0</v>
      </c>
      <c r="K30" s="9">
        <f>COUNTIFS(H3:H12,"&gt;=81",H3:H12,"&lt;=90")</f>
        <v>1</v>
      </c>
      <c r="L30" s="9">
        <f>COUNTIFS(H3:H12,"&gt;=91",H3:H12,"&lt;=100")</f>
        <v>0</v>
      </c>
      <c r="N30" s="15"/>
    </row>
    <row r="99" spans="7:7" x14ac:dyDescent="0.25">
      <c r="G99" s="11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100"/>
  <sheetViews>
    <sheetView tabSelected="1" topLeftCell="A16" zoomScaleNormal="100" workbookViewId="0">
      <selection activeCell="J34" sqref="J34"/>
    </sheetView>
  </sheetViews>
  <sheetFormatPr defaultRowHeight="15" x14ac:dyDescent="0.25"/>
  <cols>
    <col min="2" max="2" width="10.7109375" customWidth="1"/>
    <col min="11" max="11" width="10.140625" customWidth="1"/>
    <col min="13" max="14" width="9.140625" style="6"/>
    <col min="15" max="15" width="36" style="6" bestFit="1" customWidth="1"/>
    <col min="16" max="18" width="9.140625" style="6"/>
  </cols>
  <sheetData>
    <row r="2" spans="1:1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25</v>
      </c>
    </row>
    <row r="3" spans="1:16" x14ac:dyDescent="0.25">
      <c r="A3">
        <v>101</v>
      </c>
      <c r="B3" t="s">
        <v>10</v>
      </c>
      <c r="C3">
        <v>74</v>
      </c>
      <c r="D3">
        <v>85</v>
      </c>
      <c r="E3">
        <v>95</v>
      </c>
      <c r="F3">
        <v>96</v>
      </c>
      <c r="G3">
        <v>85</v>
      </c>
      <c r="H3">
        <v>66</v>
      </c>
      <c r="I3">
        <f>SUM(C3:H3)</f>
        <v>501</v>
      </c>
      <c r="J3">
        <f>AVERAGE(C3:H3)</f>
        <v>83.5</v>
      </c>
      <c r="K3" t="str">
        <f>IF(AND(C3&gt;=35,D3&gt;=35,E3&gt;=35,F3&gt;=35,G3&gt;=35,H3&gt;=35),"PASS","FAIL")</f>
        <v>PASS</v>
      </c>
    </row>
    <row r="4" spans="1:16" x14ac:dyDescent="0.25">
      <c r="A4">
        <v>102</v>
      </c>
      <c r="B4" t="s">
        <v>11</v>
      </c>
      <c r="C4">
        <v>15</v>
      </c>
      <c r="D4">
        <v>55</v>
      </c>
      <c r="E4">
        <v>66</v>
      </c>
      <c r="F4">
        <v>96</v>
      </c>
      <c r="G4">
        <v>88</v>
      </c>
      <c r="H4">
        <v>55</v>
      </c>
      <c r="I4">
        <f t="shared" ref="I4:I12" si="0">SUM(C4:H4)</f>
        <v>375</v>
      </c>
      <c r="J4">
        <f t="shared" ref="J4:J12" si="1">AVERAGE(C4:H4)</f>
        <v>62.5</v>
      </c>
      <c r="K4" t="str">
        <f t="shared" ref="K4:K12" si="2">IF(AND(C4&gt;=35,D4&gt;=35,E4&gt;=35,F4&gt;=35,G4&gt;=35,H4&gt;=35),"PASS","FAIL")</f>
        <v>FAIL</v>
      </c>
    </row>
    <row r="5" spans="1:16" x14ac:dyDescent="0.25">
      <c r="A5">
        <v>103</v>
      </c>
      <c r="B5" t="s">
        <v>12</v>
      </c>
      <c r="C5">
        <v>17</v>
      </c>
      <c r="D5">
        <v>28</v>
      </c>
      <c r="E5">
        <v>56</v>
      </c>
      <c r="F5">
        <v>96</v>
      </c>
      <c r="G5">
        <v>66</v>
      </c>
      <c r="H5">
        <v>33</v>
      </c>
      <c r="I5">
        <f t="shared" si="0"/>
        <v>296</v>
      </c>
      <c r="J5">
        <f t="shared" si="1"/>
        <v>49.333333333333336</v>
      </c>
      <c r="K5" t="str">
        <f t="shared" si="2"/>
        <v>FAIL</v>
      </c>
    </row>
    <row r="6" spans="1:16" x14ac:dyDescent="0.25">
      <c r="A6">
        <v>104</v>
      </c>
      <c r="B6" t="s">
        <v>13</v>
      </c>
      <c r="C6" s="3" t="s">
        <v>27</v>
      </c>
      <c r="D6">
        <v>19</v>
      </c>
      <c r="E6">
        <v>16</v>
      </c>
      <c r="F6">
        <v>96</v>
      </c>
      <c r="G6">
        <v>12</v>
      </c>
      <c r="H6" s="3" t="s">
        <v>27</v>
      </c>
      <c r="I6">
        <f t="shared" si="0"/>
        <v>143</v>
      </c>
      <c r="J6">
        <f t="shared" si="1"/>
        <v>35.75</v>
      </c>
      <c r="K6" t="str">
        <f t="shared" si="2"/>
        <v>FAIL</v>
      </c>
    </row>
    <row r="7" spans="1:16" x14ac:dyDescent="0.25">
      <c r="A7">
        <v>105</v>
      </c>
      <c r="B7" t="s">
        <v>14</v>
      </c>
      <c r="C7">
        <v>88</v>
      </c>
      <c r="D7">
        <v>8</v>
      </c>
      <c r="E7">
        <v>38</v>
      </c>
      <c r="F7">
        <v>96</v>
      </c>
      <c r="G7">
        <v>89</v>
      </c>
      <c r="H7">
        <v>66</v>
      </c>
      <c r="I7">
        <f t="shared" si="0"/>
        <v>385</v>
      </c>
      <c r="J7">
        <f t="shared" si="1"/>
        <v>64.166666666666671</v>
      </c>
      <c r="K7" t="str">
        <f t="shared" si="2"/>
        <v>FAIL</v>
      </c>
    </row>
    <row r="8" spans="1:16" x14ac:dyDescent="0.25">
      <c r="A8">
        <v>106</v>
      </c>
      <c r="B8" t="s">
        <v>15</v>
      </c>
      <c r="C8" s="3" t="s">
        <v>27</v>
      </c>
      <c r="D8">
        <v>95</v>
      </c>
      <c r="E8">
        <v>96</v>
      </c>
      <c r="F8">
        <v>50</v>
      </c>
      <c r="G8">
        <v>68</v>
      </c>
      <c r="H8">
        <v>66</v>
      </c>
      <c r="I8">
        <f t="shared" si="0"/>
        <v>375</v>
      </c>
      <c r="J8">
        <f t="shared" si="1"/>
        <v>75</v>
      </c>
      <c r="K8" t="str">
        <f t="shared" si="2"/>
        <v>PASS</v>
      </c>
    </row>
    <row r="9" spans="1:16" x14ac:dyDescent="0.25">
      <c r="A9">
        <v>107</v>
      </c>
      <c r="B9" t="s">
        <v>16</v>
      </c>
      <c r="C9">
        <v>74</v>
      </c>
      <c r="D9">
        <v>85</v>
      </c>
      <c r="E9">
        <v>96</v>
      </c>
      <c r="F9">
        <v>96</v>
      </c>
      <c r="G9" s="3" t="s">
        <v>27</v>
      </c>
      <c r="H9">
        <v>88</v>
      </c>
      <c r="I9">
        <f t="shared" si="0"/>
        <v>439</v>
      </c>
      <c r="J9">
        <f t="shared" si="1"/>
        <v>87.8</v>
      </c>
      <c r="K9" t="str">
        <f t="shared" si="2"/>
        <v>PASS</v>
      </c>
    </row>
    <row r="10" spans="1:16" x14ac:dyDescent="0.25">
      <c r="A10">
        <v>108</v>
      </c>
      <c r="B10" t="s">
        <v>17</v>
      </c>
      <c r="C10">
        <v>71</v>
      </c>
      <c r="D10" s="3" t="s">
        <v>27</v>
      </c>
      <c r="E10">
        <v>93</v>
      </c>
      <c r="F10">
        <v>96</v>
      </c>
      <c r="G10">
        <v>58</v>
      </c>
      <c r="H10">
        <v>69</v>
      </c>
      <c r="I10">
        <f t="shared" si="0"/>
        <v>387</v>
      </c>
      <c r="J10">
        <f t="shared" si="1"/>
        <v>77.400000000000006</v>
      </c>
      <c r="K10" t="str">
        <f t="shared" si="2"/>
        <v>PASS</v>
      </c>
    </row>
    <row r="11" spans="1:16" x14ac:dyDescent="0.25">
      <c r="A11">
        <v>109</v>
      </c>
      <c r="B11" t="s">
        <v>18</v>
      </c>
      <c r="C11">
        <v>85</v>
      </c>
      <c r="D11">
        <v>57</v>
      </c>
      <c r="E11">
        <v>56</v>
      </c>
      <c r="F11">
        <v>96</v>
      </c>
      <c r="G11">
        <v>75</v>
      </c>
      <c r="H11" s="3" t="s">
        <v>27</v>
      </c>
      <c r="I11">
        <f t="shared" si="0"/>
        <v>369</v>
      </c>
      <c r="J11">
        <f t="shared" si="1"/>
        <v>73.8</v>
      </c>
      <c r="K11" t="str">
        <f t="shared" si="2"/>
        <v>PASS</v>
      </c>
    </row>
    <row r="12" spans="1:16" x14ac:dyDescent="0.25">
      <c r="A12">
        <v>110</v>
      </c>
      <c r="B12" t="s">
        <v>19</v>
      </c>
      <c r="C12">
        <v>71</v>
      </c>
      <c r="D12">
        <v>82</v>
      </c>
      <c r="E12">
        <v>58</v>
      </c>
      <c r="F12">
        <v>96</v>
      </c>
      <c r="G12">
        <v>68</v>
      </c>
      <c r="H12">
        <v>58</v>
      </c>
      <c r="I12">
        <f t="shared" si="0"/>
        <v>433</v>
      </c>
      <c r="J12">
        <f t="shared" si="1"/>
        <v>72.166666666666671</v>
      </c>
      <c r="K12" t="str">
        <f t="shared" si="2"/>
        <v>PASS</v>
      </c>
      <c r="M12" s="5"/>
      <c r="N12" s="4"/>
    </row>
    <row r="15" spans="1:16" x14ac:dyDescent="0.25">
      <c r="B15" s="2" t="s">
        <v>8</v>
      </c>
      <c r="C15">
        <f>SUM(C3:C12)</f>
        <v>495</v>
      </c>
      <c r="D15">
        <f t="shared" ref="D15:H15" si="3">SUM(D3:D12)</f>
        <v>514</v>
      </c>
      <c r="E15">
        <f t="shared" si="3"/>
        <v>670</v>
      </c>
      <c r="F15">
        <f t="shared" si="3"/>
        <v>914</v>
      </c>
      <c r="G15">
        <f t="shared" si="3"/>
        <v>609</v>
      </c>
      <c r="H15">
        <f t="shared" si="3"/>
        <v>501</v>
      </c>
      <c r="L15" s="5"/>
      <c r="N15" s="14" t="s">
        <v>40</v>
      </c>
      <c r="O15" s="12" t="s">
        <v>39</v>
      </c>
      <c r="P15" s="13"/>
    </row>
    <row r="16" spans="1:16" x14ac:dyDescent="0.25">
      <c r="B16" s="2" t="s">
        <v>20</v>
      </c>
      <c r="C16">
        <f>MAX(C3:C12)</f>
        <v>88</v>
      </c>
      <c r="D16">
        <f t="shared" ref="D16:H16" si="4">MAX(D3:D12)</f>
        <v>95</v>
      </c>
      <c r="E16">
        <f t="shared" si="4"/>
        <v>96</v>
      </c>
      <c r="F16">
        <f t="shared" si="4"/>
        <v>96</v>
      </c>
      <c r="G16">
        <f t="shared" si="4"/>
        <v>89</v>
      </c>
      <c r="H16">
        <f t="shared" si="4"/>
        <v>88</v>
      </c>
      <c r="N16" s="14" t="s">
        <v>40</v>
      </c>
      <c r="O16" s="12" t="s">
        <v>41</v>
      </c>
      <c r="P16" s="13"/>
    </row>
    <row r="17" spans="2:16" x14ac:dyDescent="0.25">
      <c r="B17" s="2" t="s">
        <v>21</v>
      </c>
      <c r="C17">
        <f>MIN(C3:C12)</f>
        <v>15</v>
      </c>
      <c r="D17">
        <f t="shared" ref="D17:H17" si="5">MIN(D3:D12)</f>
        <v>8</v>
      </c>
      <c r="E17">
        <f t="shared" si="5"/>
        <v>16</v>
      </c>
      <c r="F17">
        <f t="shared" si="5"/>
        <v>50</v>
      </c>
      <c r="G17">
        <f t="shared" si="5"/>
        <v>12</v>
      </c>
      <c r="H17">
        <f t="shared" si="5"/>
        <v>33</v>
      </c>
      <c r="N17" s="14" t="s">
        <v>40</v>
      </c>
      <c r="O17" s="12" t="s">
        <v>42</v>
      </c>
      <c r="P17" s="13"/>
    </row>
    <row r="18" spans="2:16" x14ac:dyDescent="0.25">
      <c r="B18" s="2" t="s">
        <v>22</v>
      </c>
      <c r="C18">
        <f>C19+C20</f>
        <v>10</v>
      </c>
      <c r="D18">
        <f t="shared" ref="D18:H18" si="6">D19+D20</f>
        <v>10</v>
      </c>
      <c r="E18">
        <f t="shared" si="6"/>
        <v>10</v>
      </c>
      <c r="F18">
        <f t="shared" si="6"/>
        <v>10</v>
      </c>
      <c r="G18">
        <f t="shared" si="6"/>
        <v>10</v>
      </c>
      <c r="H18">
        <f t="shared" si="6"/>
        <v>10</v>
      </c>
      <c r="N18" s="14" t="s">
        <v>40</v>
      </c>
      <c r="O18" s="12" t="s">
        <v>43</v>
      </c>
      <c r="P18" s="13"/>
    </row>
    <row r="19" spans="2:16" x14ac:dyDescent="0.25">
      <c r="B19" s="2" t="s">
        <v>23</v>
      </c>
      <c r="C19">
        <f>COUNT(C3:C12)</f>
        <v>8</v>
      </c>
      <c r="D19">
        <f t="shared" ref="D19:H19" si="7">COUNT(D3:D12)</f>
        <v>9</v>
      </c>
      <c r="E19">
        <f t="shared" si="7"/>
        <v>10</v>
      </c>
      <c r="F19">
        <f t="shared" si="7"/>
        <v>10</v>
      </c>
      <c r="G19">
        <f t="shared" si="7"/>
        <v>9</v>
      </c>
      <c r="H19">
        <f t="shared" si="7"/>
        <v>8</v>
      </c>
      <c r="N19" s="14" t="s">
        <v>40</v>
      </c>
      <c r="O19" s="12" t="s">
        <v>44</v>
      </c>
      <c r="P19" s="13"/>
    </row>
    <row r="20" spans="2:16" x14ac:dyDescent="0.25">
      <c r="B20" s="2" t="s">
        <v>24</v>
      </c>
      <c r="C20">
        <f>COUNTIF(C3:C12,"ab")</f>
        <v>2</v>
      </c>
      <c r="D20">
        <f t="shared" ref="D20:H20" si="8">COUNTIF(D3:D12,"ab")</f>
        <v>1</v>
      </c>
      <c r="E20">
        <f t="shared" si="8"/>
        <v>0</v>
      </c>
      <c r="F20">
        <f t="shared" si="8"/>
        <v>0</v>
      </c>
      <c r="G20">
        <f t="shared" si="8"/>
        <v>1</v>
      </c>
      <c r="H20">
        <f t="shared" si="8"/>
        <v>2</v>
      </c>
      <c r="N20" s="14" t="s">
        <v>40</v>
      </c>
      <c r="O20" s="12" t="s">
        <v>45</v>
      </c>
      <c r="P20" s="13"/>
    </row>
    <row r="21" spans="2:16" x14ac:dyDescent="0.25">
      <c r="B21" s="2" t="s">
        <v>26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100</v>
      </c>
      <c r="N21" s="14" t="s">
        <v>40</v>
      </c>
      <c r="O21" s="12"/>
      <c r="P21" s="13"/>
    </row>
    <row r="22" spans="2:16" ht="45" x14ac:dyDescent="0.25">
      <c r="B22" s="16" t="s">
        <v>58</v>
      </c>
      <c r="C22">
        <f>100*C23/C18</f>
        <v>60</v>
      </c>
      <c r="D22">
        <f t="shared" ref="D22:H22" si="9">100*D23/D18</f>
        <v>60</v>
      </c>
      <c r="E22">
        <f t="shared" si="9"/>
        <v>90</v>
      </c>
      <c r="F22">
        <f t="shared" si="9"/>
        <v>100</v>
      </c>
      <c r="G22">
        <f t="shared" si="9"/>
        <v>80</v>
      </c>
      <c r="H22">
        <f t="shared" si="9"/>
        <v>70</v>
      </c>
      <c r="N22" s="15" t="s">
        <v>40</v>
      </c>
      <c r="O22" s="13" t="s">
        <v>60</v>
      </c>
    </row>
    <row r="23" spans="2:16" ht="45" x14ac:dyDescent="0.25">
      <c r="B23" s="16" t="s">
        <v>59</v>
      </c>
      <c r="C23">
        <f>COUNTIF(C3:C12,"&gt;=35")</f>
        <v>6</v>
      </c>
      <c r="D23">
        <f t="shared" ref="D23:H23" si="10">COUNTIF(D3:D12,"&gt;=35")</f>
        <v>6</v>
      </c>
      <c r="E23">
        <f t="shared" si="10"/>
        <v>9</v>
      </c>
      <c r="F23">
        <f t="shared" si="10"/>
        <v>10</v>
      </c>
      <c r="G23">
        <f t="shared" si="10"/>
        <v>8</v>
      </c>
      <c r="H23">
        <f t="shared" si="10"/>
        <v>7</v>
      </c>
      <c r="N23" s="15" t="s">
        <v>40</v>
      </c>
      <c r="O23" s="13" t="s">
        <v>61</v>
      </c>
    </row>
    <row r="25" spans="2:16" x14ac:dyDescent="0.25">
      <c r="C25" s="7" t="s">
        <v>28</v>
      </c>
      <c r="D25" s="8" t="s">
        <v>29</v>
      </c>
      <c r="E25" s="7" t="s">
        <v>30</v>
      </c>
      <c r="F25" s="7" t="s">
        <v>31</v>
      </c>
      <c r="G25" s="7" t="s">
        <v>32</v>
      </c>
      <c r="H25" s="7" t="s">
        <v>33</v>
      </c>
      <c r="I25" s="7" t="s">
        <v>34</v>
      </c>
      <c r="J25" s="7" t="s">
        <v>35</v>
      </c>
      <c r="K25" s="7" t="s">
        <v>36</v>
      </c>
      <c r="L25" s="7" t="s">
        <v>37</v>
      </c>
    </row>
    <row r="26" spans="2:16" x14ac:dyDescent="0.25">
      <c r="B26" s="9" t="s">
        <v>2</v>
      </c>
      <c r="C26" s="9">
        <f>COUNTIFS(C3:C12,"&gt;=1",C3:C12,"&lt;=10")</f>
        <v>0</v>
      </c>
      <c r="D26" s="9">
        <f>COUNTIFS(C3:C12,"&gt;=11",C3:C12,"&lt;=20")</f>
        <v>2</v>
      </c>
      <c r="E26" s="9">
        <f>COUNTIFS(C3:C12,"&gt;=21",C3:C12,"&lt;=30")</f>
        <v>0</v>
      </c>
      <c r="F26" s="9">
        <f>COUNTIFS(C3:C12,"&gt;=31",C3:C12,"&lt;=40")</f>
        <v>0</v>
      </c>
      <c r="G26" s="9">
        <f>COUNTIFS(C3:C12,"&gt;=41",C3:C12,"&lt;=50")</f>
        <v>0</v>
      </c>
      <c r="H26" s="9">
        <f>COUNTIFS(C3:C12,"&gt;=51",C3:C12,"&lt;=60")</f>
        <v>0</v>
      </c>
      <c r="I26" s="9">
        <f>COUNTIFS(C3:C12,"&gt;=61",C3:C12,"&lt;=70")</f>
        <v>0</v>
      </c>
      <c r="J26" s="9">
        <f>COUNTIFS(C3:C12,"&gt;=71",C3:C12,"&lt;=80")</f>
        <v>4</v>
      </c>
      <c r="K26" s="9">
        <f>COUNTIFS(C3:C12,"&gt;=81",C3:C12,"&lt;90")</f>
        <v>2</v>
      </c>
      <c r="L26" s="9">
        <f>COUNTIFS(C3:C12,"&gt;=91",C3:C12,"&lt;=100")</f>
        <v>0</v>
      </c>
      <c r="N26" s="15" t="s">
        <v>52</v>
      </c>
      <c r="O26" s="6" t="s">
        <v>46</v>
      </c>
    </row>
    <row r="27" spans="2:16" x14ac:dyDescent="0.25">
      <c r="B27" s="9" t="s">
        <v>3</v>
      </c>
      <c r="C27" s="9">
        <f>COUNTIFS(D3:D12,"&gt;=1",D3:D12,"&lt;=10")</f>
        <v>1</v>
      </c>
      <c r="D27" s="9">
        <f>COUNTIFS(D3:D12,"&gt;=11",D3:D12,"&lt;=20")</f>
        <v>1</v>
      </c>
      <c r="E27" s="9">
        <f>COUNTIFS(D3:D12,"&gt;=21",D3:D12,"&lt;=30")</f>
        <v>1</v>
      </c>
      <c r="F27" s="9">
        <f>COUNTIFS(D3:D12,"&gt;=31",D3:D12,"&lt;=40")</f>
        <v>0</v>
      </c>
      <c r="G27" s="9">
        <f>COUNTIFS(C3:C12,"&gt;=41",C3:C12,"&lt;=50")</f>
        <v>0</v>
      </c>
      <c r="H27" s="9">
        <f>COUNTIFS(D3:D12,"&gt;=51",D3:D12,"&lt;=60")</f>
        <v>2</v>
      </c>
      <c r="I27" s="9">
        <f>COUNTIFS(D3:D12,"&gt;=61",D3:D12,"&lt;=70")</f>
        <v>0</v>
      </c>
      <c r="J27" s="9">
        <f>COUNTIFS(D3:D12,"&gt;=71",D3:D12,"&lt;=80")</f>
        <v>0</v>
      </c>
      <c r="K27" s="9">
        <f>COUNTIFS(D3:D12,"&gt;=81",D3:D12,"&lt;=90")</f>
        <v>3</v>
      </c>
      <c r="L27" s="9">
        <f>COUNTIFS(D3:D12,"&gt;=91",D3:D12,"&lt;=100")</f>
        <v>1</v>
      </c>
      <c r="N27" s="15" t="s">
        <v>53</v>
      </c>
      <c r="O27" s="6" t="s">
        <v>47</v>
      </c>
    </row>
    <row r="28" spans="2:16" x14ac:dyDescent="0.25">
      <c r="B28" s="9" t="s">
        <v>4</v>
      </c>
      <c r="C28" s="9">
        <f>COUNTIFS(E3:E12,"&gt;=1",E3:E12,"&lt;=10")</f>
        <v>0</v>
      </c>
      <c r="D28" s="9">
        <f>COUNTIFS(E3:E12,"&gt;=11",E3:E12,"&lt;=20")</f>
        <v>1</v>
      </c>
      <c r="E28" s="9">
        <f>COUNTIFS(E3:E12,"&gt;=21",E3:E12,"&lt;=30")</f>
        <v>0</v>
      </c>
      <c r="F28" s="9">
        <f>COUNTIFS(E3:E12,"&gt;=31",E3:E12,"&lt;=40")</f>
        <v>1</v>
      </c>
      <c r="G28" s="9">
        <f>COUNTIFS(E3:E12,"&gt;=41&lt;=50")</f>
        <v>0</v>
      </c>
      <c r="H28" s="9">
        <f>COUNTIFS(E3:E12,"&gt;=51",E3:E12,"&lt;=60")</f>
        <v>3</v>
      </c>
      <c r="I28" s="9">
        <f>COUNTIFS(E3:E12,"&gt;=61",E3:E12,"&lt;=70")</f>
        <v>1</v>
      </c>
      <c r="J28" s="9">
        <f>COUNTIFS(E3:E12,"&gt;=71",E3:E12,"&lt;=80")</f>
        <v>0</v>
      </c>
      <c r="K28" s="9">
        <f>COUNTIFS(E3:E12,"&gt;=81",E3:E12,"&lt;=90")</f>
        <v>0</v>
      </c>
      <c r="L28" s="9">
        <f>COUNTIFS(E3:E12,"&gt;=91",E3:E12,"&lt;=100")</f>
        <v>4</v>
      </c>
      <c r="N28" s="15" t="s">
        <v>54</v>
      </c>
      <c r="O28" s="6" t="s">
        <v>48</v>
      </c>
    </row>
    <row r="29" spans="2:16" x14ac:dyDescent="0.25">
      <c r="B29" s="9" t="s">
        <v>5</v>
      </c>
      <c r="C29" s="9">
        <f>COUNTIFS(F3:F12,"&gt;=1",F3:F12,"&lt;=10")</f>
        <v>0</v>
      </c>
      <c r="D29" s="9">
        <f>COUNTIFS(F3:F12,"&gt;=11",F3:F12,"&lt;=20")</f>
        <v>0</v>
      </c>
      <c r="E29" s="9">
        <f>COUNTIFS(E3:E12,"&gt;=21",E3:E12,"&lt;=30")</f>
        <v>0</v>
      </c>
      <c r="F29" s="9">
        <f>COUNTIFS(F3:F12,"&gt;=31",F3:F12,"&lt;=40")</f>
        <v>0</v>
      </c>
      <c r="G29" s="9">
        <f>COUNTIFS(F3:F12,"&gt;=41",F3:F12,"&lt;=50")</f>
        <v>1</v>
      </c>
      <c r="H29" s="9">
        <f>COUNTIFS(F3:F12,"&gt;=51",F3:F12,"&lt;=60")</f>
        <v>0</v>
      </c>
      <c r="I29" s="9">
        <f>COUNTIFS(F3:F12,"&gt;=61",F3:F12,"&lt;=70")</f>
        <v>0</v>
      </c>
      <c r="J29" s="9">
        <f>COUNTIFS(F3:F12,"&gt;=71",F3:F12,"&lt;=80")</f>
        <v>0</v>
      </c>
      <c r="K29" s="9">
        <f>COUNTIFS(F3:F12,"&gt;=81",F3:F12,"&lt;=90")</f>
        <v>0</v>
      </c>
      <c r="L29" s="9">
        <f>COUNTIFS(F3:F12,"&gt;=91",F3:F12,"&lt;=100")</f>
        <v>9</v>
      </c>
      <c r="N29" s="15" t="s">
        <v>55</v>
      </c>
      <c r="O29" s="6" t="s">
        <v>49</v>
      </c>
    </row>
    <row r="30" spans="2:16" x14ac:dyDescent="0.25">
      <c r="B30" s="9" t="s">
        <v>6</v>
      </c>
      <c r="C30" s="9">
        <f>COUNTIFS(G3:G12,"&gt;=1",G3:G12,"&lt;=10")</f>
        <v>0</v>
      </c>
      <c r="D30" s="10">
        <f>COUNTIFS(G3:G12,"&gt;=11",G3:G12,"&lt;=20")</f>
        <v>1</v>
      </c>
      <c r="E30" s="9">
        <f>COUNTIFS(G3:G12,"&gt;=21",G3:G12,"&lt;=30")</f>
        <v>0</v>
      </c>
      <c r="F30" s="9">
        <f>COUNTIFS(G3:G12,"&gt;=31",G3:G12,"&lt;=40")</f>
        <v>0</v>
      </c>
      <c r="G30" s="9">
        <f>COUNTIFS(G3:G12,"&gt;=41",G3:G12,"&lt;=50")</f>
        <v>0</v>
      </c>
      <c r="H30" s="9">
        <f>COUNTIFS(G3:G12,"&gt;=51",G3:G12,"&lt;=60")</f>
        <v>1</v>
      </c>
      <c r="I30" s="9">
        <f>COUNTIFS(G3:G12,"&gt;=61",G3:G12,"&lt;=70")</f>
        <v>3</v>
      </c>
      <c r="J30" s="9">
        <f>COUNTIFS(G3:G12,"&gt;=71",G3:G12,"&lt;=80")</f>
        <v>1</v>
      </c>
      <c r="K30" s="9">
        <f>COUNTIFS(G3:G12,"&gt;=81",G3:G12,"&lt;=90")</f>
        <v>3</v>
      </c>
      <c r="L30" s="9">
        <f>COUNTIFS(G3:G12,"&gt;=91",G3:G12,"&lt;=100")</f>
        <v>0</v>
      </c>
      <c r="N30" s="15" t="s">
        <v>56</v>
      </c>
      <c r="O30" s="6" t="s">
        <v>50</v>
      </c>
    </row>
    <row r="31" spans="2:16" x14ac:dyDescent="0.25">
      <c r="B31" s="9" t="s">
        <v>7</v>
      </c>
      <c r="C31" s="9">
        <f>COUNTIFS(H3:H12,"&gt;=1",H3:H12,"&lt;=10")</f>
        <v>0</v>
      </c>
      <c r="D31" s="9">
        <f>COUNTIFS(H3:H12,"&gt;=11",H3:H12,"&lt;=20")</f>
        <v>0</v>
      </c>
      <c r="E31" s="9">
        <f>COUNTIFS(G3:G12,"&gt;=21",G3:G12,"&lt;=30")</f>
        <v>0</v>
      </c>
      <c r="F31" s="9">
        <f>COUNTIFS(H3:H12,"&gt;=31",H3:H12,"&lt;=40")</f>
        <v>1</v>
      </c>
      <c r="G31" s="9">
        <f>COUNTIFS(H3:H12,"&gt;=41",H3:H12,"&lt;=50")</f>
        <v>0</v>
      </c>
      <c r="H31" s="9">
        <f>COUNTIFS(G3:G12,"&gt;=51",G3:G12,"&lt;=60")</f>
        <v>1</v>
      </c>
      <c r="I31" s="9">
        <f>COUNTIFS(H3:H12,"&gt;=61",H3:H12,"&lt;=70")</f>
        <v>4</v>
      </c>
      <c r="J31" s="9">
        <f>COUNTIFS(H3:H12,"&gt;=71",H3:H12,"&lt;=80")</f>
        <v>0</v>
      </c>
      <c r="K31" s="9">
        <f>COUNTIFS(H3:H12,"&gt;=81",H3:H12,"&lt;=90")</f>
        <v>1</v>
      </c>
      <c r="L31" s="9">
        <f>COUNTIFS(H3:H12,"&gt;=91",H3:H12,"&lt;=100")</f>
        <v>0</v>
      </c>
      <c r="N31" s="15" t="s">
        <v>57</v>
      </c>
      <c r="O31" s="6" t="s">
        <v>51</v>
      </c>
    </row>
    <row r="100" spans="7:7" x14ac:dyDescent="0.25">
      <c r="G100" s="11" t="s">
        <v>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60" zoomScaleNormal="16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</vt:lpstr>
      <vt:lpstr>exam (2)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ktc</dc:creator>
  <cp:lastModifiedBy>ktc</cp:lastModifiedBy>
  <dcterms:created xsi:type="dcterms:W3CDTF">2019-10-01T00:49:32Z</dcterms:created>
  <dcterms:modified xsi:type="dcterms:W3CDTF">2019-10-04T11:16:36Z</dcterms:modified>
</cp:coreProperties>
</file>