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dev\betting\sports_betting\nhl_shots\excel\"/>
    </mc:Choice>
  </mc:AlternateContent>
  <xr:revisionPtr revIDLastSave="0" documentId="13_ncr:1_{B4922961-57DC-4371-905C-0FAE11CDC018}" xr6:coauthVersionLast="46" xr6:coauthVersionMax="46" xr10:uidLastSave="{00000000-0000-0000-0000-000000000000}"/>
  <bookViews>
    <workbookView xWindow="4890" yWindow="945" windowWidth="21900" windowHeight="14100" activeTab="5" xr2:uid="{00000000-000D-0000-FFFF-FFFF00000000}"/>
  </bookViews>
  <sheets>
    <sheet name="Calcs" sheetId="1" r:id="rId1"/>
    <sheet name="goals" sheetId="2" r:id="rId2"/>
    <sheet name="basic_data" sheetId="3" r:id="rId3"/>
    <sheet name="bet365" sheetId="4" r:id="rId4"/>
    <sheet name="SVC" sheetId="5" r:id="rId5"/>
    <sheet name="XGBoo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M62" i="1"/>
  <c r="L43" i="1" s="1"/>
  <c r="N43" i="1" s="1"/>
  <c r="O43" i="1" s="1"/>
  <c r="R54" i="1"/>
  <c r="Q54" i="1"/>
  <c r="K54" i="1"/>
  <c r="J54" i="1"/>
  <c r="H54" i="1"/>
  <c r="M54" i="1" s="1"/>
  <c r="G54" i="1"/>
  <c r="E54" i="1"/>
  <c r="D54" i="1"/>
  <c r="B54" i="1"/>
  <c r="R53" i="1"/>
  <c r="Q53" i="1"/>
  <c r="K53" i="1"/>
  <c r="J53" i="1"/>
  <c r="H53" i="1"/>
  <c r="G53" i="1"/>
  <c r="S53" i="1" s="1"/>
  <c r="U53" i="1" s="1"/>
  <c r="V53" i="1" s="1"/>
  <c r="E53" i="1"/>
  <c r="D53" i="1"/>
  <c r="B53" i="1"/>
  <c r="S52" i="1"/>
  <c r="U52" i="1" s="1"/>
  <c r="V52" i="1" s="1"/>
  <c r="R52" i="1"/>
  <c r="Q52" i="1"/>
  <c r="K52" i="1"/>
  <c r="J52" i="1"/>
  <c r="H52" i="1"/>
  <c r="T52" i="1" s="1"/>
  <c r="G52" i="1"/>
  <c r="L52" i="1" s="1"/>
  <c r="N52" i="1" s="1"/>
  <c r="O52" i="1" s="1"/>
  <c r="E52" i="1"/>
  <c r="D52" i="1"/>
  <c r="B52" i="1"/>
  <c r="T51" i="1"/>
  <c r="S51" i="1"/>
  <c r="U51" i="1" s="1"/>
  <c r="V51" i="1" s="1"/>
  <c r="R51" i="1"/>
  <c r="Q51" i="1"/>
  <c r="K51" i="1"/>
  <c r="J51" i="1"/>
  <c r="H51" i="1"/>
  <c r="G51" i="1"/>
  <c r="L51" i="1" s="1"/>
  <c r="N51" i="1" s="1"/>
  <c r="O51" i="1" s="1"/>
  <c r="E51" i="1"/>
  <c r="D51" i="1"/>
  <c r="B51" i="1"/>
  <c r="T50" i="1"/>
  <c r="R50" i="1"/>
  <c r="Q50" i="1"/>
  <c r="L50" i="1"/>
  <c r="N50" i="1" s="1"/>
  <c r="O50" i="1" s="1"/>
  <c r="K50" i="1"/>
  <c r="J50" i="1"/>
  <c r="H50" i="1"/>
  <c r="M50" i="1" s="1"/>
  <c r="G50" i="1"/>
  <c r="S50" i="1" s="1"/>
  <c r="U50" i="1" s="1"/>
  <c r="V50" i="1" s="1"/>
  <c r="E50" i="1"/>
  <c r="D50" i="1"/>
  <c r="B50" i="1"/>
  <c r="V49" i="1"/>
  <c r="R49" i="1"/>
  <c r="Q49" i="1"/>
  <c r="M49" i="1"/>
  <c r="K49" i="1"/>
  <c r="J49" i="1"/>
  <c r="H49" i="1"/>
  <c r="T49" i="1" s="1"/>
  <c r="G49" i="1"/>
  <c r="S49" i="1" s="1"/>
  <c r="U49" i="1" s="1"/>
  <c r="E49" i="1"/>
  <c r="D49" i="1"/>
  <c r="B49" i="1"/>
  <c r="R48" i="1"/>
  <c r="Q48" i="1"/>
  <c r="K48" i="1"/>
  <c r="J48" i="1"/>
  <c r="H48" i="1"/>
  <c r="T48" i="1" s="1"/>
  <c r="G48" i="1"/>
  <c r="L48" i="1" s="1"/>
  <c r="N48" i="1" s="1"/>
  <c r="O48" i="1" s="1"/>
  <c r="E48" i="1"/>
  <c r="D48" i="1"/>
  <c r="B48" i="1"/>
  <c r="R47" i="1"/>
  <c r="Q47" i="1"/>
  <c r="K47" i="1"/>
  <c r="J47" i="1"/>
  <c r="H47" i="1"/>
  <c r="M47" i="1" s="1"/>
  <c r="G47" i="1"/>
  <c r="L47" i="1" s="1"/>
  <c r="N47" i="1" s="1"/>
  <c r="O47" i="1" s="1"/>
  <c r="E47" i="1"/>
  <c r="D47" i="1"/>
  <c r="B47" i="1"/>
  <c r="R46" i="1"/>
  <c r="Q46" i="1"/>
  <c r="K46" i="1"/>
  <c r="J46" i="1"/>
  <c r="H46" i="1"/>
  <c r="M46" i="1" s="1"/>
  <c r="G46" i="1"/>
  <c r="E46" i="1"/>
  <c r="D46" i="1"/>
  <c r="B46" i="1"/>
  <c r="S45" i="1"/>
  <c r="U45" i="1" s="1"/>
  <c r="V45" i="1" s="1"/>
  <c r="R45" i="1"/>
  <c r="Q45" i="1"/>
  <c r="K45" i="1"/>
  <c r="J45" i="1"/>
  <c r="H45" i="1"/>
  <c r="G45" i="1"/>
  <c r="L45" i="1" s="1"/>
  <c r="N45" i="1" s="1"/>
  <c r="O45" i="1" s="1"/>
  <c r="E45" i="1"/>
  <c r="D45" i="1"/>
  <c r="B45" i="1"/>
  <c r="T44" i="1"/>
  <c r="S44" i="1"/>
  <c r="U44" i="1" s="1"/>
  <c r="V44" i="1" s="1"/>
  <c r="R44" i="1"/>
  <c r="Q44" i="1"/>
  <c r="K44" i="1"/>
  <c r="J44" i="1"/>
  <c r="L44" i="1" s="1"/>
  <c r="N44" i="1" s="1"/>
  <c r="O44" i="1" s="1"/>
  <c r="H44" i="1"/>
  <c r="M44" i="1" s="1"/>
  <c r="G44" i="1"/>
  <c r="E44" i="1"/>
  <c r="D44" i="1"/>
  <c r="B44" i="1"/>
  <c r="V43" i="1"/>
  <c r="U43" i="1"/>
  <c r="T43" i="1"/>
  <c r="S43" i="1"/>
  <c r="R43" i="1"/>
  <c r="Q43" i="1"/>
  <c r="K43" i="1"/>
  <c r="M43" i="1" s="1"/>
  <c r="J43" i="1"/>
  <c r="H43" i="1"/>
  <c r="G43" i="1"/>
  <c r="E43" i="1"/>
  <c r="D43" i="1"/>
  <c r="B43" i="1"/>
  <c r="T42" i="1"/>
  <c r="R42" i="1"/>
  <c r="Q42" i="1"/>
  <c r="L42" i="1"/>
  <c r="N42" i="1" s="1"/>
  <c r="O42" i="1" s="1"/>
  <c r="K42" i="1"/>
  <c r="J42" i="1"/>
  <c r="H42" i="1"/>
  <c r="G42" i="1"/>
  <c r="S42" i="1" s="1"/>
  <c r="U42" i="1" s="1"/>
  <c r="V42" i="1" s="1"/>
  <c r="E42" i="1"/>
  <c r="D42" i="1"/>
  <c r="B42" i="1"/>
  <c r="R41" i="1"/>
  <c r="Q41" i="1"/>
  <c r="M41" i="1"/>
  <c r="K41" i="1"/>
  <c r="J41" i="1"/>
  <c r="H41" i="1"/>
  <c r="T41" i="1" s="1"/>
  <c r="G41" i="1"/>
  <c r="S41" i="1" s="1"/>
  <c r="U41" i="1" s="1"/>
  <c r="V41" i="1" s="1"/>
  <c r="E41" i="1"/>
  <c r="D41" i="1"/>
  <c r="B41" i="1"/>
  <c r="R40" i="1"/>
  <c r="Q40" i="1"/>
  <c r="K40" i="1"/>
  <c r="J40" i="1"/>
  <c r="H40" i="1"/>
  <c r="T40" i="1" s="1"/>
  <c r="G40" i="1"/>
  <c r="L40" i="1" s="1"/>
  <c r="N40" i="1" s="1"/>
  <c r="O40" i="1" s="1"/>
  <c r="E40" i="1"/>
  <c r="D40" i="1"/>
  <c r="B40" i="1"/>
  <c r="R39" i="1"/>
  <c r="Q39" i="1"/>
  <c r="K39" i="1"/>
  <c r="J39" i="1"/>
  <c r="H39" i="1"/>
  <c r="M39" i="1" s="1"/>
  <c r="G39" i="1"/>
  <c r="L39" i="1" s="1"/>
  <c r="N39" i="1" s="1"/>
  <c r="O39" i="1" s="1"/>
  <c r="E39" i="1"/>
  <c r="D39" i="1"/>
  <c r="B39" i="1"/>
  <c r="R38" i="1"/>
  <c r="Q38" i="1"/>
  <c r="K38" i="1"/>
  <c r="J38" i="1"/>
  <c r="H38" i="1"/>
  <c r="M38" i="1" s="1"/>
  <c r="G38" i="1"/>
  <c r="E38" i="1"/>
  <c r="D38" i="1"/>
  <c r="B38" i="1"/>
  <c r="S37" i="1"/>
  <c r="U37" i="1" s="1"/>
  <c r="V37" i="1" s="1"/>
  <c r="R37" i="1"/>
  <c r="Q37" i="1"/>
  <c r="K37" i="1"/>
  <c r="J37" i="1"/>
  <c r="H37" i="1"/>
  <c r="G37" i="1"/>
  <c r="L37" i="1" s="1"/>
  <c r="N37" i="1" s="1"/>
  <c r="O37" i="1" s="1"/>
  <c r="E37" i="1"/>
  <c r="D37" i="1"/>
  <c r="B37" i="1"/>
  <c r="T36" i="1"/>
  <c r="S36" i="1"/>
  <c r="U36" i="1" s="1"/>
  <c r="V36" i="1" s="1"/>
  <c r="R36" i="1"/>
  <c r="Q36" i="1"/>
  <c r="K36" i="1"/>
  <c r="J36" i="1"/>
  <c r="L36" i="1" s="1"/>
  <c r="N36" i="1" s="1"/>
  <c r="O36" i="1" s="1"/>
  <c r="H36" i="1"/>
  <c r="M36" i="1" s="1"/>
  <c r="G36" i="1"/>
  <c r="E36" i="1"/>
  <c r="D36" i="1"/>
  <c r="B36" i="1"/>
  <c r="V35" i="1"/>
  <c r="U35" i="1"/>
  <c r="T35" i="1"/>
  <c r="S35" i="1"/>
  <c r="R35" i="1"/>
  <c r="Q35" i="1"/>
  <c r="K35" i="1"/>
  <c r="M35" i="1" s="1"/>
  <c r="J35" i="1"/>
  <c r="H35" i="1"/>
  <c r="G35" i="1"/>
  <c r="E35" i="1"/>
  <c r="D35" i="1"/>
  <c r="B35" i="1"/>
  <c r="T34" i="1"/>
  <c r="R34" i="1"/>
  <c r="Q34" i="1"/>
  <c r="L34" i="1"/>
  <c r="N34" i="1" s="1"/>
  <c r="O34" i="1" s="1"/>
  <c r="K34" i="1"/>
  <c r="J34" i="1"/>
  <c r="H34" i="1"/>
  <c r="G34" i="1"/>
  <c r="S34" i="1" s="1"/>
  <c r="U34" i="1" s="1"/>
  <c r="V34" i="1" s="1"/>
  <c r="E34" i="1"/>
  <c r="D34" i="1"/>
  <c r="B34" i="1"/>
  <c r="R33" i="1"/>
  <c r="Q33" i="1"/>
  <c r="M33" i="1"/>
  <c r="K33" i="1"/>
  <c r="J33" i="1"/>
  <c r="H33" i="1"/>
  <c r="T33" i="1" s="1"/>
  <c r="G33" i="1"/>
  <c r="S33" i="1" s="1"/>
  <c r="U33" i="1" s="1"/>
  <c r="V33" i="1" s="1"/>
  <c r="E33" i="1"/>
  <c r="D33" i="1"/>
  <c r="B33" i="1"/>
  <c r="R32" i="1"/>
  <c r="Q32" i="1"/>
  <c r="K32" i="1"/>
  <c r="J32" i="1"/>
  <c r="H32" i="1"/>
  <c r="T32" i="1" s="1"/>
  <c r="G32" i="1"/>
  <c r="E32" i="1"/>
  <c r="D32" i="1"/>
  <c r="B32" i="1"/>
  <c r="R31" i="1"/>
  <c r="Q31" i="1"/>
  <c r="K31" i="1"/>
  <c r="J31" i="1"/>
  <c r="H31" i="1"/>
  <c r="G31" i="1"/>
  <c r="L31" i="1" s="1"/>
  <c r="N31" i="1" s="1"/>
  <c r="O31" i="1" s="1"/>
  <c r="E31" i="1"/>
  <c r="D31" i="1"/>
  <c r="B31" i="1"/>
  <c r="S30" i="1"/>
  <c r="U30" i="1" s="1"/>
  <c r="V30" i="1" s="1"/>
  <c r="R30" i="1"/>
  <c r="Q30" i="1"/>
  <c r="K30" i="1"/>
  <c r="J30" i="1"/>
  <c r="H30" i="1"/>
  <c r="M30" i="1" s="1"/>
  <c r="G30" i="1"/>
  <c r="E30" i="1"/>
  <c r="D30" i="1"/>
  <c r="B30" i="1"/>
  <c r="S29" i="1"/>
  <c r="U29" i="1" s="1"/>
  <c r="V29" i="1" s="1"/>
  <c r="R29" i="1"/>
  <c r="Q29" i="1"/>
  <c r="K29" i="1"/>
  <c r="J29" i="1"/>
  <c r="H29" i="1"/>
  <c r="M29" i="1" s="1"/>
  <c r="G29" i="1"/>
  <c r="L29" i="1" s="1"/>
  <c r="N29" i="1" s="1"/>
  <c r="O29" i="1" s="1"/>
  <c r="E29" i="1"/>
  <c r="D29" i="1"/>
  <c r="B29" i="1"/>
  <c r="T28" i="1"/>
  <c r="S28" i="1"/>
  <c r="U28" i="1" s="1"/>
  <c r="V28" i="1" s="1"/>
  <c r="R28" i="1"/>
  <c r="Q28" i="1"/>
  <c r="K28" i="1"/>
  <c r="J28" i="1"/>
  <c r="L28" i="1" s="1"/>
  <c r="N28" i="1" s="1"/>
  <c r="O28" i="1" s="1"/>
  <c r="H28" i="1"/>
  <c r="M28" i="1" s="1"/>
  <c r="G28" i="1"/>
  <c r="E28" i="1"/>
  <c r="D28" i="1"/>
  <c r="B28" i="1"/>
  <c r="V27" i="1"/>
  <c r="U27" i="1"/>
  <c r="T27" i="1"/>
  <c r="S27" i="1"/>
  <c r="R27" i="1"/>
  <c r="Q27" i="1"/>
  <c r="M27" i="1"/>
  <c r="K27" i="1"/>
  <c r="J27" i="1"/>
  <c r="H27" i="1"/>
  <c r="G27" i="1"/>
  <c r="E27" i="1"/>
  <c r="D27" i="1"/>
  <c r="B27" i="1"/>
  <c r="T26" i="1"/>
  <c r="R26" i="1"/>
  <c r="Q26" i="1"/>
  <c r="K26" i="1"/>
  <c r="J26" i="1"/>
  <c r="H26" i="1"/>
  <c r="G26" i="1"/>
  <c r="L26" i="1" s="1"/>
  <c r="N26" i="1" s="1"/>
  <c r="O26" i="1" s="1"/>
  <c r="E26" i="1"/>
  <c r="D26" i="1"/>
  <c r="B26" i="1"/>
  <c r="R25" i="1"/>
  <c r="T25" i="1" s="1"/>
  <c r="Q25" i="1"/>
  <c r="K25" i="1"/>
  <c r="M25" i="1" s="1"/>
  <c r="J25" i="1"/>
  <c r="H25" i="1"/>
  <c r="G25" i="1"/>
  <c r="S25" i="1" s="1"/>
  <c r="U25" i="1" s="1"/>
  <c r="V25" i="1" s="1"/>
  <c r="E25" i="1"/>
  <c r="D25" i="1"/>
  <c r="B25" i="1"/>
  <c r="R24" i="1"/>
  <c r="Q24" i="1"/>
  <c r="K24" i="1"/>
  <c r="J24" i="1"/>
  <c r="H24" i="1"/>
  <c r="T24" i="1" s="1"/>
  <c r="G24" i="1"/>
  <c r="L24" i="1" s="1"/>
  <c r="N24" i="1" s="1"/>
  <c r="O24" i="1" s="1"/>
  <c r="E24" i="1"/>
  <c r="D24" i="1"/>
  <c r="B24" i="1"/>
  <c r="R23" i="1"/>
  <c r="Q23" i="1"/>
  <c r="O23" i="1"/>
  <c r="K23" i="1"/>
  <c r="J23" i="1"/>
  <c r="H23" i="1"/>
  <c r="M23" i="1" s="1"/>
  <c r="G23" i="1"/>
  <c r="L23" i="1" s="1"/>
  <c r="N23" i="1" s="1"/>
  <c r="E23" i="1"/>
  <c r="D23" i="1"/>
  <c r="B23" i="1"/>
  <c r="R22" i="1"/>
  <c r="Q22" i="1"/>
  <c r="K22" i="1"/>
  <c r="J22" i="1"/>
  <c r="L22" i="1" s="1"/>
  <c r="N22" i="1" s="1"/>
  <c r="O22" i="1" s="1"/>
  <c r="H22" i="1"/>
  <c r="M22" i="1" s="1"/>
  <c r="G22" i="1"/>
  <c r="S22" i="1" s="1"/>
  <c r="U22" i="1" s="1"/>
  <c r="V22" i="1" s="1"/>
  <c r="E22" i="1"/>
  <c r="D22" i="1"/>
  <c r="B22" i="1"/>
  <c r="S21" i="1"/>
  <c r="U21" i="1" s="1"/>
  <c r="V21" i="1" s="1"/>
  <c r="R21" i="1"/>
  <c r="Q21" i="1"/>
  <c r="M21" i="1"/>
  <c r="K21" i="1"/>
  <c r="J21" i="1"/>
  <c r="H21" i="1"/>
  <c r="T21" i="1" s="1"/>
  <c r="G21" i="1"/>
  <c r="L21" i="1" s="1"/>
  <c r="N21" i="1" s="1"/>
  <c r="O21" i="1" s="1"/>
  <c r="E21" i="1"/>
  <c r="D21" i="1"/>
  <c r="B21" i="1"/>
  <c r="T20" i="1"/>
  <c r="R20" i="1"/>
  <c r="Q20" i="1"/>
  <c r="K20" i="1"/>
  <c r="J20" i="1"/>
  <c r="H20" i="1"/>
  <c r="M20" i="1" s="1"/>
  <c r="G20" i="1"/>
  <c r="L20" i="1" s="1"/>
  <c r="N20" i="1" s="1"/>
  <c r="O20" i="1" s="1"/>
  <c r="E20" i="1"/>
  <c r="D20" i="1"/>
  <c r="B20" i="1"/>
  <c r="V19" i="1"/>
  <c r="U19" i="1"/>
  <c r="S19" i="1"/>
  <c r="R19" i="1"/>
  <c r="Q19" i="1"/>
  <c r="K19" i="1"/>
  <c r="J19" i="1"/>
  <c r="H19" i="1"/>
  <c r="M19" i="1" s="1"/>
  <c r="G19" i="1"/>
  <c r="E19" i="1"/>
  <c r="D19" i="1"/>
  <c r="B19" i="1"/>
  <c r="T18" i="1"/>
  <c r="R18" i="1"/>
  <c r="Q18" i="1"/>
  <c r="N18" i="1"/>
  <c r="O18" i="1" s="1"/>
  <c r="L18" i="1"/>
  <c r="K18" i="1"/>
  <c r="J18" i="1"/>
  <c r="H18" i="1"/>
  <c r="G18" i="1"/>
  <c r="S18" i="1" s="1"/>
  <c r="U18" i="1" s="1"/>
  <c r="V18" i="1" s="1"/>
  <c r="E18" i="1"/>
  <c r="D18" i="1"/>
  <c r="B18" i="1"/>
  <c r="T17" i="1"/>
  <c r="R17" i="1"/>
  <c r="Q17" i="1"/>
  <c r="M17" i="1"/>
  <c r="K17" i="1"/>
  <c r="J17" i="1"/>
  <c r="H17" i="1"/>
  <c r="G17" i="1"/>
  <c r="S17" i="1" s="1"/>
  <c r="U17" i="1" s="1"/>
  <c r="V17" i="1" s="1"/>
  <c r="E17" i="1"/>
  <c r="D17" i="1"/>
  <c r="B17" i="1"/>
  <c r="R16" i="1"/>
  <c r="Q16" i="1"/>
  <c r="K16" i="1"/>
  <c r="J16" i="1"/>
  <c r="H16" i="1"/>
  <c r="T16" i="1" s="1"/>
  <c r="G16" i="1"/>
  <c r="L16" i="1" s="1"/>
  <c r="N16" i="1" s="1"/>
  <c r="O16" i="1" s="1"/>
  <c r="E16" i="1"/>
  <c r="D16" i="1"/>
  <c r="B16" i="1"/>
  <c r="R15" i="1"/>
  <c r="T15" i="1" s="1"/>
  <c r="Q15" i="1"/>
  <c r="K15" i="1"/>
  <c r="M15" i="1" s="1"/>
  <c r="J15" i="1"/>
  <c r="H15" i="1"/>
  <c r="G15" i="1"/>
  <c r="L15" i="1" s="1"/>
  <c r="N15" i="1" s="1"/>
  <c r="O15" i="1" s="1"/>
  <c r="E15" i="1"/>
  <c r="D15" i="1"/>
  <c r="B15" i="1"/>
  <c r="R14" i="1"/>
  <c r="Q14" i="1"/>
  <c r="K14" i="1"/>
  <c r="J14" i="1"/>
  <c r="H14" i="1"/>
  <c r="M14" i="1" s="1"/>
  <c r="G14" i="1"/>
  <c r="L14" i="1" s="1"/>
  <c r="N14" i="1" s="1"/>
  <c r="O14" i="1" s="1"/>
  <c r="E14" i="1"/>
  <c r="D14" i="1"/>
  <c r="B14" i="1"/>
  <c r="V13" i="1"/>
  <c r="S13" i="1"/>
  <c r="U13" i="1" s="1"/>
  <c r="R13" i="1"/>
  <c r="Q13" i="1"/>
  <c r="O13" i="1"/>
  <c r="K13" i="1"/>
  <c r="J13" i="1"/>
  <c r="H13" i="1"/>
  <c r="M13" i="1" s="1"/>
  <c r="G13" i="1"/>
  <c r="L13" i="1" s="1"/>
  <c r="N13" i="1" s="1"/>
  <c r="E13" i="1"/>
  <c r="D13" i="1"/>
  <c r="B13" i="1"/>
  <c r="T12" i="1"/>
  <c r="S12" i="1"/>
  <c r="U12" i="1" s="1"/>
  <c r="V12" i="1" s="1"/>
  <c r="R12" i="1"/>
  <c r="Q12" i="1"/>
  <c r="N12" i="1"/>
  <c r="O12" i="1" s="1"/>
  <c r="L12" i="1"/>
  <c r="K12" i="1"/>
  <c r="J12" i="1"/>
  <c r="H12" i="1"/>
  <c r="M12" i="1" s="1"/>
  <c r="G12" i="1"/>
  <c r="E12" i="1"/>
  <c r="D12" i="1"/>
  <c r="B12" i="1"/>
  <c r="V11" i="1"/>
  <c r="U11" i="1"/>
  <c r="S11" i="1"/>
  <c r="R11" i="1"/>
  <c r="Q11" i="1"/>
  <c r="L11" i="1"/>
  <c r="N11" i="1" s="1"/>
  <c r="O11" i="1" s="1"/>
  <c r="K11" i="1"/>
  <c r="M11" i="1" s="1"/>
  <c r="J11" i="1"/>
  <c r="H11" i="1"/>
  <c r="T11" i="1" s="1"/>
  <c r="G11" i="1"/>
  <c r="E11" i="1"/>
  <c r="D11" i="1"/>
  <c r="B11" i="1"/>
  <c r="T10" i="1"/>
  <c r="R10" i="1"/>
  <c r="Q10" i="1"/>
  <c r="M10" i="1"/>
  <c r="K10" i="1"/>
  <c r="J10" i="1"/>
  <c r="L10" i="1" s="1"/>
  <c r="N10" i="1" s="1"/>
  <c r="O10" i="1" s="1"/>
  <c r="H10" i="1"/>
  <c r="G10" i="1"/>
  <c r="S10" i="1" s="1"/>
  <c r="U10" i="1" s="1"/>
  <c r="V10" i="1" s="1"/>
  <c r="E10" i="1"/>
  <c r="D10" i="1"/>
  <c r="B10" i="1"/>
  <c r="R9" i="1"/>
  <c r="Q9" i="1"/>
  <c r="K9" i="1"/>
  <c r="J9" i="1"/>
  <c r="H9" i="1"/>
  <c r="M9" i="1" s="1"/>
  <c r="G9" i="1"/>
  <c r="S9" i="1" s="1"/>
  <c r="U9" i="1" s="1"/>
  <c r="V9" i="1" s="1"/>
  <c r="E9" i="1"/>
  <c r="D9" i="1"/>
  <c r="B9" i="1"/>
  <c r="R8" i="1"/>
  <c r="Q8" i="1"/>
  <c r="L8" i="1"/>
  <c r="N8" i="1" s="1"/>
  <c r="O8" i="1" s="1"/>
  <c r="K8" i="1"/>
  <c r="J8" i="1"/>
  <c r="H8" i="1"/>
  <c r="T8" i="1" s="1"/>
  <c r="G8" i="1"/>
  <c r="S8" i="1" s="1"/>
  <c r="U8" i="1" s="1"/>
  <c r="V8" i="1" s="1"/>
  <c r="E8" i="1"/>
  <c r="D8" i="1"/>
  <c r="B8" i="1"/>
  <c r="R7" i="1"/>
  <c r="Q7" i="1"/>
  <c r="K7" i="1"/>
  <c r="J7" i="1"/>
  <c r="H7" i="1"/>
  <c r="T7" i="1" s="1"/>
  <c r="G7" i="1"/>
  <c r="L7" i="1" s="1"/>
  <c r="N7" i="1" s="1"/>
  <c r="O7" i="1" s="1"/>
  <c r="E7" i="1"/>
  <c r="D7" i="1"/>
  <c r="B7" i="1"/>
  <c r="R6" i="1"/>
  <c r="Q6" i="1"/>
  <c r="K6" i="1"/>
  <c r="J6" i="1"/>
  <c r="H6" i="1"/>
  <c r="M6" i="1" s="1"/>
  <c r="G6" i="1"/>
  <c r="L6" i="1" s="1"/>
  <c r="N6" i="1" s="1"/>
  <c r="O6" i="1" s="1"/>
  <c r="E6" i="1"/>
  <c r="D6" i="1"/>
  <c r="B6" i="1"/>
  <c r="S5" i="1"/>
  <c r="U5" i="1" s="1"/>
  <c r="V5" i="1" s="1"/>
  <c r="R5" i="1"/>
  <c r="Q5" i="1"/>
  <c r="M5" i="1"/>
  <c r="K5" i="1"/>
  <c r="J5" i="1"/>
  <c r="H5" i="1"/>
  <c r="T5" i="1" s="1"/>
  <c r="G5" i="1"/>
  <c r="L5" i="1" s="1"/>
  <c r="N5" i="1" s="1"/>
  <c r="O5" i="1" s="1"/>
  <c r="E5" i="1"/>
  <c r="D5" i="1"/>
  <c r="B5" i="1"/>
  <c r="T4" i="1"/>
  <c r="R4" i="1"/>
  <c r="Q4" i="1"/>
  <c r="K4" i="1"/>
  <c r="J4" i="1"/>
  <c r="L4" i="1" s="1"/>
  <c r="N4" i="1" s="1"/>
  <c r="H4" i="1"/>
  <c r="M4" i="1" s="1"/>
  <c r="G4" i="1"/>
  <c r="S4" i="1" s="1"/>
  <c r="U4" i="1" s="1"/>
  <c r="E4" i="1"/>
  <c r="D4" i="1"/>
  <c r="B4" i="1"/>
  <c r="T67" i="1" l="1"/>
  <c r="T68" i="1"/>
  <c r="V4" i="1"/>
  <c r="T69" i="1" s="1"/>
  <c r="M67" i="1"/>
  <c r="O4" i="1"/>
  <c r="M69" i="1" s="1"/>
  <c r="M68" i="1"/>
  <c r="S24" i="1"/>
  <c r="U24" i="1" s="1"/>
  <c r="V24" i="1" s="1"/>
  <c r="T9" i="1"/>
  <c r="S14" i="1"/>
  <c r="U14" i="1" s="1"/>
  <c r="V14" i="1" s="1"/>
  <c r="M31" i="1"/>
  <c r="T31" i="1"/>
  <c r="S6" i="1"/>
  <c r="U6" i="1" s="1"/>
  <c r="V6" i="1" s="1"/>
  <c r="S20" i="1"/>
  <c r="U20" i="1" s="1"/>
  <c r="V20" i="1" s="1"/>
  <c r="S26" i="1"/>
  <c r="U26" i="1" s="1"/>
  <c r="V26" i="1" s="1"/>
  <c r="T29" i="1"/>
  <c r="L32" i="1"/>
  <c r="N32" i="1" s="1"/>
  <c r="O32" i="1" s="1"/>
  <c r="S32" i="1"/>
  <c r="U32" i="1" s="1"/>
  <c r="V32" i="1" s="1"/>
  <c r="M51" i="1"/>
  <c r="M7" i="1"/>
  <c r="S16" i="1"/>
  <c r="U16" i="1" s="1"/>
  <c r="V16" i="1" s="1"/>
  <c r="T23" i="1"/>
  <c r="T13" i="1"/>
  <c r="T19" i="1"/>
  <c r="M45" i="1"/>
  <c r="T45" i="1"/>
  <c r="L46" i="1"/>
  <c r="N46" i="1" s="1"/>
  <c r="O46" i="1" s="1"/>
  <c r="S46" i="1"/>
  <c r="U46" i="1" s="1"/>
  <c r="V46" i="1" s="1"/>
  <c r="L30" i="1"/>
  <c r="N30" i="1" s="1"/>
  <c r="O30" i="1" s="1"/>
  <c r="M37" i="1"/>
  <c r="T37" i="1"/>
  <c r="L38" i="1"/>
  <c r="N38" i="1" s="1"/>
  <c r="O38" i="1" s="1"/>
  <c r="S38" i="1"/>
  <c r="U38" i="1" s="1"/>
  <c r="V38" i="1" s="1"/>
  <c r="M53" i="1"/>
  <c r="T53" i="1"/>
  <c r="L54" i="1"/>
  <c r="N54" i="1" s="1"/>
  <c r="O54" i="1" s="1"/>
  <c r="S54" i="1"/>
  <c r="U54" i="1" s="1"/>
  <c r="V54" i="1" s="1"/>
  <c r="T6" i="1"/>
  <c r="S7" i="1"/>
  <c r="U7" i="1" s="1"/>
  <c r="V7" i="1" s="1"/>
  <c r="T14" i="1"/>
  <c r="S15" i="1"/>
  <c r="U15" i="1" s="1"/>
  <c r="V15" i="1" s="1"/>
  <c r="T22" i="1"/>
  <c r="S23" i="1"/>
  <c r="U23" i="1" s="1"/>
  <c r="V23" i="1" s="1"/>
  <c r="T30" i="1"/>
  <c r="S31" i="1"/>
  <c r="U31" i="1" s="1"/>
  <c r="V31" i="1" s="1"/>
  <c r="T38" i="1"/>
  <c r="S39" i="1"/>
  <c r="U39" i="1" s="1"/>
  <c r="V39" i="1" s="1"/>
  <c r="T46" i="1"/>
  <c r="S47" i="1"/>
  <c r="U47" i="1" s="1"/>
  <c r="V47" i="1" s="1"/>
  <c r="M52" i="1"/>
  <c r="L53" i="1"/>
  <c r="N53" i="1" s="1"/>
  <c r="O53" i="1" s="1"/>
  <c r="T54" i="1"/>
  <c r="T39" i="1"/>
  <c r="S40" i="1"/>
  <c r="U40" i="1" s="1"/>
  <c r="V40" i="1" s="1"/>
  <c r="T47" i="1"/>
  <c r="S48" i="1"/>
  <c r="U48" i="1" s="1"/>
  <c r="V48" i="1" s="1"/>
  <c r="M8" i="1"/>
  <c r="L9" i="1"/>
  <c r="N9" i="1" s="1"/>
  <c r="O9" i="1" s="1"/>
  <c r="M16" i="1"/>
  <c r="L17" i="1"/>
  <c r="N17" i="1" s="1"/>
  <c r="O17" i="1" s="1"/>
  <c r="M24" i="1"/>
  <c r="L25" i="1"/>
  <c r="N25" i="1" s="1"/>
  <c r="O25" i="1" s="1"/>
  <c r="M32" i="1"/>
  <c r="L33" i="1"/>
  <c r="N33" i="1" s="1"/>
  <c r="O33" i="1" s="1"/>
  <c r="M40" i="1"/>
  <c r="L41" i="1"/>
  <c r="N41" i="1" s="1"/>
  <c r="O41" i="1" s="1"/>
  <c r="M48" i="1"/>
  <c r="L49" i="1"/>
  <c r="N49" i="1" s="1"/>
  <c r="O49" i="1" s="1"/>
  <c r="M18" i="1"/>
  <c r="L19" i="1"/>
  <c r="N19" i="1" s="1"/>
  <c r="O19" i="1" s="1"/>
  <c r="M26" i="1"/>
  <c r="L27" i="1"/>
  <c r="N27" i="1" s="1"/>
  <c r="O27" i="1" s="1"/>
  <c r="M34" i="1"/>
  <c r="L35" i="1"/>
  <c r="N35" i="1" s="1"/>
  <c r="O35" i="1" s="1"/>
  <c r="M42" i="1"/>
  <c r="M65" i="1" l="1"/>
  <c r="M66" i="1"/>
  <c r="U70" i="1"/>
  <c r="U68" i="1"/>
  <c r="U67" i="1"/>
  <c r="T66" i="1"/>
  <c r="T65" i="1"/>
  <c r="N66" i="1" l="1"/>
  <c r="N67" i="1"/>
  <c r="N70" i="1"/>
  <c r="N68" i="1"/>
  <c r="U66" i="1"/>
</calcChain>
</file>

<file path=xl/sharedStrings.xml><?xml version="1.0" encoding="utf-8"?>
<sst xmlns="http://schemas.openxmlformats.org/spreadsheetml/2006/main" count="673" uniqueCount="189">
  <si>
    <t>Spelare:</t>
  </si>
  <si>
    <t>Over-under:</t>
  </si>
  <si>
    <t>Shots</t>
  </si>
  <si>
    <t>Bet365:</t>
  </si>
  <si>
    <t>SVC</t>
  </si>
  <si>
    <t>XGBoost</t>
  </si>
  <si>
    <t>Namn</t>
  </si>
  <si>
    <t>Total</t>
  </si>
  <si>
    <t>O</t>
  </si>
  <si>
    <t>U</t>
  </si>
  <si>
    <t>Bets O</t>
  </si>
  <si>
    <t>Bets U</t>
  </si>
  <si>
    <t>Win?</t>
  </si>
  <si>
    <t>Earning</t>
  </si>
  <si>
    <t>Thresh hold together</t>
  </si>
  <si>
    <t>Thresh hold</t>
  </si>
  <si>
    <t>Bet size</t>
  </si>
  <si>
    <t>All matches</t>
  </si>
  <si>
    <t>Total bets</t>
  </si>
  <si>
    <t>Total TRUE</t>
  </si>
  <si>
    <t>Total FALSE</t>
  </si>
  <si>
    <t>Total earnings</t>
  </si>
  <si>
    <t>Money increase</t>
  </si>
  <si>
    <t>ROI</t>
  </si>
  <si>
    <t>Start rows:</t>
  </si>
  <si>
    <t>Total rows:</t>
  </si>
  <si>
    <t>Start columns:</t>
  </si>
  <si>
    <t>Total columns:</t>
  </si>
  <si>
    <t>goals</t>
  </si>
  <si>
    <t>player_name</t>
  </si>
  <si>
    <t>over-under</t>
  </si>
  <si>
    <t>player_team</t>
  </si>
  <si>
    <t>opp_team</t>
  </si>
  <si>
    <t>date</t>
  </si>
  <si>
    <t>Mikael Backlund</t>
  </si>
  <si>
    <t>CAL Flames</t>
  </si>
  <si>
    <t>TOR Maple Leafs</t>
  </si>
  <si>
    <t>2021-03-19</t>
  </si>
  <si>
    <t>Johnny Gaudreau</t>
  </si>
  <si>
    <t>Mark Giordano</t>
  </si>
  <si>
    <t>Elias Lindholm</t>
  </si>
  <si>
    <t>Sean Monahan</t>
  </si>
  <si>
    <t>Matthew Tkachuk</t>
  </si>
  <si>
    <t>Zach Hyman</t>
  </si>
  <si>
    <t>Mitchell Marner</t>
  </si>
  <si>
    <t>Auston Matthews</t>
  </si>
  <si>
    <t>William Nylander</t>
  </si>
  <si>
    <t>Morgan Rielly</t>
  </si>
  <si>
    <t>John Tavares</t>
  </si>
  <si>
    <t>Pavel Buchnevich</t>
  </si>
  <si>
    <t>NY Rangers</t>
  </si>
  <si>
    <t>WAS Capitals</t>
  </si>
  <si>
    <t>Chris Kreider</t>
  </si>
  <si>
    <t>Artemi Panarin</t>
  </si>
  <si>
    <t>Ryan Strome</t>
  </si>
  <si>
    <t>Mika Zibanejad</t>
  </si>
  <si>
    <t>John Carlson</t>
  </si>
  <si>
    <t>Evgeny Kuznetsov</t>
  </si>
  <si>
    <t>Alexander Ovechkin</t>
  </si>
  <si>
    <t>Brock Boeser</t>
  </si>
  <si>
    <t>VAN Canucks</t>
  </si>
  <si>
    <t>MON Canadiens</t>
  </si>
  <si>
    <t>Bo Horvat</t>
  </si>
  <si>
    <t>Quinn Hughes</t>
  </si>
  <si>
    <t>J.T. Miller</t>
  </si>
  <si>
    <t>Josh Anderson</t>
  </si>
  <si>
    <t>Brendan Gallagher</t>
  </si>
  <si>
    <t>Jeff Petry</t>
  </si>
  <si>
    <t>Nicholas Suzuki</t>
  </si>
  <si>
    <t>Tyler Toffoli</t>
  </si>
  <si>
    <t>Shea Weber</t>
  </si>
  <si>
    <t>Torey Krug</t>
  </si>
  <si>
    <t>STL Blues</t>
  </si>
  <si>
    <t>SJ Sharks</t>
  </si>
  <si>
    <t>2021-03-20</t>
  </si>
  <si>
    <t>Ryan O'Reilly</t>
  </si>
  <si>
    <t>David Perron</t>
  </si>
  <si>
    <t>Brayden Schenn</t>
  </si>
  <si>
    <t>Vladimir Tarasenko</t>
  </si>
  <si>
    <t>Brent Burns</t>
  </si>
  <si>
    <t>Logan Couture</t>
  </si>
  <si>
    <t>Tomas Hertl</t>
  </si>
  <si>
    <t>Evander Kane</t>
  </si>
  <si>
    <t>Erik Karlsson</t>
  </si>
  <si>
    <t>Kevin Labanc</t>
  </si>
  <si>
    <t>Timo Meier</t>
  </si>
  <si>
    <t>William Karlsson</t>
  </si>
  <si>
    <t>VGS Golden Knights</t>
  </si>
  <si>
    <t>LA Kings</t>
  </si>
  <si>
    <t>Jonathan Marchessault</t>
  </si>
  <si>
    <t>Max Pacioretty</t>
  </si>
  <si>
    <t>Mark Stone</t>
  </si>
  <si>
    <t>Jeff Carter</t>
  </si>
  <si>
    <t>Drew Doughty</t>
  </si>
  <si>
    <t>Adrian Kempe</t>
  </si>
  <si>
    <t>Anze Kopitar</t>
  </si>
  <si>
    <t>OTT Senators</t>
  </si>
  <si>
    <t>2021-03-17</t>
  </si>
  <si>
    <t>Tanner Pearson</t>
  </si>
  <si>
    <t>Thomas Chabot</t>
  </si>
  <si>
    <t>Evgenii Dadonov</t>
  </si>
  <si>
    <t>Brady Tkachuk</t>
  </si>
  <si>
    <t>Sean Couturier</t>
  </si>
  <si>
    <t>PHI Flyers</t>
  </si>
  <si>
    <t>Joel Farabee</t>
  </si>
  <si>
    <t>Claude Giroux</t>
  </si>
  <si>
    <t>Kevin Hayes</t>
  </si>
  <si>
    <t>James van Riemsdyk</t>
  </si>
  <si>
    <t>Jakub Voracek</t>
  </si>
  <si>
    <t>WIN Jets</t>
  </si>
  <si>
    <t>2021-03-18</t>
  </si>
  <si>
    <t>Kyle Connor</t>
  </si>
  <si>
    <t>Pierre-Luc Dubois</t>
  </si>
  <si>
    <t>Nikolaj Ehlers</t>
  </si>
  <si>
    <t>Neal Pionk</t>
  </si>
  <si>
    <t>Mark Scheifele</t>
  </si>
  <si>
    <t>Blake Wheeler</t>
  </si>
  <si>
    <t>Leon Draisaitl</t>
  </si>
  <si>
    <t>EDM Oilers</t>
  </si>
  <si>
    <t>Connor McDavid</t>
  </si>
  <si>
    <t>Ryan Nugent-Hopkins</t>
  </si>
  <si>
    <t>Dillon Dube</t>
  </si>
  <si>
    <t>Justin Faulk</t>
  </si>
  <si>
    <t>Patrice Bergeron</t>
  </si>
  <si>
    <t>BOS Bruins</t>
  </si>
  <si>
    <t>PIT Penguins</t>
  </si>
  <si>
    <t>2021-03-16</t>
  </si>
  <si>
    <t>Brad Marchand</t>
  </si>
  <si>
    <t>Charlie McAvoy</t>
  </si>
  <si>
    <t>David Pastrnak</t>
  </si>
  <si>
    <t>Sidney Crosby</t>
  </si>
  <si>
    <t>Jake Guentzel</t>
  </si>
  <si>
    <t>Kris Letang</t>
  </si>
  <si>
    <t>Evgeni Malkin</t>
  </si>
  <si>
    <t>Bryan Rust</t>
  </si>
  <si>
    <t>Rasmus Dahlin</t>
  </si>
  <si>
    <t>BUF Sabres</t>
  </si>
  <si>
    <t>NJ Devils</t>
  </si>
  <si>
    <t>Taylor Hall</t>
  </si>
  <si>
    <t>Victor Olofsson</t>
  </si>
  <si>
    <t>Sam Reinhart</t>
  </si>
  <si>
    <t>Rasmus Ristolainen</t>
  </si>
  <si>
    <t>Jack Hughes</t>
  </si>
  <si>
    <t>Kyle Palmieri</t>
  </si>
  <si>
    <t>P.K. Subban</t>
  </si>
  <si>
    <t>Mathew Barzal</t>
  </si>
  <si>
    <t>NY Islanders</t>
  </si>
  <si>
    <t>Jordan Eberle</t>
  </si>
  <si>
    <t>Brock Nelson</t>
  </si>
  <si>
    <t>Ryan Pulock</t>
  </si>
  <si>
    <t>Dougie Hamilton</t>
  </si>
  <si>
    <t>CAR Hurricanes</t>
  </si>
  <si>
    <t>DET Red Wings</t>
  </si>
  <si>
    <t>Andrei Svechnikov</t>
  </si>
  <si>
    <t>Dylan Larkin</t>
  </si>
  <si>
    <t>Anthony Mantha</t>
  </si>
  <si>
    <t>Jakob Chychrun</t>
  </si>
  <si>
    <t>ARZ Coyotes</t>
  </si>
  <si>
    <t>MIN Wild</t>
  </si>
  <si>
    <t>Christian Dvorak</t>
  </si>
  <si>
    <t>Conor Garland</t>
  </si>
  <si>
    <t>Clayton Keller</t>
  </si>
  <si>
    <t>Phil Kessel</t>
  </si>
  <si>
    <t>Nick Schmaltz</t>
  </si>
  <si>
    <t>Matt Dumba</t>
  </si>
  <si>
    <t>Joel Eriksson Ek</t>
  </si>
  <si>
    <t>Kevin Fiala</t>
  </si>
  <si>
    <t>Victor Hedman</t>
  </si>
  <si>
    <t>TB Lightning</t>
  </si>
  <si>
    <t>DAL Stars</t>
  </si>
  <si>
    <t>Brayden Point</t>
  </si>
  <si>
    <t>Steven Stamkos</t>
  </si>
  <si>
    <t>Ryan Getzlaf</t>
  </si>
  <si>
    <t>ANA Ducks</t>
  </si>
  <si>
    <t>COL Avalanche</t>
  </si>
  <si>
    <t>Rickard Rakell</t>
  </si>
  <si>
    <t>Jakob Silfverberg</t>
  </si>
  <si>
    <t>Nazem Kadri</t>
  </si>
  <si>
    <t>Gabriel Landeskog</t>
  </si>
  <si>
    <t>Nathan MacKinnon</t>
  </si>
  <si>
    <t>Mikko Rantanen</t>
  </si>
  <si>
    <t>bet365_odds_over</t>
  </si>
  <si>
    <t>bet365_odds_under</t>
  </si>
  <si>
    <t>pred_over</t>
  </si>
  <si>
    <t>pred_under</t>
  </si>
  <si>
    <t>pred_over_acc</t>
  </si>
  <si>
    <t>pred_under_acc</t>
  </si>
  <si>
    <t>pred_odds_over</t>
  </si>
  <si>
    <t>pred_odds_under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</si>
</sst>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/>
    <xf numFmtId="0" fontId="2" fillId="2" borderId="1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2" fontId="2" fillId="2" borderId="1" xfId="2" applyNumberFormat="1"/>
    <xf numFmtId="0" fontId="2" fillId="2" borderId="1" xfId="2"/>
    <xf numFmtId="0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22"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V70"/>
  <sheetViews>
    <sheetView topLeftCell="A25" zoomScaleNormal="100" workbookViewId="0">
      <selection activeCell="P63" sqref="P63:P64"/>
    </sheetView>
  </sheetViews>
  <sheetFormatPr defaultRowHeight="15" x14ac:dyDescent="0.25"/>
  <cols>
    <col min="2" max="2" width="12.42578125" bestFit="1" customWidth="1"/>
    <col min="11" max="11" width="8.42578125" bestFit="1" customWidth="1"/>
  </cols>
  <sheetData>
    <row r="2" spans="2:22" x14ac:dyDescent="0.25">
      <c r="B2" t="s">
        <v>0</v>
      </c>
      <c r="D2" t="s">
        <v>1</v>
      </c>
      <c r="E2" t="s">
        <v>2</v>
      </c>
      <c r="G2" t="s">
        <v>3</v>
      </c>
      <c r="J2" t="s">
        <v>4</v>
      </c>
      <c r="Q2" t="s">
        <v>5</v>
      </c>
    </row>
    <row r="3" spans="2:22" x14ac:dyDescent="0.25">
      <c r="B3" t="s">
        <v>6</v>
      </c>
      <c r="E3" t="s">
        <v>7</v>
      </c>
      <c r="G3" t="s">
        <v>8</v>
      </c>
      <c r="H3" t="s">
        <v>9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</row>
    <row r="4" spans="2:22" x14ac:dyDescent="0.25">
      <c r="B4" t="str">
        <f>basic_data!B5</f>
        <v>Mikael Backlund</v>
      </c>
      <c r="D4" s="1">
        <f>basic_data!C5</f>
        <v>2.5</v>
      </c>
      <c r="E4" s="1">
        <f>goals!B5</f>
        <v>0</v>
      </c>
      <c r="G4" s="1" t="e">
        <f>#REF!</f>
        <v>#REF!</v>
      </c>
      <c r="H4" s="1" t="e">
        <f>#REF!</f>
        <v>#REF!</v>
      </c>
      <c r="I4" s="1"/>
      <c r="J4" s="1" t="e">
        <f>#REF!</f>
        <v>#REF!</v>
      </c>
      <c r="K4" s="1" t="e">
        <f>#REF!</f>
        <v>#REF!</v>
      </c>
      <c r="L4" s="1" t="e">
        <f t="shared" ref="L4:L35" si="0">(G4-J4)&gt;=M$62</f>
        <v>#REF!</v>
      </c>
      <c r="M4" s="1" t="e">
        <f t="shared" ref="M4:M35" si="1">(H4-K4)&gt;=M$62</f>
        <v>#REF!</v>
      </c>
      <c r="N4" t="e">
        <f t="shared" ref="N4:N35" si="2">IF(L4=TRUE,IF(E4&gt;VALUE(D4),TRUE,FALSE),IF(M4=TRUE,IF(E4&lt;VALUE(D4),TRUE,FALSE),"-"))</f>
        <v>#REF!</v>
      </c>
      <c r="O4" t="e">
        <f t="shared" ref="O4:O35" si="3">IF(N4=TRUE,IF(L4=TRUE,G4*M$63,H4*M$63),IF(N4=FALSE,VALUE(-M$63),0))</f>
        <v>#REF!</v>
      </c>
      <c r="Q4" s="1" t="e">
        <f>#REF!</f>
        <v>#REF!</v>
      </c>
      <c r="R4" s="1" t="e">
        <f>#REF!</f>
        <v>#REF!</v>
      </c>
      <c r="S4" s="1" t="e">
        <f t="shared" ref="S4:S35" si="4">(G4-Q4)&gt;=T$62</f>
        <v>#REF!</v>
      </c>
      <c r="T4" s="1" t="e">
        <f t="shared" ref="T4:T35" si="5">(H4-R4)&gt;=T$62</f>
        <v>#REF!</v>
      </c>
      <c r="U4" t="e">
        <f t="shared" ref="U4:U35" si="6">IF(S4=TRUE,IF(E4&gt;VALUE(G4),TRUE,FALSE),IF(T4=TRUE,IF(E4&lt;VALUE(G4),TRUE,FALSE),"-"))</f>
        <v>#REF!</v>
      </c>
      <c r="V4" t="e">
        <f t="shared" ref="V4:V35" si="7">IF(U4=TRUE,IF(S4=TRUE,G4*T$63,H4*T$63),IF(U4=FALSE,VALUE(-T$63),0))</f>
        <v>#REF!</v>
      </c>
    </row>
    <row r="5" spans="2:22" x14ac:dyDescent="0.25">
      <c r="B5" t="str">
        <f>basic_data!B6</f>
        <v>Johnny Gaudreau</v>
      </c>
      <c r="D5" s="1">
        <f>basic_data!C6</f>
        <v>2.5</v>
      </c>
      <c r="E5" s="1">
        <f>goals!B6</f>
        <v>0</v>
      </c>
      <c r="G5" s="1" t="e">
        <f>#REF!</f>
        <v>#REF!</v>
      </c>
      <c r="H5" s="1" t="e">
        <f>#REF!</f>
        <v>#REF!</v>
      </c>
      <c r="I5" s="1"/>
      <c r="J5" s="1" t="e">
        <f>#REF!</f>
        <v>#REF!</v>
      </c>
      <c r="K5" s="1" t="e">
        <f>#REF!</f>
        <v>#REF!</v>
      </c>
      <c r="L5" s="1" t="e">
        <f t="shared" si="0"/>
        <v>#REF!</v>
      </c>
      <c r="M5" s="1" t="e">
        <f t="shared" si="1"/>
        <v>#REF!</v>
      </c>
      <c r="N5" t="e">
        <f t="shared" si="2"/>
        <v>#REF!</v>
      </c>
      <c r="O5" t="e">
        <f t="shared" si="3"/>
        <v>#REF!</v>
      </c>
      <c r="Q5" s="1" t="e">
        <f>#REF!</f>
        <v>#REF!</v>
      </c>
      <c r="R5" s="1" t="e">
        <f>#REF!</f>
        <v>#REF!</v>
      </c>
      <c r="S5" s="1" t="e">
        <f t="shared" si="4"/>
        <v>#REF!</v>
      </c>
      <c r="T5" s="1" t="e">
        <f t="shared" si="5"/>
        <v>#REF!</v>
      </c>
      <c r="U5" t="e">
        <f t="shared" si="6"/>
        <v>#REF!</v>
      </c>
      <c r="V5" t="e">
        <f t="shared" si="7"/>
        <v>#REF!</v>
      </c>
    </row>
    <row r="6" spans="2:22" x14ac:dyDescent="0.25">
      <c r="B6" t="str">
        <f>basic_data!B7</f>
        <v>Mark Giordano</v>
      </c>
      <c r="D6" s="1">
        <f>basic_data!C7</f>
        <v>1.5</v>
      </c>
      <c r="E6" s="1">
        <f>goals!B7</f>
        <v>0</v>
      </c>
      <c r="G6" s="1" t="e">
        <f>#REF!</f>
        <v>#REF!</v>
      </c>
      <c r="H6" s="1" t="e">
        <f>#REF!</f>
        <v>#REF!</v>
      </c>
      <c r="I6" s="1"/>
      <c r="J6" s="1" t="e">
        <f>#REF!</f>
        <v>#REF!</v>
      </c>
      <c r="K6" s="1" t="e">
        <f>#REF!</f>
        <v>#REF!</v>
      </c>
      <c r="L6" s="1" t="e">
        <f t="shared" si="0"/>
        <v>#REF!</v>
      </c>
      <c r="M6" s="1" t="e">
        <f t="shared" si="1"/>
        <v>#REF!</v>
      </c>
      <c r="N6" t="e">
        <f t="shared" si="2"/>
        <v>#REF!</v>
      </c>
      <c r="O6" t="e">
        <f t="shared" si="3"/>
        <v>#REF!</v>
      </c>
      <c r="Q6" s="1" t="e">
        <f>#REF!</f>
        <v>#REF!</v>
      </c>
      <c r="R6" s="1" t="e">
        <f>#REF!</f>
        <v>#REF!</v>
      </c>
      <c r="S6" s="1" t="e">
        <f t="shared" si="4"/>
        <v>#REF!</v>
      </c>
      <c r="T6" s="1" t="e">
        <f t="shared" si="5"/>
        <v>#REF!</v>
      </c>
      <c r="U6" t="e">
        <f t="shared" si="6"/>
        <v>#REF!</v>
      </c>
      <c r="V6" t="e">
        <f t="shared" si="7"/>
        <v>#REF!</v>
      </c>
    </row>
    <row r="7" spans="2:22" x14ac:dyDescent="0.25">
      <c r="B7" t="str">
        <f>basic_data!B8</f>
        <v>Elias Lindholm</v>
      </c>
      <c r="D7" s="1">
        <f>basic_data!C8</f>
        <v>2.5</v>
      </c>
      <c r="E7" s="1">
        <f>goals!B8</f>
        <v>0</v>
      </c>
      <c r="G7" s="1" t="e">
        <f>#REF!</f>
        <v>#REF!</v>
      </c>
      <c r="H7" s="1" t="e">
        <f>#REF!</f>
        <v>#REF!</v>
      </c>
      <c r="I7" s="1"/>
      <c r="J7" s="1" t="e">
        <f>#REF!</f>
        <v>#REF!</v>
      </c>
      <c r="K7" s="1" t="e">
        <f>#REF!</f>
        <v>#REF!</v>
      </c>
      <c r="L7" s="1" t="e">
        <f t="shared" si="0"/>
        <v>#REF!</v>
      </c>
      <c r="M7" s="1" t="e">
        <f t="shared" si="1"/>
        <v>#REF!</v>
      </c>
      <c r="N7" t="e">
        <f t="shared" si="2"/>
        <v>#REF!</v>
      </c>
      <c r="O7" t="e">
        <f t="shared" si="3"/>
        <v>#REF!</v>
      </c>
      <c r="Q7" s="1" t="e">
        <f>#REF!</f>
        <v>#REF!</v>
      </c>
      <c r="R7" s="1" t="e">
        <f>#REF!</f>
        <v>#REF!</v>
      </c>
      <c r="S7" s="1" t="e">
        <f t="shared" si="4"/>
        <v>#REF!</v>
      </c>
      <c r="T7" s="1" t="e">
        <f t="shared" si="5"/>
        <v>#REF!</v>
      </c>
      <c r="U7" t="e">
        <f t="shared" si="6"/>
        <v>#REF!</v>
      </c>
      <c r="V7" t="e">
        <f t="shared" si="7"/>
        <v>#REF!</v>
      </c>
    </row>
    <row r="8" spans="2:22" x14ac:dyDescent="0.25">
      <c r="B8" t="str">
        <f>basic_data!B9</f>
        <v>Sean Monahan</v>
      </c>
      <c r="D8" s="1">
        <f>basic_data!C9</f>
        <v>2.5</v>
      </c>
      <c r="E8" s="1">
        <f>goals!B9</f>
        <v>0</v>
      </c>
      <c r="G8" s="1" t="e">
        <f>#REF!</f>
        <v>#REF!</v>
      </c>
      <c r="H8" s="1" t="e">
        <f>#REF!</f>
        <v>#REF!</v>
      </c>
      <c r="I8" s="1"/>
      <c r="J8" s="1" t="e">
        <f>#REF!</f>
        <v>#REF!</v>
      </c>
      <c r="K8" s="1" t="e">
        <f>#REF!</f>
        <v>#REF!</v>
      </c>
      <c r="L8" s="1" t="e">
        <f t="shared" si="0"/>
        <v>#REF!</v>
      </c>
      <c r="M8" s="1" t="e">
        <f t="shared" si="1"/>
        <v>#REF!</v>
      </c>
      <c r="N8" t="e">
        <f t="shared" si="2"/>
        <v>#REF!</v>
      </c>
      <c r="O8" t="e">
        <f t="shared" si="3"/>
        <v>#REF!</v>
      </c>
      <c r="Q8" s="1" t="e">
        <f>#REF!</f>
        <v>#REF!</v>
      </c>
      <c r="R8" s="1" t="e">
        <f>#REF!</f>
        <v>#REF!</v>
      </c>
      <c r="S8" s="1" t="e">
        <f t="shared" si="4"/>
        <v>#REF!</v>
      </c>
      <c r="T8" s="1" t="e">
        <f t="shared" si="5"/>
        <v>#REF!</v>
      </c>
      <c r="U8" t="e">
        <f t="shared" si="6"/>
        <v>#REF!</v>
      </c>
      <c r="V8" t="e">
        <f t="shared" si="7"/>
        <v>#REF!</v>
      </c>
    </row>
    <row r="9" spans="2:22" x14ac:dyDescent="0.25">
      <c r="B9" t="str">
        <f>basic_data!B10</f>
        <v>Matthew Tkachuk</v>
      </c>
      <c r="D9" s="1">
        <f>basic_data!C10</f>
        <v>2.5</v>
      </c>
      <c r="E9" s="1">
        <f>goals!B10</f>
        <v>0</v>
      </c>
      <c r="G9" s="1" t="e">
        <f>#REF!</f>
        <v>#REF!</v>
      </c>
      <c r="H9" s="1" t="e">
        <f>#REF!</f>
        <v>#REF!</v>
      </c>
      <c r="I9" s="1"/>
      <c r="J9" s="1" t="e">
        <f>#REF!</f>
        <v>#REF!</v>
      </c>
      <c r="K9" s="1" t="e">
        <f>#REF!</f>
        <v>#REF!</v>
      </c>
      <c r="L9" s="1" t="e">
        <f t="shared" si="0"/>
        <v>#REF!</v>
      </c>
      <c r="M9" s="1" t="e">
        <f t="shared" si="1"/>
        <v>#REF!</v>
      </c>
      <c r="N9" t="e">
        <f t="shared" si="2"/>
        <v>#REF!</v>
      </c>
      <c r="O9" t="e">
        <f t="shared" si="3"/>
        <v>#REF!</v>
      </c>
      <c r="Q9" s="1" t="e">
        <f>#REF!</f>
        <v>#REF!</v>
      </c>
      <c r="R9" s="1" t="e">
        <f>#REF!</f>
        <v>#REF!</v>
      </c>
      <c r="S9" s="1" t="e">
        <f t="shared" si="4"/>
        <v>#REF!</v>
      </c>
      <c r="T9" s="1" t="e">
        <f t="shared" si="5"/>
        <v>#REF!</v>
      </c>
      <c r="U9" t="e">
        <f t="shared" si="6"/>
        <v>#REF!</v>
      </c>
      <c r="V9" t="e">
        <f t="shared" si="7"/>
        <v>#REF!</v>
      </c>
    </row>
    <row r="10" spans="2:22" x14ac:dyDescent="0.25">
      <c r="B10" t="str">
        <f>basic_data!B11</f>
        <v>Zach Hyman</v>
      </c>
      <c r="D10" s="1">
        <f>basic_data!C11</f>
        <v>2.5</v>
      </c>
      <c r="E10" s="1">
        <f>goals!B11</f>
        <v>0</v>
      </c>
      <c r="G10" s="1" t="e">
        <f>#REF!</f>
        <v>#REF!</v>
      </c>
      <c r="H10" s="1" t="e">
        <f>#REF!</f>
        <v>#REF!</v>
      </c>
      <c r="I10" s="1"/>
      <c r="J10" s="1" t="e">
        <f>#REF!</f>
        <v>#REF!</v>
      </c>
      <c r="K10" s="1" t="e">
        <f>#REF!</f>
        <v>#REF!</v>
      </c>
      <c r="L10" s="1" t="e">
        <f t="shared" si="0"/>
        <v>#REF!</v>
      </c>
      <c r="M10" s="1" t="e">
        <f t="shared" si="1"/>
        <v>#REF!</v>
      </c>
      <c r="N10" t="e">
        <f t="shared" si="2"/>
        <v>#REF!</v>
      </c>
      <c r="O10" t="e">
        <f t="shared" si="3"/>
        <v>#REF!</v>
      </c>
      <c r="Q10" s="1" t="e">
        <f>#REF!</f>
        <v>#REF!</v>
      </c>
      <c r="R10" s="1" t="e">
        <f>#REF!</f>
        <v>#REF!</v>
      </c>
      <c r="S10" s="1" t="e">
        <f t="shared" si="4"/>
        <v>#REF!</v>
      </c>
      <c r="T10" s="1" t="e">
        <f t="shared" si="5"/>
        <v>#REF!</v>
      </c>
      <c r="U10" t="e">
        <f t="shared" si="6"/>
        <v>#REF!</v>
      </c>
      <c r="V10" t="e">
        <f t="shared" si="7"/>
        <v>#REF!</v>
      </c>
    </row>
    <row r="11" spans="2:22" x14ac:dyDescent="0.25">
      <c r="B11" t="str">
        <f>basic_data!B12</f>
        <v>Mitchell Marner</v>
      </c>
      <c r="D11" s="1">
        <f>basic_data!C12</f>
        <v>2.5</v>
      </c>
      <c r="E11" s="1">
        <f>goals!B12</f>
        <v>0</v>
      </c>
      <c r="G11" s="1" t="e">
        <f>#REF!</f>
        <v>#REF!</v>
      </c>
      <c r="H11" s="1" t="e">
        <f>#REF!</f>
        <v>#REF!</v>
      </c>
      <c r="I11" s="1"/>
      <c r="J11" s="1" t="e">
        <f>#REF!</f>
        <v>#REF!</v>
      </c>
      <c r="K11" s="1" t="e">
        <f>#REF!</f>
        <v>#REF!</v>
      </c>
      <c r="L11" s="1" t="e">
        <f t="shared" si="0"/>
        <v>#REF!</v>
      </c>
      <c r="M11" s="1" t="e">
        <f t="shared" si="1"/>
        <v>#REF!</v>
      </c>
      <c r="N11" t="e">
        <f t="shared" si="2"/>
        <v>#REF!</v>
      </c>
      <c r="O11" t="e">
        <f t="shared" si="3"/>
        <v>#REF!</v>
      </c>
      <c r="Q11" s="1" t="e">
        <f>#REF!</f>
        <v>#REF!</v>
      </c>
      <c r="R11" s="1" t="e">
        <f>#REF!</f>
        <v>#REF!</v>
      </c>
      <c r="S11" s="1" t="e">
        <f t="shared" si="4"/>
        <v>#REF!</v>
      </c>
      <c r="T11" s="1" t="e">
        <f t="shared" si="5"/>
        <v>#REF!</v>
      </c>
      <c r="U11" t="e">
        <f t="shared" si="6"/>
        <v>#REF!</v>
      </c>
      <c r="V11" t="e">
        <f t="shared" si="7"/>
        <v>#REF!</v>
      </c>
    </row>
    <row r="12" spans="2:22" x14ac:dyDescent="0.25">
      <c r="B12" t="str">
        <f>basic_data!B13</f>
        <v>Auston Matthews</v>
      </c>
      <c r="D12" s="1">
        <f>basic_data!C13</f>
        <v>3.5</v>
      </c>
      <c r="E12" s="1">
        <f>goals!B13</f>
        <v>0</v>
      </c>
      <c r="G12" s="1" t="e">
        <f>#REF!</f>
        <v>#REF!</v>
      </c>
      <c r="H12" s="1" t="e">
        <f>#REF!</f>
        <v>#REF!</v>
      </c>
      <c r="I12" s="1"/>
      <c r="J12" s="1" t="e">
        <f>#REF!</f>
        <v>#REF!</v>
      </c>
      <c r="K12" s="1" t="e">
        <f>#REF!</f>
        <v>#REF!</v>
      </c>
      <c r="L12" s="1" t="e">
        <f t="shared" si="0"/>
        <v>#REF!</v>
      </c>
      <c r="M12" s="1" t="e">
        <f t="shared" si="1"/>
        <v>#REF!</v>
      </c>
      <c r="N12" t="e">
        <f t="shared" si="2"/>
        <v>#REF!</v>
      </c>
      <c r="O12" t="e">
        <f t="shared" si="3"/>
        <v>#REF!</v>
      </c>
      <c r="Q12" s="1" t="e">
        <f>#REF!</f>
        <v>#REF!</v>
      </c>
      <c r="R12" s="1" t="e">
        <f>#REF!</f>
        <v>#REF!</v>
      </c>
      <c r="S12" s="1" t="e">
        <f t="shared" si="4"/>
        <v>#REF!</v>
      </c>
      <c r="T12" s="1" t="e">
        <f t="shared" si="5"/>
        <v>#REF!</v>
      </c>
      <c r="U12" t="e">
        <f t="shared" si="6"/>
        <v>#REF!</v>
      </c>
      <c r="V12" t="e">
        <f t="shared" si="7"/>
        <v>#REF!</v>
      </c>
    </row>
    <row r="13" spans="2:22" x14ac:dyDescent="0.25">
      <c r="B13" t="str">
        <f>basic_data!B14</f>
        <v>William Nylander</v>
      </c>
      <c r="D13" s="1">
        <f>basic_data!C14</f>
        <v>2.5</v>
      </c>
      <c r="E13" s="1">
        <f>goals!B14</f>
        <v>0</v>
      </c>
      <c r="G13" s="1" t="e">
        <f>#REF!</f>
        <v>#REF!</v>
      </c>
      <c r="H13" s="1" t="e">
        <f>#REF!</f>
        <v>#REF!</v>
      </c>
      <c r="I13" s="1"/>
      <c r="J13" s="1" t="e">
        <f>#REF!</f>
        <v>#REF!</v>
      </c>
      <c r="K13" s="1" t="e">
        <f>#REF!</f>
        <v>#REF!</v>
      </c>
      <c r="L13" s="1" t="e">
        <f t="shared" si="0"/>
        <v>#REF!</v>
      </c>
      <c r="M13" s="1" t="e">
        <f t="shared" si="1"/>
        <v>#REF!</v>
      </c>
      <c r="N13" t="e">
        <f t="shared" si="2"/>
        <v>#REF!</v>
      </c>
      <c r="O13" t="e">
        <f t="shared" si="3"/>
        <v>#REF!</v>
      </c>
      <c r="Q13" s="1" t="e">
        <f>#REF!</f>
        <v>#REF!</v>
      </c>
      <c r="R13" s="1" t="e">
        <f>#REF!</f>
        <v>#REF!</v>
      </c>
      <c r="S13" s="1" t="e">
        <f t="shared" si="4"/>
        <v>#REF!</v>
      </c>
      <c r="T13" s="1" t="e">
        <f t="shared" si="5"/>
        <v>#REF!</v>
      </c>
      <c r="U13" t="e">
        <f t="shared" si="6"/>
        <v>#REF!</v>
      </c>
      <c r="V13" t="e">
        <f t="shared" si="7"/>
        <v>#REF!</v>
      </c>
    </row>
    <row r="14" spans="2:22" x14ac:dyDescent="0.25">
      <c r="B14" t="str">
        <f>basic_data!B15</f>
        <v>Morgan Rielly</v>
      </c>
      <c r="D14" s="1">
        <f>basic_data!C15</f>
        <v>2.5</v>
      </c>
      <c r="E14" s="1">
        <f>goals!B15</f>
        <v>0</v>
      </c>
      <c r="G14" s="1" t="e">
        <f>#REF!</f>
        <v>#REF!</v>
      </c>
      <c r="H14" s="1" t="e">
        <f>#REF!</f>
        <v>#REF!</v>
      </c>
      <c r="I14" s="1"/>
      <c r="J14" s="1" t="e">
        <f>#REF!</f>
        <v>#REF!</v>
      </c>
      <c r="K14" s="1" t="e">
        <f>#REF!</f>
        <v>#REF!</v>
      </c>
      <c r="L14" s="1" t="e">
        <f t="shared" si="0"/>
        <v>#REF!</v>
      </c>
      <c r="M14" s="1" t="e">
        <f t="shared" si="1"/>
        <v>#REF!</v>
      </c>
      <c r="N14" t="e">
        <f t="shared" si="2"/>
        <v>#REF!</v>
      </c>
      <c r="O14" t="e">
        <f t="shared" si="3"/>
        <v>#REF!</v>
      </c>
      <c r="Q14" s="1" t="e">
        <f>#REF!</f>
        <v>#REF!</v>
      </c>
      <c r="R14" s="1" t="e">
        <f>#REF!</f>
        <v>#REF!</v>
      </c>
      <c r="S14" s="1" t="e">
        <f t="shared" si="4"/>
        <v>#REF!</v>
      </c>
      <c r="T14" s="1" t="e">
        <f t="shared" si="5"/>
        <v>#REF!</v>
      </c>
      <c r="U14" t="e">
        <f t="shared" si="6"/>
        <v>#REF!</v>
      </c>
      <c r="V14" t="e">
        <f t="shared" si="7"/>
        <v>#REF!</v>
      </c>
    </row>
    <row r="15" spans="2:22" x14ac:dyDescent="0.25">
      <c r="B15" t="str">
        <f>basic_data!B16</f>
        <v>John Tavares</v>
      </c>
      <c r="D15" s="1">
        <f>basic_data!C16</f>
        <v>2.5</v>
      </c>
      <c r="E15" s="1">
        <f>goals!B16</f>
        <v>0</v>
      </c>
      <c r="G15" s="1" t="e">
        <f>#REF!</f>
        <v>#REF!</v>
      </c>
      <c r="H15" s="1" t="e">
        <f>#REF!</f>
        <v>#REF!</v>
      </c>
      <c r="I15" s="1"/>
      <c r="J15" s="1" t="e">
        <f>#REF!</f>
        <v>#REF!</v>
      </c>
      <c r="K15" s="1" t="e">
        <f>#REF!</f>
        <v>#REF!</v>
      </c>
      <c r="L15" s="1" t="e">
        <f t="shared" si="0"/>
        <v>#REF!</v>
      </c>
      <c r="M15" s="1" t="e">
        <f t="shared" si="1"/>
        <v>#REF!</v>
      </c>
      <c r="N15" t="e">
        <f t="shared" si="2"/>
        <v>#REF!</v>
      </c>
      <c r="O15" t="e">
        <f t="shared" si="3"/>
        <v>#REF!</v>
      </c>
      <c r="Q15" s="1" t="e">
        <f>#REF!</f>
        <v>#REF!</v>
      </c>
      <c r="R15" s="1" t="e">
        <f>#REF!</f>
        <v>#REF!</v>
      </c>
      <c r="S15" s="1" t="e">
        <f t="shared" si="4"/>
        <v>#REF!</v>
      </c>
      <c r="T15" s="1" t="e">
        <f t="shared" si="5"/>
        <v>#REF!</v>
      </c>
      <c r="U15" t="e">
        <f t="shared" si="6"/>
        <v>#REF!</v>
      </c>
      <c r="V15" t="e">
        <f t="shared" si="7"/>
        <v>#REF!</v>
      </c>
    </row>
    <row r="16" spans="2:22" x14ac:dyDescent="0.25">
      <c r="B16" t="str">
        <f>basic_data!B17</f>
        <v>Pavel Buchnevich</v>
      </c>
      <c r="D16" s="1">
        <f>basic_data!C17</f>
        <v>2.5</v>
      </c>
      <c r="E16" s="1">
        <f>goals!B17</f>
        <v>0</v>
      </c>
      <c r="G16" s="1" t="e">
        <f>#REF!</f>
        <v>#REF!</v>
      </c>
      <c r="H16" s="1" t="e">
        <f>#REF!</f>
        <v>#REF!</v>
      </c>
      <c r="I16" s="1"/>
      <c r="J16" s="1" t="e">
        <f>#REF!</f>
        <v>#REF!</v>
      </c>
      <c r="K16" s="1" t="e">
        <f>#REF!</f>
        <v>#REF!</v>
      </c>
      <c r="L16" s="1" t="e">
        <f t="shared" si="0"/>
        <v>#REF!</v>
      </c>
      <c r="M16" s="1" t="e">
        <f t="shared" si="1"/>
        <v>#REF!</v>
      </c>
      <c r="N16" t="e">
        <f t="shared" si="2"/>
        <v>#REF!</v>
      </c>
      <c r="O16" t="e">
        <f t="shared" si="3"/>
        <v>#REF!</v>
      </c>
      <c r="Q16" s="1" t="e">
        <f>#REF!</f>
        <v>#REF!</v>
      </c>
      <c r="R16" s="1" t="e">
        <f>#REF!</f>
        <v>#REF!</v>
      </c>
      <c r="S16" s="1" t="e">
        <f t="shared" si="4"/>
        <v>#REF!</v>
      </c>
      <c r="T16" s="1" t="e">
        <f t="shared" si="5"/>
        <v>#REF!</v>
      </c>
      <c r="U16" t="e">
        <f t="shared" si="6"/>
        <v>#REF!</v>
      </c>
      <c r="V16" t="e">
        <f t="shared" si="7"/>
        <v>#REF!</v>
      </c>
    </row>
    <row r="17" spans="2:22" x14ac:dyDescent="0.25">
      <c r="B17" t="str">
        <f>basic_data!B18</f>
        <v>Chris Kreider</v>
      </c>
      <c r="D17" s="1">
        <f>basic_data!C18</f>
        <v>2.5</v>
      </c>
      <c r="E17" s="1">
        <f>goals!B18</f>
        <v>0</v>
      </c>
      <c r="G17" s="1" t="e">
        <f>#REF!</f>
        <v>#REF!</v>
      </c>
      <c r="H17" s="1" t="e">
        <f>#REF!</f>
        <v>#REF!</v>
      </c>
      <c r="I17" s="1"/>
      <c r="J17" s="1" t="e">
        <f>#REF!</f>
        <v>#REF!</v>
      </c>
      <c r="K17" s="1" t="e">
        <f>#REF!</f>
        <v>#REF!</v>
      </c>
      <c r="L17" s="1" t="e">
        <f t="shared" si="0"/>
        <v>#REF!</v>
      </c>
      <c r="M17" s="1" t="e">
        <f t="shared" si="1"/>
        <v>#REF!</v>
      </c>
      <c r="N17" t="e">
        <f t="shared" si="2"/>
        <v>#REF!</v>
      </c>
      <c r="O17" t="e">
        <f t="shared" si="3"/>
        <v>#REF!</v>
      </c>
      <c r="Q17" s="1" t="e">
        <f>#REF!</f>
        <v>#REF!</v>
      </c>
      <c r="R17" s="1" t="e">
        <f>#REF!</f>
        <v>#REF!</v>
      </c>
      <c r="S17" s="1" t="e">
        <f t="shared" si="4"/>
        <v>#REF!</v>
      </c>
      <c r="T17" s="1" t="e">
        <f t="shared" si="5"/>
        <v>#REF!</v>
      </c>
      <c r="U17" t="e">
        <f t="shared" si="6"/>
        <v>#REF!</v>
      </c>
      <c r="V17" t="e">
        <f t="shared" si="7"/>
        <v>#REF!</v>
      </c>
    </row>
    <row r="18" spans="2:22" x14ac:dyDescent="0.25">
      <c r="B18" t="str">
        <f>basic_data!B19</f>
        <v>Artemi Panarin</v>
      </c>
      <c r="D18" s="1">
        <f>basic_data!C19</f>
        <v>2.5</v>
      </c>
      <c r="E18" s="1">
        <f>goals!B19</f>
        <v>0</v>
      </c>
      <c r="G18" s="1" t="e">
        <f>#REF!</f>
        <v>#REF!</v>
      </c>
      <c r="H18" s="1" t="e">
        <f>#REF!</f>
        <v>#REF!</v>
      </c>
      <c r="I18" s="1"/>
      <c r="J18" s="1" t="e">
        <f>#REF!</f>
        <v>#REF!</v>
      </c>
      <c r="K18" s="1" t="e">
        <f>#REF!</f>
        <v>#REF!</v>
      </c>
      <c r="L18" s="1" t="e">
        <f t="shared" si="0"/>
        <v>#REF!</v>
      </c>
      <c r="M18" s="1" t="e">
        <f t="shared" si="1"/>
        <v>#REF!</v>
      </c>
      <c r="N18" t="e">
        <f t="shared" si="2"/>
        <v>#REF!</v>
      </c>
      <c r="O18" t="e">
        <f t="shared" si="3"/>
        <v>#REF!</v>
      </c>
      <c r="Q18" s="1" t="e">
        <f>#REF!</f>
        <v>#REF!</v>
      </c>
      <c r="R18" s="1" t="e">
        <f>#REF!</f>
        <v>#REF!</v>
      </c>
      <c r="S18" s="1" t="e">
        <f t="shared" si="4"/>
        <v>#REF!</v>
      </c>
      <c r="T18" s="1" t="e">
        <f t="shared" si="5"/>
        <v>#REF!</v>
      </c>
      <c r="U18" t="e">
        <f t="shared" si="6"/>
        <v>#REF!</v>
      </c>
      <c r="V18" t="e">
        <f t="shared" si="7"/>
        <v>#REF!</v>
      </c>
    </row>
    <row r="19" spans="2:22" x14ac:dyDescent="0.25">
      <c r="B19" t="str">
        <f>basic_data!B20</f>
        <v>Ryan Strome</v>
      </c>
      <c r="D19" s="1">
        <f>basic_data!C20</f>
        <v>1.5</v>
      </c>
      <c r="E19" s="1">
        <f>goals!B20</f>
        <v>0</v>
      </c>
      <c r="G19" s="1" t="e">
        <f>#REF!</f>
        <v>#REF!</v>
      </c>
      <c r="H19" s="1" t="e">
        <f>#REF!</f>
        <v>#REF!</v>
      </c>
      <c r="I19" s="1"/>
      <c r="J19" s="1" t="e">
        <f>#REF!</f>
        <v>#REF!</v>
      </c>
      <c r="K19" s="1" t="e">
        <f>#REF!</f>
        <v>#REF!</v>
      </c>
      <c r="L19" s="1" t="e">
        <f t="shared" si="0"/>
        <v>#REF!</v>
      </c>
      <c r="M19" s="1" t="e">
        <f t="shared" si="1"/>
        <v>#REF!</v>
      </c>
      <c r="N19" t="e">
        <f t="shared" si="2"/>
        <v>#REF!</v>
      </c>
      <c r="O19" t="e">
        <f t="shared" si="3"/>
        <v>#REF!</v>
      </c>
      <c r="Q19" s="1" t="e">
        <f>#REF!</f>
        <v>#REF!</v>
      </c>
      <c r="R19" s="1" t="e">
        <f>#REF!</f>
        <v>#REF!</v>
      </c>
      <c r="S19" s="1" t="e">
        <f t="shared" si="4"/>
        <v>#REF!</v>
      </c>
      <c r="T19" s="1" t="e">
        <f t="shared" si="5"/>
        <v>#REF!</v>
      </c>
      <c r="U19" t="e">
        <f t="shared" si="6"/>
        <v>#REF!</v>
      </c>
      <c r="V19" t="e">
        <f t="shared" si="7"/>
        <v>#REF!</v>
      </c>
    </row>
    <row r="20" spans="2:22" x14ac:dyDescent="0.25">
      <c r="B20" t="str">
        <f>basic_data!B21</f>
        <v>Mika Zibanejad</v>
      </c>
      <c r="D20" s="1">
        <f>basic_data!C21</f>
        <v>2.5</v>
      </c>
      <c r="E20" s="1">
        <f>goals!B21</f>
        <v>0</v>
      </c>
      <c r="G20" s="1" t="e">
        <f>#REF!</f>
        <v>#REF!</v>
      </c>
      <c r="H20" s="1" t="e">
        <f>#REF!</f>
        <v>#REF!</v>
      </c>
      <c r="I20" s="1"/>
      <c r="J20" s="1" t="e">
        <f>#REF!</f>
        <v>#REF!</v>
      </c>
      <c r="K20" s="1" t="e">
        <f>#REF!</f>
        <v>#REF!</v>
      </c>
      <c r="L20" s="1" t="e">
        <f t="shared" si="0"/>
        <v>#REF!</v>
      </c>
      <c r="M20" s="1" t="e">
        <f t="shared" si="1"/>
        <v>#REF!</v>
      </c>
      <c r="N20" t="e">
        <f t="shared" si="2"/>
        <v>#REF!</v>
      </c>
      <c r="O20" t="e">
        <f t="shared" si="3"/>
        <v>#REF!</v>
      </c>
      <c r="Q20" s="1" t="e">
        <f>#REF!</f>
        <v>#REF!</v>
      </c>
      <c r="R20" s="1" t="e">
        <f>#REF!</f>
        <v>#REF!</v>
      </c>
      <c r="S20" s="1" t="e">
        <f t="shared" si="4"/>
        <v>#REF!</v>
      </c>
      <c r="T20" s="1" t="e">
        <f t="shared" si="5"/>
        <v>#REF!</v>
      </c>
      <c r="U20" t="e">
        <f t="shared" si="6"/>
        <v>#REF!</v>
      </c>
      <c r="V20" t="e">
        <f t="shared" si="7"/>
        <v>#REF!</v>
      </c>
    </row>
    <row r="21" spans="2:22" x14ac:dyDescent="0.25">
      <c r="B21" t="str">
        <f>basic_data!B22</f>
        <v>John Carlson</v>
      </c>
      <c r="D21" s="1">
        <f>basic_data!C22</f>
        <v>2.5</v>
      </c>
      <c r="E21" s="1">
        <f>goals!B22</f>
        <v>0</v>
      </c>
      <c r="G21" s="1" t="e">
        <f>#REF!</f>
        <v>#REF!</v>
      </c>
      <c r="H21" s="1" t="e">
        <f>#REF!</f>
        <v>#REF!</v>
      </c>
      <c r="I21" s="1"/>
      <c r="J21" s="1" t="e">
        <f>#REF!</f>
        <v>#REF!</v>
      </c>
      <c r="K21" s="1" t="e">
        <f>#REF!</f>
        <v>#REF!</v>
      </c>
      <c r="L21" s="1" t="e">
        <f t="shared" si="0"/>
        <v>#REF!</v>
      </c>
      <c r="M21" s="1" t="e">
        <f t="shared" si="1"/>
        <v>#REF!</v>
      </c>
      <c r="N21" t="e">
        <f t="shared" si="2"/>
        <v>#REF!</v>
      </c>
      <c r="O21" t="e">
        <f t="shared" si="3"/>
        <v>#REF!</v>
      </c>
      <c r="Q21" s="1" t="e">
        <f>#REF!</f>
        <v>#REF!</v>
      </c>
      <c r="R21" s="1" t="e">
        <f>#REF!</f>
        <v>#REF!</v>
      </c>
      <c r="S21" s="1" t="e">
        <f t="shared" si="4"/>
        <v>#REF!</v>
      </c>
      <c r="T21" s="1" t="e">
        <f t="shared" si="5"/>
        <v>#REF!</v>
      </c>
      <c r="U21" t="e">
        <f t="shared" si="6"/>
        <v>#REF!</v>
      </c>
      <c r="V21" t="e">
        <f t="shared" si="7"/>
        <v>#REF!</v>
      </c>
    </row>
    <row r="22" spans="2:22" x14ac:dyDescent="0.25">
      <c r="B22" t="str">
        <f>basic_data!B23</f>
        <v>Evgeny Kuznetsov</v>
      </c>
      <c r="D22" s="1">
        <f>basic_data!C23</f>
        <v>1.5</v>
      </c>
      <c r="E22" s="1">
        <f>goals!B23</f>
        <v>0</v>
      </c>
      <c r="G22" s="1" t="e">
        <f>#REF!</f>
        <v>#REF!</v>
      </c>
      <c r="H22" s="1" t="e">
        <f>#REF!</f>
        <v>#REF!</v>
      </c>
      <c r="I22" s="1"/>
      <c r="J22" s="1" t="e">
        <f>#REF!</f>
        <v>#REF!</v>
      </c>
      <c r="K22" s="1" t="e">
        <f>#REF!</f>
        <v>#REF!</v>
      </c>
      <c r="L22" s="1" t="e">
        <f t="shared" si="0"/>
        <v>#REF!</v>
      </c>
      <c r="M22" s="1" t="e">
        <f t="shared" si="1"/>
        <v>#REF!</v>
      </c>
      <c r="N22" t="e">
        <f t="shared" si="2"/>
        <v>#REF!</v>
      </c>
      <c r="O22" t="e">
        <f t="shared" si="3"/>
        <v>#REF!</v>
      </c>
      <c r="Q22" s="1" t="e">
        <f>#REF!</f>
        <v>#REF!</v>
      </c>
      <c r="R22" s="1" t="e">
        <f>#REF!</f>
        <v>#REF!</v>
      </c>
      <c r="S22" s="1" t="e">
        <f t="shared" si="4"/>
        <v>#REF!</v>
      </c>
      <c r="T22" s="1" t="e">
        <f t="shared" si="5"/>
        <v>#REF!</v>
      </c>
      <c r="U22" t="e">
        <f t="shared" si="6"/>
        <v>#REF!</v>
      </c>
      <c r="V22" t="e">
        <f t="shared" si="7"/>
        <v>#REF!</v>
      </c>
    </row>
    <row r="23" spans="2:22" x14ac:dyDescent="0.25">
      <c r="B23" t="str">
        <f>basic_data!B24</f>
        <v>Alexander Ovechkin</v>
      </c>
      <c r="D23" s="1">
        <f>basic_data!C24</f>
        <v>3.5</v>
      </c>
      <c r="E23" s="1">
        <f>goals!B24</f>
        <v>0</v>
      </c>
      <c r="G23" s="1" t="e">
        <f>#REF!</f>
        <v>#REF!</v>
      </c>
      <c r="H23" s="1" t="e">
        <f>#REF!</f>
        <v>#REF!</v>
      </c>
      <c r="I23" s="1"/>
      <c r="J23" s="1" t="e">
        <f>#REF!</f>
        <v>#REF!</v>
      </c>
      <c r="K23" s="1" t="e">
        <f>#REF!</f>
        <v>#REF!</v>
      </c>
      <c r="L23" s="1" t="e">
        <f t="shared" si="0"/>
        <v>#REF!</v>
      </c>
      <c r="M23" s="1" t="e">
        <f t="shared" si="1"/>
        <v>#REF!</v>
      </c>
      <c r="N23" t="e">
        <f t="shared" si="2"/>
        <v>#REF!</v>
      </c>
      <c r="O23" t="e">
        <f t="shared" si="3"/>
        <v>#REF!</v>
      </c>
      <c r="Q23" s="1" t="e">
        <f>#REF!</f>
        <v>#REF!</v>
      </c>
      <c r="R23" s="1" t="e">
        <f>#REF!</f>
        <v>#REF!</v>
      </c>
      <c r="S23" s="1" t="e">
        <f t="shared" si="4"/>
        <v>#REF!</v>
      </c>
      <c r="T23" s="1" t="e">
        <f t="shared" si="5"/>
        <v>#REF!</v>
      </c>
      <c r="U23" t="e">
        <f t="shared" si="6"/>
        <v>#REF!</v>
      </c>
      <c r="V23" t="e">
        <f t="shared" si="7"/>
        <v>#REF!</v>
      </c>
    </row>
    <row r="24" spans="2:22" x14ac:dyDescent="0.25">
      <c r="B24" t="str">
        <f>basic_data!B25</f>
        <v>Brock Boeser</v>
      </c>
      <c r="D24" s="1">
        <f>basic_data!C25</f>
        <v>2.5</v>
      </c>
      <c r="E24" s="1">
        <f>goals!B25</f>
        <v>0</v>
      </c>
      <c r="G24" s="1" t="e">
        <f>#REF!</f>
        <v>#REF!</v>
      </c>
      <c r="H24" s="1" t="e">
        <f>#REF!</f>
        <v>#REF!</v>
      </c>
      <c r="I24" s="1"/>
      <c r="J24" s="1" t="e">
        <f>#REF!</f>
        <v>#REF!</v>
      </c>
      <c r="K24" s="1" t="e">
        <f>#REF!</f>
        <v>#REF!</v>
      </c>
      <c r="L24" s="1" t="e">
        <f t="shared" si="0"/>
        <v>#REF!</v>
      </c>
      <c r="M24" s="1" t="e">
        <f t="shared" si="1"/>
        <v>#REF!</v>
      </c>
      <c r="N24" t="e">
        <f t="shared" si="2"/>
        <v>#REF!</v>
      </c>
      <c r="O24" t="e">
        <f t="shared" si="3"/>
        <v>#REF!</v>
      </c>
      <c r="Q24" s="1" t="e">
        <f>#REF!</f>
        <v>#REF!</v>
      </c>
      <c r="R24" s="1" t="e">
        <f>#REF!</f>
        <v>#REF!</v>
      </c>
      <c r="S24" s="1" t="e">
        <f t="shared" si="4"/>
        <v>#REF!</v>
      </c>
      <c r="T24" s="1" t="e">
        <f t="shared" si="5"/>
        <v>#REF!</v>
      </c>
      <c r="U24" t="e">
        <f t="shared" si="6"/>
        <v>#REF!</v>
      </c>
      <c r="V24" t="e">
        <f t="shared" si="7"/>
        <v>#REF!</v>
      </c>
    </row>
    <row r="25" spans="2:22" x14ac:dyDescent="0.25">
      <c r="B25" t="str">
        <f>basic_data!B26</f>
        <v>Bo Horvat</v>
      </c>
      <c r="D25" s="1">
        <f>basic_data!C26</f>
        <v>2.5</v>
      </c>
      <c r="E25" s="1">
        <f>goals!B26</f>
        <v>0</v>
      </c>
      <c r="G25" s="1" t="e">
        <f>#REF!</f>
        <v>#REF!</v>
      </c>
      <c r="H25" s="1" t="e">
        <f>#REF!</f>
        <v>#REF!</v>
      </c>
      <c r="I25" s="1"/>
      <c r="J25" s="1" t="e">
        <f>#REF!</f>
        <v>#REF!</v>
      </c>
      <c r="K25" s="1" t="e">
        <f>#REF!</f>
        <v>#REF!</v>
      </c>
      <c r="L25" s="1" t="e">
        <f t="shared" si="0"/>
        <v>#REF!</v>
      </c>
      <c r="M25" s="1" t="e">
        <f t="shared" si="1"/>
        <v>#REF!</v>
      </c>
      <c r="N25" t="e">
        <f t="shared" si="2"/>
        <v>#REF!</v>
      </c>
      <c r="O25" t="e">
        <f t="shared" si="3"/>
        <v>#REF!</v>
      </c>
      <c r="Q25" s="1" t="e">
        <f>#REF!</f>
        <v>#REF!</v>
      </c>
      <c r="R25" s="1" t="e">
        <f>#REF!</f>
        <v>#REF!</v>
      </c>
      <c r="S25" s="1" t="e">
        <f t="shared" si="4"/>
        <v>#REF!</v>
      </c>
      <c r="T25" s="1" t="e">
        <f t="shared" si="5"/>
        <v>#REF!</v>
      </c>
      <c r="U25" t="e">
        <f t="shared" si="6"/>
        <v>#REF!</v>
      </c>
      <c r="V25" t="e">
        <f t="shared" si="7"/>
        <v>#REF!</v>
      </c>
    </row>
    <row r="26" spans="2:22" x14ac:dyDescent="0.25">
      <c r="B26" t="str">
        <f>basic_data!B27</f>
        <v>Quinn Hughes</v>
      </c>
      <c r="D26" s="1">
        <f>basic_data!C27</f>
        <v>1.5</v>
      </c>
      <c r="E26" s="1">
        <f>goals!B27</f>
        <v>0</v>
      </c>
      <c r="G26" s="1" t="e">
        <f>#REF!</f>
        <v>#REF!</v>
      </c>
      <c r="H26" s="1" t="e">
        <f>#REF!</f>
        <v>#REF!</v>
      </c>
      <c r="I26" s="1"/>
      <c r="J26" s="1" t="e">
        <f>#REF!</f>
        <v>#REF!</v>
      </c>
      <c r="K26" s="1" t="e">
        <f>#REF!</f>
        <v>#REF!</v>
      </c>
      <c r="L26" s="1" t="e">
        <f t="shared" si="0"/>
        <v>#REF!</v>
      </c>
      <c r="M26" s="1" t="e">
        <f t="shared" si="1"/>
        <v>#REF!</v>
      </c>
      <c r="N26" t="e">
        <f t="shared" si="2"/>
        <v>#REF!</v>
      </c>
      <c r="O26" t="e">
        <f t="shared" si="3"/>
        <v>#REF!</v>
      </c>
      <c r="Q26" s="1" t="e">
        <f>#REF!</f>
        <v>#REF!</v>
      </c>
      <c r="R26" s="1" t="e">
        <f>#REF!</f>
        <v>#REF!</v>
      </c>
      <c r="S26" s="1" t="e">
        <f t="shared" si="4"/>
        <v>#REF!</v>
      </c>
      <c r="T26" s="1" t="e">
        <f t="shared" si="5"/>
        <v>#REF!</v>
      </c>
      <c r="U26" t="e">
        <f t="shared" si="6"/>
        <v>#REF!</v>
      </c>
      <c r="V26" t="e">
        <f t="shared" si="7"/>
        <v>#REF!</v>
      </c>
    </row>
    <row r="27" spans="2:22" x14ac:dyDescent="0.25">
      <c r="B27" t="str">
        <f>basic_data!B28</f>
        <v>J.T. Miller</v>
      </c>
      <c r="D27" s="1">
        <f>basic_data!C28</f>
        <v>1.5</v>
      </c>
      <c r="E27" s="1">
        <f>goals!B28</f>
        <v>0</v>
      </c>
      <c r="G27" s="1" t="e">
        <f>#REF!</f>
        <v>#REF!</v>
      </c>
      <c r="H27" s="1" t="e">
        <f>#REF!</f>
        <v>#REF!</v>
      </c>
      <c r="I27" s="1"/>
      <c r="J27" s="1" t="e">
        <f>#REF!</f>
        <v>#REF!</v>
      </c>
      <c r="K27" s="1" t="e">
        <f>#REF!</f>
        <v>#REF!</v>
      </c>
      <c r="L27" s="1" t="e">
        <f t="shared" si="0"/>
        <v>#REF!</v>
      </c>
      <c r="M27" s="1" t="e">
        <f t="shared" si="1"/>
        <v>#REF!</v>
      </c>
      <c r="N27" t="e">
        <f t="shared" si="2"/>
        <v>#REF!</v>
      </c>
      <c r="O27" t="e">
        <f t="shared" si="3"/>
        <v>#REF!</v>
      </c>
      <c r="Q27" s="1" t="e">
        <f>#REF!</f>
        <v>#REF!</v>
      </c>
      <c r="R27" s="1" t="e">
        <f>#REF!</f>
        <v>#REF!</v>
      </c>
      <c r="S27" s="1" t="e">
        <f t="shared" si="4"/>
        <v>#REF!</v>
      </c>
      <c r="T27" s="1" t="e">
        <f t="shared" si="5"/>
        <v>#REF!</v>
      </c>
      <c r="U27" t="e">
        <f t="shared" si="6"/>
        <v>#REF!</v>
      </c>
      <c r="V27" t="e">
        <f t="shared" si="7"/>
        <v>#REF!</v>
      </c>
    </row>
    <row r="28" spans="2:22" x14ac:dyDescent="0.25">
      <c r="B28" t="str">
        <f>basic_data!B29</f>
        <v>Josh Anderson</v>
      </c>
      <c r="D28" s="1">
        <f>basic_data!C29</f>
        <v>2.5</v>
      </c>
      <c r="E28" s="1">
        <f>goals!B29</f>
        <v>0</v>
      </c>
      <c r="G28" s="1" t="e">
        <f>#REF!</f>
        <v>#REF!</v>
      </c>
      <c r="H28" s="1" t="e">
        <f>#REF!</f>
        <v>#REF!</v>
      </c>
      <c r="I28" s="1"/>
      <c r="J28" s="1" t="e">
        <f>#REF!</f>
        <v>#REF!</v>
      </c>
      <c r="K28" s="1" t="e">
        <f>#REF!</f>
        <v>#REF!</v>
      </c>
      <c r="L28" s="1" t="e">
        <f t="shared" si="0"/>
        <v>#REF!</v>
      </c>
      <c r="M28" s="1" t="e">
        <f t="shared" si="1"/>
        <v>#REF!</v>
      </c>
      <c r="N28" t="e">
        <f t="shared" si="2"/>
        <v>#REF!</v>
      </c>
      <c r="O28" t="e">
        <f t="shared" si="3"/>
        <v>#REF!</v>
      </c>
      <c r="Q28" s="1" t="e">
        <f>#REF!</f>
        <v>#REF!</v>
      </c>
      <c r="R28" s="1" t="e">
        <f>#REF!</f>
        <v>#REF!</v>
      </c>
      <c r="S28" s="1" t="e">
        <f t="shared" si="4"/>
        <v>#REF!</v>
      </c>
      <c r="T28" s="1" t="e">
        <f t="shared" si="5"/>
        <v>#REF!</v>
      </c>
      <c r="U28" t="e">
        <f t="shared" si="6"/>
        <v>#REF!</v>
      </c>
      <c r="V28" t="e">
        <f t="shared" si="7"/>
        <v>#REF!</v>
      </c>
    </row>
    <row r="29" spans="2:22" x14ac:dyDescent="0.25">
      <c r="B29" t="str">
        <f>basic_data!B30</f>
        <v>Brendan Gallagher</v>
      </c>
      <c r="D29" s="1">
        <f>basic_data!C30</f>
        <v>3.5</v>
      </c>
      <c r="E29" s="1">
        <f>goals!B30</f>
        <v>0</v>
      </c>
      <c r="G29" s="1" t="e">
        <f>#REF!</f>
        <v>#REF!</v>
      </c>
      <c r="H29" s="1" t="e">
        <f>#REF!</f>
        <v>#REF!</v>
      </c>
      <c r="I29" s="1"/>
      <c r="J29" s="1" t="e">
        <f>#REF!</f>
        <v>#REF!</v>
      </c>
      <c r="K29" s="1" t="e">
        <f>#REF!</f>
        <v>#REF!</v>
      </c>
      <c r="L29" s="1" t="e">
        <f t="shared" si="0"/>
        <v>#REF!</v>
      </c>
      <c r="M29" s="1" t="e">
        <f t="shared" si="1"/>
        <v>#REF!</v>
      </c>
      <c r="N29" t="e">
        <f t="shared" si="2"/>
        <v>#REF!</v>
      </c>
      <c r="O29" t="e">
        <f t="shared" si="3"/>
        <v>#REF!</v>
      </c>
      <c r="Q29" s="1" t="e">
        <f>#REF!</f>
        <v>#REF!</v>
      </c>
      <c r="R29" s="1" t="e">
        <f>#REF!</f>
        <v>#REF!</v>
      </c>
      <c r="S29" s="1" t="e">
        <f t="shared" si="4"/>
        <v>#REF!</v>
      </c>
      <c r="T29" s="1" t="e">
        <f t="shared" si="5"/>
        <v>#REF!</v>
      </c>
      <c r="U29" t="e">
        <f t="shared" si="6"/>
        <v>#REF!</v>
      </c>
      <c r="V29" t="e">
        <f t="shared" si="7"/>
        <v>#REF!</v>
      </c>
    </row>
    <row r="30" spans="2:22" x14ac:dyDescent="0.25">
      <c r="B30" t="str">
        <f>basic_data!B31</f>
        <v>Jeff Petry</v>
      </c>
      <c r="D30" s="1">
        <f>basic_data!C31</f>
        <v>2.5</v>
      </c>
      <c r="E30" s="1">
        <f>goals!B31</f>
        <v>0</v>
      </c>
      <c r="G30" s="1" t="e">
        <f>#REF!</f>
        <v>#REF!</v>
      </c>
      <c r="H30" s="1" t="e">
        <f>#REF!</f>
        <v>#REF!</v>
      </c>
      <c r="I30" s="1"/>
      <c r="J30" s="1" t="e">
        <f>#REF!</f>
        <v>#REF!</v>
      </c>
      <c r="K30" s="1" t="e">
        <f>#REF!</f>
        <v>#REF!</v>
      </c>
      <c r="L30" s="1" t="e">
        <f t="shared" si="0"/>
        <v>#REF!</v>
      </c>
      <c r="M30" s="1" t="e">
        <f t="shared" si="1"/>
        <v>#REF!</v>
      </c>
      <c r="N30" t="e">
        <f t="shared" si="2"/>
        <v>#REF!</v>
      </c>
      <c r="O30" t="e">
        <f t="shared" si="3"/>
        <v>#REF!</v>
      </c>
      <c r="Q30" s="1" t="e">
        <f>#REF!</f>
        <v>#REF!</v>
      </c>
      <c r="R30" s="1" t="e">
        <f>#REF!</f>
        <v>#REF!</v>
      </c>
      <c r="S30" s="1" t="e">
        <f t="shared" si="4"/>
        <v>#REF!</v>
      </c>
      <c r="T30" s="1" t="e">
        <f t="shared" si="5"/>
        <v>#REF!</v>
      </c>
      <c r="U30" t="e">
        <f t="shared" si="6"/>
        <v>#REF!</v>
      </c>
      <c r="V30" t="e">
        <f t="shared" si="7"/>
        <v>#REF!</v>
      </c>
    </row>
    <row r="31" spans="2:22" x14ac:dyDescent="0.25">
      <c r="B31" t="str">
        <f>basic_data!B32</f>
        <v>Nicholas Suzuki</v>
      </c>
      <c r="D31" s="1">
        <f>basic_data!C32</f>
        <v>1.5</v>
      </c>
      <c r="E31" s="1">
        <f>goals!B32</f>
        <v>0</v>
      </c>
      <c r="G31" s="1" t="e">
        <f>#REF!</f>
        <v>#REF!</v>
      </c>
      <c r="H31" s="1" t="e">
        <f>#REF!</f>
        <v>#REF!</v>
      </c>
      <c r="I31" s="1"/>
      <c r="J31" s="1" t="e">
        <f>#REF!</f>
        <v>#REF!</v>
      </c>
      <c r="K31" s="1" t="e">
        <f>#REF!</f>
        <v>#REF!</v>
      </c>
      <c r="L31" s="1" t="e">
        <f t="shared" si="0"/>
        <v>#REF!</v>
      </c>
      <c r="M31" s="1" t="e">
        <f t="shared" si="1"/>
        <v>#REF!</v>
      </c>
      <c r="N31" t="e">
        <f t="shared" si="2"/>
        <v>#REF!</v>
      </c>
      <c r="O31" t="e">
        <f t="shared" si="3"/>
        <v>#REF!</v>
      </c>
      <c r="Q31" s="1" t="e">
        <f>#REF!</f>
        <v>#REF!</v>
      </c>
      <c r="R31" s="1" t="e">
        <f>#REF!</f>
        <v>#REF!</v>
      </c>
      <c r="S31" s="1" t="e">
        <f t="shared" si="4"/>
        <v>#REF!</v>
      </c>
      <c r="T31" s="1" t="e">
        <f t="shared" si="5"/>
        <v>#REF!</v>
      </c>
      <c r="U31" t="e">
        <f t="shared" si="6"/>
        <v>#REF!</v>
      </c>
      <c r="V31" t="e">
        <f t="shared" si="7"/>
        <v>#REF!</v>
      </c>
    </row>
    <row r="32" spans="2:22" x14ac:dyDescent="0.25">
      <c r="B32" t="str">
        <f>basic_data!B33</f>
        <v>Tyler Toffoli</v>
      </c>
      <c r="D32" s="1">
        <f>basic_data!C33</f>
        <v>2.5</v>
      </c>
      <c r="E32" s="1">
        <f>goals!B33</f>
        <v>0</v>
      </c>
      <c r="G32" s="1" t="e">
        <f>#REF!</f>
        <v>#REF!</v>
      </c>
      <c r="H32" s="1" t="e">
        <f>#REF!</f>
        <v>#REF!</v>
      </c>
      <c r="I32" s="1"/>
      <c r="J32" s="1" t="e">
        <f>#REF!</f>
        <v>#REF!</v>
      </c>
      <c r="K32" s="1" t="e">
        <f>#REF!</f>
        <v>#REF!</v>
      </c>
      <c r="L32" s="1" t="e">
        <f t="shared" si="0"/>
        <v>#REF!</v>
      </c>
      <c r="M32" s="1" t="e">
        <f t="shared" si="1"/>
        <v>#REF!</v>
      </c>
      <c r="N32" t="e">
        <f t="shared" si="2"/>
        <v>#REF!</v>
      </c>
      <c r="O32" t="e">
        <f t="shared" si="3"/>
        <v>#REF!</v>
      </c>
      <c r="Q32" s="1" t="e">
        <f>#REF!</f>
        <v>#REF!</v>
      </c>
      <c r="R32" s="1" t="e">
        <f>#REF!</f>
        <v>#REF!</v>
      </c>
      <c r="S32" s="1" t="e">
        <f t="shared" si="4"/>
        <v>#REF!</v>
      </c>
      <c r="T32" s="1" t="e">
        <f t="shared" si="5"/>
        <v>#REF!</v>
      </c>
      <c r="U32" t="e">
        <f t="shared" si="6"/>
        <v>#REF!</v>
      </c>
      <c r="V32" t="e">
        <f t="shared" si="7"/>
        <v>#REF!</v>
      </c>
    </row>
    <row r="33" spans="2:22" x14ac:dyDescent="0.25">
      <c r="B33" t="str">
        <f>basic_data!B34</f>
        <v>Shea Weber</v>
      </c>
      <c r="D33" s="1">
        <f>basic_data!C34</f>
        <v>2.5</v>
      </c>
      <c r="E33" s="1">
        <f>goals!B34</f>
        <v>0</v>
      </c>
      <c r="G33" s="1" t="e">
        <f>#REF!</f>
        <v>#REF!</v>
      </c>
      <c r="H33" s="1" t="e">
        <f>#REF!</f>
        <v>#REF!</v>
      </c>
      <c r="I33" s="1"/>
      <c r="J33" s="1" t="e">
        <f>#REF!</f>
        <v>#REF!</v>
      </c>
      <c r="K33" s="1" t="e">
        <f>#REF!</f>
        <v>#REF!</v>
      </c>
      <c r="L33" s="1" t="e">
        <f t="shared" si="0"/>
        <v>#REF!</v>
      </c>
      <c r="M33" s="1" t="e">
        <f t="shared" si="1"/>
        <v>#REF!</v>
      </c>
      <c r="N33" t="e">
        <f t="shared" si="2"/>
        <v>#REF!</v>
      </c>
      <c r="O33" t="e">
        <f t="shared" si="3"/>
        <v>#REF!</v>
      </c>
      <c r="Q33" s="1" t="e">
        <f>#REF!</f>
        <v>#REF!</v>
      </c>
      <c r="R33" s="1" t="e">
        <f>#REF!</f>
        <v>#REF!</v>
      </c>
      <c r="S33" s="1" t="e">
        <f t="shared" si="4"/>
        <v>#REF!</v>
      </c>
      <c r="T33" s="1" t="e">
        <f t="shared" si="5"/>
        <v>#REF!</v>
      </c>
      <c r="U33" t="e">
        <f t="shared" si="6"/>
        <v>#REF!</v>
      </c>
      <c r="V33" t="e">
        <f t="shared" si="7"/>
        <v>#REF!</v>
      </c>
    </row>
    <row r="34" spans="2:22" x14ac:dyDescent="0.25">
      <c r="B34" t="str">
        <f>basic_data!B35</f>
        <v>Torey Krug</v>
      </c>
      <c r="D34" s="1">
        <f>basic_data!C35</f>
        <v>2.5</v>
      </c>
      <c r="E34" s="1">
        <f>goals!B35</f>
        <v>0</v>
      </c>
      <c r="G34" s="1" t="e">
        <f>#REF!</f>
        <v>#REF!</v>
      </c>
      <c r="H34" s="1" t="e">
        <f>#REF!</f>
        <v>#REF!</v>
      </c>
      <c r="I34" s="1"/>
      <c r="J34" s="1" t="e">
        <f>#REF!</f>
        <v>#REF!</v>
      </c>
      <c r="K34" s="1" t="e">
        <f>#REF!</f>
        <v>#REF!</v>
      </c>
      <c r="L34" s="1" t="e">
        <f t="shared" si="0"/>
        <v>#REF!</v>
      </c>
      <c r="M34" s="1" t="e">
        <f t="shared" si="1"/>
        <v>#REF!</v>
      </c>
      <c r="N34" t="e">
        <f t="shared" si="2"/>
        <v>#REF!</v>
      </c>
      <c r="O34" t="e">
        <f t="shared" si="3"/>
        <v>#REF!</v>
      </c>
      <c r="Q34" s="1" t="e">
        <f>#REF!</f>
        <v>#REF!</v>
      </c>
      <c r="R34" s="1" t="e">
        <f>#REF!</f>
        <v>#REF!</v>
      </c>
      <c r="S34" s="1" t="e">
        <f t="shared" si="4"/>
        <v>#REF!</v>
      </c>
      <c r="T34" s="1" t="e">
        <f t="shared" si="5"/>
        <v>#REF!</v>
      </c>
      <c r="U34" t="e">
        <f t="shared" si="6"/>
        <v>#REF!</v>
      </c>
      <c r="V34" t="e">
        <f t="shared" si="7"/>
        <v>#REF!</v>
      </c>
    </row>
    <row r="35" spans="2:22" x14ac:dyDescent="0.25">
      <c r="B35" t="str">
        <f>basic_data!B36</f>
        <v>Ryan O'Reilly</v>
      </c>
      <c r="D35" s="1">
        <f>basic_data!C36</f>
        <v>2.5</v>
      </c>
      <c r="E35" s="1">
        <f>goals!B36</f>
        <v>0</v>
      </c>
      <c r="G35" s="1" t="e">
        <f>#REF!</f>
        <v>#REF!</v>
      </c>
      <c r="H35" s="1" t="e">
        <f>#REF!</f>
        <v>#REF!</v>
      </c>
      <c r="I35" s="1"/>
      <c r="J35" s="1" t="e">
        <f>#REF!</f>
        <v>#REF!</v>
      </c>
      <c r="K35" s="1" t="e">
        <f>#REF!</f>
        <v>#REF!</v>
      </c>
      <c r="L35" s="1" t="e">
        <f t="shared" si="0"/>
        <v>#REF!</v>
      </c>
      <c r="M35" s="1" t="e">
        <f t="shared" si="1"/>
        <v>#REF!</v>
      </c>
      <c r="N35" t="e">
        <f t="shared" si="2"/>
        <v>#REF!</v>
      </c>
      <c r="O35" t="e">
        <f t="shared" si="3"/>
        <v>#REF!</v>
      </c>
      <c r="Q35" s="1" t="e">
        <f>#REF!</f>
        <v>#REF!</v>
      </c>
      <c r="R35" s="1" t="e">
        <f>#REF!</f>
        <v>#REF!</v>
      </c>
      <c r="S35" s="1" t="e">
        <f t="shared" si="4"/>
        <v>#REF!</v>
      </c>
      <c r="T35" s="1" t="e">
        <f t="shared" si="5"/>
        <v>#REF!</v>
      </c>
      <c r="U35" t="e">
        <f t="shared" si="6"/>
        <v>#REF!</v>
      </c>
      <c r="V35" t="e">
        <f t="shared" si="7"/>
        <v>#REF!</v>
      </c>
    </row>
    <row r="36" spans="2:22" x14ac:dyDescent="0.25">
      <c r="B36" t="str">
        <f>basic_data!B37</f>
        <v>David Perron</v>
      </c>
      <c r="D36" s="1">
        <f>basic_data!C37</f>
        <v>2.5</v>
      </c>
      <c r="E36" s="1">
        <f>goals!B37</f>
        <v>0</v>
      </c>
      <c r="G36" s="1" t="e">
        <f>#REF!</f>
        <v>#REF!</v>
      </c>
      <c r="H36" s="1" t="e">
        <f>#REF!</f>
        <v>#REF!</v>
      </c>
      <c r="I36" s="1"/>
      <c r="J36" s="1" t="e">
        <f>#REF!</f>
        <v>#REF!</v>
      </c>
      <c r="K36" s="1" t="e">
        <f>#REF!</f>
        <v>#REF!</v>
      </c>
      <c r="L36" s="1" t="e">
        <f t="shared" ref="L36:L67" si="8">(G36-J36)&gt;=M$62</f>
        <v>#REF!</v>
      </c>
      <c r="M36" s="1" t="e">
        <f t="shared" ref="M36:M54" si="9">(H36-K36)&gt;=M$62</f>
        <v>#REF!</v>
      </c>
      <c r="N36" t="e">
        <f t="shared" ref="N36:N67" si="10">IF(L36=TRUE,IF(E36&gt;VALUE(D36),TRUE,FALSE),IF(M36=TRUE,IF(E36&lt;VALUE(D36),TRUE,FALSE),"-"))</f>
        <v>#REF!</v>
      </c>
      <c r="O36" t="e">
        <f t="shared" ref="O36:O67" si="11">IF(N36=TRUE,IF(L36=TRUE,G36*M$63,H36*M$63),IF(N36=FALSE,VALUE(-M$63),0))</f>
        <v>#REF!</v>
      </c>
      <c r="Q36" s="1" t="e">
        <f>#REF!</f>
        <v>#REF!</v>
      </c>
      <c r="R36" s="1" t="e">
        <f>#REF!</f>
        <v>#REF!</v>
      </c>
      <c r="S36" s="1" t="e">
        <f t="shared" ref="S36:S67" si="12">(G36-Q36)&gt;=T$62</f>
        <v>#REF!</v>
      </c>
      <c r="T36" s="1" t="e">
        <f t="shared" ref="T36:T54" si="13">(H36-R36)&gt;=T$62</f>
        <v>#REF!</v>
      </c>
      <c r="U36" t="e">
        <f t="shared" ref="U36:U67" si="14">IF(S36=TRUE,IF(E36&gt;VALUE(G36),TRUE,FALSE),IF(T36=TRUE,IF(E36&lt;VALUE(G36),TRUE,FALSE),"-"))</f>
        <v>#REF!</v>
      </c>
      <c r="V36" t="e">
        <f t="shared" ref="V36:V67" si="15">IF(U36=TRUE,IF(S36=TRUE,G36*T$63,H36*T$63),IF(U36=FALSE,VALUE(-T$63),0))</f>
        <v>#REF!</v>
      </c>
    </row>
    <row r="37" spans="2:22" x14ac:dyDescent="0.25">
      <c r="B37" t="str">
        <f>basic_data!B38</f>
        <v>Brayden Schenn</v>
      </c>
      <c r="D37" s="1">
        <f>basic_data!C38</f>
        <v>2.5</v>
      </c>
      <c r="E37" s="1">
        <f>goals!B38</f>
        <v>0</v>
      </c>
      <c r="G37" s="1" t="e">
        <f>#REF!</f>
        <v>#REF!</v>
      </c>
      <c r="H37" s="1" t="e">
        <f>#REF!</f>
        <v>#REF!</v>
      </c>
      <c r="I37" s="1"/>
      <c r="J37" s="1" t="e">
        <f>#REF!</f>
        <v>#REF!</v>
      </c>
      <c r="K37" s="1" t="e">
        <f>#REF!</f>
        <v>#REF!</v>
      </c>
      <c r="L37" s="1" t="e">
        <f t="shared" si="8"/>
        <v>#REF!</v>
      </c>
      <c r="M37" s="1" t="e">
        <f t="shared" si="9"/>
        <v>#REF!</v>
      </c>
      <c r="N37" t="e">
        <f t="shared" si="10"/>
        <v>#REF!</v>
      </c>
      <c r="O37" t="e">
        <f t="shared" si="11"/>
        <v>#REF!</v>
      </c>
      <c r="Q37" s="1" t="e">
        <f>#REF!</f>
        <v>#REF!</v>
      </c>
      <c r="R37" s="1" t="e">
        <f>#REF!</f>
        <v>#REF!</v>
      </c>
      <c r="S37" s="1" t="e">
        <f t="shared" si="12"/>
        <v>#REF!</v>
      </c>
      <c r="T37" s="1" t="e">
        <f t="shared" si="13"/>
        <v>#REF!</v>
      </c>
      <c r="U37" t="e">
        <f t="shared" si="14"/>
        <v>#REF!</v>
      </c>
      <c r="V37" t="e">
        <f t="shared" si="15"/>
        <v>#REF!</v>
      </c>
    </row>
    <row r="38" spans="2:22" x14ac:dyDescent="0.25">
      <c r="B38" t="str">
        <f>basic_data!B39</f>
        <v>Vladimir Tarasenko</v>
      </c>
      <c r="D38" s="1">
        <f>basic_data!C39</f>
        <v>2.5</v>
      </c>
      <c r="E38" s="1">
        <f>goals!B39</f>
        <v>0</v>
      </c>
      <c r="G38" s="1" t="e">
        <f>#REF!</f>
        <v>#REF!</v>
      </c>
      <c r="H38" s="1" t="e">
        <f>#REF!</f>
        <v>#REF!</v>
      </c>
      <c r="I38" s="1"/>
      <c r="J38" s="1" t="e">
        <f>#REF!</f>
        <v>#REF!</v>
      </c>
      <c r="K38" s="1" t="e">
        <f>#REF!</f>
        <v>#REF!</v>
      </c>
      <c r="L38" s="1" t="e">
        <f t="shared" si="8"/>
        <v>#REF!</v>
      </c>
      <c r="M38" s="1" t="e">
        <f t="shared" si="9"/>
        <v>#REF!</v>
      </c>
      <c r="N38" t="e">
        <f t="shared" si="10"/>
        <v>#REF!</v>
      </c>
      <c r="O38" t="e">
        <f t="shared" si="11"/>
        <v>#REF!</v>
      </c>
      <c r="Q38" s="1" t="e">
        <f>#REF!</f>
        <v>#REF!</v>
      </c>
      <c r="R38" s="1" t="e">
        <f>#REF!</f>
        <v>#REF!</v>
      </c>
      <c r="S38" s="1" t="e">
        <f t="shared" si="12"/>
        <v>#REF!</v>
      </c>
      <c r="T38" s="1" t="e">
        <f t="shared" si="13"/>
        <v>#REF!</v>
      </c>
      <c r="U38" t="e">
        <f t="shared" si="14"/>
        <v>#REF!</v>
      </c>
      <c r="V38" t="e">
        <f t="shared" si="15"/>
        <v>#REF!</v>
      </c>
    </row>
    <row r="39" spans="2:22" x14ac:dyDescent="0.25">
      <c r="B39" t="str">
        <f>basic_data!B40</f>
        <v>Brent Burns</v>
      </c>
      <c r="D39" s="1">
        <f>basic_data!C40</f>
        <v>2.5</v>
      </c>
      <c r="E39" s="1">
        <f>goals!B40</f>
        <v>0</v>
      </c>
      <c r="G39" s="1" t="e">
        <f>#REF!</f>
        <v>#REF!</v>
      </c>
      <c r="H39" s="1" t="e">
        <f>#REF!</f>
        <v>#REF!</v>
      </c>
      <c r="I39" s="1"/>
      <c r="J39" s="1" t="e">
        <f>#REF!</f>
        <v>#REF!</v>
      </c>
      <c r="K39" s="1" t="e">
        <f>#REF!</f>
        <v>#REF!</v>
      </c>
      <c r="L39" s="1" t="e">
        <f t="shared" si="8"/>
        <v>#REF!</v>
      </c>
      <c r="M39" s="1" t="e">
        <f t="shared" si="9"/>
        <v>#REF!</v>
      </c>
      <c r="N39" t="e">
        <f t="shared" si="10"/>
        <v>#REF!</v>
      </c>
      <c r="O39" t="e">
        <f t="shared" si="11"/>
        <v>#REF!</v>
      </c>
      <c r="Q39" s="1" t="e">
        <f>#REF!</f>
        <v>#REF!</v>
      </c>
      <c r="R39" s="1" t="e">
        <f>#REF!</f>
        <v>#REF!</v>
      </c>
      <c r="S39" s="1" t="e">
        <f t="shared" si="12"/>
        <v>#REF!</v>
      </c>
      <c r="T39" s="1" t="e">
        <f t="shared" si="13"/>
        <v>#REF!</v>
      </c>
      <c r="U39" t="e">
        <f t="shared" si="14"/>
        <v>#REF!</v>
      </c>
      <c r="V39" t="e">
        <f t="shared" si="15"/>
        <v>#REF!</v>
      </c>
    </row>
    <row r="40" spans="2:22" x14ac:dyDescent="0.25">
      <c r="B40" t="str">
        <f>basic_data!B41</f>
        <v>Logan Couture</v>
      </c>
      <c r="D40" s="1">
        <f>basic_data!C41</f>
        <v>2.5</v>
      </c>
      <c r="E40" s="1">
        <f>goals!B41</f>
        <v>0</v>
      </c>
      <c r="G40" s="1" t="e">
        <f>#REF!</f>
        <v>#REF!</v>
      </c>
      <c r="H40" s="1" t="e">
        <f>#REF!</f>
        <v>#REF!</v>
      </c>
      <c r="I40" s="1"/>
      <c r="J40" s="1" t="e">
        <f>#REF!</f>
        <v>#REF!</v>
      </c>
      <c r="K40" s="1" t="e">
        <f>#REF!</f>
        <v>#REF!</v>
      </c>
      <c r="L40" s="1" t="e">
        <f t="shared" si="8"/>
        <v>#REF!</v>
      </c>
      <c r="M40" s="1" t="e">
        <f t="shared" si="9"/>
        <v>#REF!</v>
      </c>
      <c r="N40" t="e">
        <f t="shared" si="10"/>
        <v>#REF!</v>
      </c>
      <c r="O40" t="e">
        <f t="shared" si="11"/>
        <v>#REF!</v>
      </c>
      <c r="Q40" s="1" t="e">
        <f>#REF!</f>
        <v>#REF!</v>
      </c>
      <c r="R40" s="1" t="e">
        <f>#REF!</f>
        <v>#REF!</v>
      </c>
      <c r="S40" s="1" t="e">
        <f t="shared" si="12"/>
        <v>#REF!</v>
      </c>
      <c r="T40" s="1" t="e">
        <f t="shared" si="13"/>
        <v>#REF!</v>
      </c>
      <c r="U40" t="e">
        <f t="shared" si="14"/>
        <v>#REF!</v>
      </c>
      <c r="V40" t="e">
        <f t="shared" si="15"/>
        <v>#REF!</v>
      </c>
    </row>
    <row r="41" spans="2:22" x14ac:dyDescent="0.25">
      <c r="B41" t="str">
        <f>basic_data!B42</f>
        <v>Tomas Hertl</v>
      </c>
      <c r="D41" s="1">
        <f>basic_data!C42</f>
        <v>2.5</v>
      </c>
      <c r="E41" s="1">
        <f>goals!B42</f>
        <v>0</v>
      </c>
      <c r="G41" s="1" t="e">
        <f>#REF!</f>
        <v>#REF!</v>
      </c>
      <c r="H41" s="1" t="e">
        <f>#REF!</f>
        <v>#REF!</v>
      </c>
      <c r="I41" s="1"/>
      <c r="J41" s="1" t="e">
        <f>#REF!</f>
        <v>#REF!</v>
      </c>
      <c r="K41" s="1" t="e">
        <f>#REF!</f>
        <v>#REF!</v>
      </c>
      <c r="L41" s="1" t="e">
        <f t="shared" si="8"/>
        <v>#REF!</v>
      </c>
      <c r="M41" s="1" t="e">
        <f t="shared" si="9"/>
        <v>#REF!</v>
      </c>
      <c r="N41" t="e">
        <f t="shared" si="10"/>
        <v>#REF!</v>
      </c>
      <c r="O41" t="e">
        <f t="shared" si="11"/>
        <v>#REF!</v>
      </c>
      <c r="Q41" s="1" t="e">
        <f>#REF!</f>
        <v>#REF!</v>
      </c>
      <c r="R41" s="1" t="e">
        <f>#REF!</f>
        <v>#REF!</v>
      </c>
      <c r="S41" s="1" t="e">
        <f t="shared" si="12"/>
        <v>#REF!</v>
      </c>
      <c r="T41" s="1" t="e">
        <f t="shared" si="13"/>
        <v>#REF!</v>
      </c>
      <c r="U41" t="e">
        <f t="shared" si="14"/>
        <v>#REF!</v>
      </c>
      <c r="V41" t="e">
        <f t="shared" si="15"/>
        <v>#REF!</v>
      </c>
    </row>
    <row r="42" spans="2:22" x14ac:dyDescent="0.25">
      <c r="B42" t="str">
        <f>basic_data!B43</f>
        <v>Evander Kane</v>
      </c>
      <c r="D42" s="1">
        <f>basic_data!C43</f>
        <v>3.5</v>
      </c>
      <c r="E42" s="1">
        <f>goals!B43</f>
        <v>0</v>
      </c>
      <c r="G42" s="1" t="e">
        <f>#REF!</f>
        <v>#REF!</v>
      </c>
      <c r="H42" s="1" t="e">
        <f>#REF!</f>
        <v>#REF!</v>
      </c>
      <c r="I42" s="1"/>
      <c r="J42" s="1" t="e">
        <f>#REF!</f>
        <v>#REF!</v>
      </c>
      <c r="K42" s="1" t="e">
        <f>#REF!</f>
        <v>#REF!</v>
      </c>
      <c r="L42" s="1" t="e">
        <f t="shared" si="8"/>
        <v>#REF!</v>
      </c>
      <c r="M42" s="1" t="e">
        <f t="shared" si="9"/>
        <v>#REF!</v>
      </c>
      <c r="N42" t="e">
        <f t="shared" si="10"/>
        <v>#REF!</v>
      </c>
      <c r="O42" t="e">
        <f t="shared" si="11"/>
        <v>#REF!</v>
      </c>
      <c r="Q42" s="1" t="e">
        <f>#REF!</f>
        <v>#REF!</v>
      </c>
      <c r="R42" s="1" t="e">
        <f>#REF!</f>
        <v>#REF!</v>
      </c>
      <c r="S42" s="1" t="e">
        <f t="shared" si="12"/>
        <v>#REF!</v>
      </c>
      <c r="T42" s="1" t="e">
        <f t="shared" si="13"/>
        <v>#REF!</v>
      </c>
      <c r="U42" t="e">
        <f t="shared" si="14"/>
        <v>#REF!</v>
      </c>
      <c r="V42" t="e">
        <f t="shared" si="15"/>
        <v>#REF!</v>
      </c>
    </row>
    <row r="43" spans="2:22" x14ac:dyDescent="0.25">
      <c r="B43" t="str">
        <f>basic_data!B44</f>
        <v>Erik Karlsson</v>
      </c>
      <c r="D43" s="1">
        <f>basic_data!C44</f>
        <v>1.5</v>
      </c>
      <c r="E43" s="1">
        <f>goals!B44</f>
        <v>0</v>
      </c>
      <c r="G43" s="1" t="e">
        <f>#REF!</f>
        <v>#REF!</v>
      </c>
      <c r="H43" s="1" t="e">
        <f>#REF!</f>
        <v>#REF!</v>
      </c>
      <c r="I43" s="1"/>
      <c r="J43" s="1" t="e">
        <f>#REF!</f>
        <v>#REF!</v>
      </c>
      <c r="K43" s="1" t="e">
        <f>#REF!</f>
        <v>#REF!</v>
      </c>
      <c r="L43" s="1" t="e">
        <f t="shared" si="8"/>
        <v>#REF!</v>
      </c>
      <c r="M43" s="1" t="e">
        <f t="shared" si="9"/>
        <v>#REF!</v>
      </c>
      <c r="N43" t="e">
        <f t="shared" si="10"/>
        <v>#REF!</v>
      </c>
      <c r="O43" t="e">
        <f t="shared" si="11"/>
        <v>#REF!</v>
      </c>
      <c r="Q43" s="1" t="e">
        <f>#REF!</f>
        <v>#REF!</v>
      </c>
      <c r="R43" s="1" t="e">
        <f>#REF!</f>
        <v>#REF!</v>
      </c>
      <c r="S43" s="1" t="e">
        <f t="shared" si="12"/>
        <v>#REF!</v>
      </c>
      <c r="T43" s="1" t="e">
        <f t="shared" si="13"/>
        <v>#REF!</v>
      </c>
      <c r="U43" t="e">
        <f t="shared" si="14"/>
        <v>#REF!</v>
      </c>
      <c r="V43" t="e">
        <f t="shared" si="15"/>
        <v>#REF!</v>
      </c>
    </row>
    <row r="44" spans="2:22" x14ac:dyDescent="0.25">
      <c r="B44" t="str">
        <f>basic_data!B45</f>
        <v>Kevin Labanc</v>
      </c>
      <c r="D44" s="1">
        <f>basic_data!C45</f>
        <v>2.5</v>
      </c>
      <c r="E44" s="1">
        <f>goals!B45</f>
        <v>0</v>
      </c>
      <c r="G44" s="1" t="e">
        <f>#REF!</f>
        <v>#REF!</v>
      </c>
      <c r="H44" s="1" t="e">
        <f>#REF!</f>
        <v>#REF!</v>
      </c>
      <c r="I44" s="1"/>
      <c r="J44" s="1" t="e">
        <f>#REF!</f>
        <v>#REF!</v>
      </c>
      <c r="K44" s="1" t="e">
        <f>#REF!</f>
        <v>#REF!</v>
      </c>
      <c r="L44" s="1" t="e">
        <f t="shared" si="8"/>
        <v>#REF!</v>
      </c>
      <c r="M44" s="1" t="e">
        <f t="shared" si="9"/>
        <v>#REF!</v>
      </c>
      <c r="N44" t="e">
        <f t="shared" si="10"/>
        <v>#REF!</v>
      </c>
      <c r="O44" t="e">
        <f t="shared" si="11"/>
        <v>#REF!</v>
      </c>
      <c r="Q44" s="1" t="e">
        <f>#REF!</f>
        <v>#REF!</v>
      </c>
      <c r="R44" s="1" t="e">
        <f>#REF!</f>
        <v>#REF!</v>
      </c>
      <c r="S44" s="1" t="e">
        <f t="shared" si="12"/>
        <v>#REF!</v>
      </c>
      <c r="T44" s="1" t="e">
        <f t="shared" si="13"/>
        <v>#REF!</v>
      </c>
      <c r="U44" t="e">
        <f t="shared" si="14"/>
        <v>#REF!</v>
      </c>
      <c r="V44" t="e">
        <f t="shared" si="15"/>
        <v>#REF!</v>
      </c>
    </row>
    <row r="45" spans="2:22" x14ac:dyDescent="0.25">
      <c r="B45" t="str">
        <f>basic_data!B46</f>
        <v>Timo Meier</v>
      </c>
      <c r="D45" s="1">
        <f>basic_data!C46</f>
        <v>2.5</v>
      </c>
      <c r="E45" s="1">
        <f>goals!B46</f>
        <v>0</v>
      </c>
      <c r="G45" s="1" t="e">
        <f>#REF!</f>
        <v>#REF!</v>
      </c>
      <c r="H45" s="1" t="e">
        <f>#REF!</f>
        <v>#REF!</v>
      </c>
      <c r="I45" s="1"/>
      <c r="J45" s="1" t="e">
        <f>#REF!</f>
        <v>#REF!</v>
      </c>
      <c r="K45" s="1" t="e">
        <f>#REF!</f>
        <v>#REF!</v>
      </c>
      <c r="L45" s="1" t="e">
        <f t="shared" si="8"/>
        <v>#REF!</v>
      </c>
      <c r="M45" s="1" t="e">
        <f t="shared" si="9"/>
        <v>#REF!</v>
      </c>
      <c r="N45" t="e">
        <f t="shared" si="10"/>
        <v>#REF!</v>
      </c>
      <c r="O45" t="e">
        <f t="shared" si="11"/>
        <v>#REF!</v>
      </c>
      <c r="Q45" s="1" t="e">
        <f>#REF!</f>
        <v>#REF!</v>
      </c>
      <c r="R45" s="1" t="e">
        <f>#REF!</f>
        <v>#REF!</v>
      </c>
      <c r="S45" s="1" t="e">
        <f t="shared" si="12"/>
        <v>#REF!</v>
      </c>
      <c r="T45" s="1" t="e">
        <f t="shared" si="13"/>
        <v>#REF!</v>
      </c>
      <c r="U45" t="e">
        <f t="shared" si="14"/>
        <v>#REF!</v>
      </c>
      <c r="V45" t="e">
        <f t="shared" si="15"/>
        <v>#REF!</v>
      </c>
    </row>
    <row r="46" spans="2:22" x14ac:dyDescent="0.25">
      <c r="B46" t="str">
        <f>basic_data!B47</f>
        <v>William Karlsson</v>
      </c>
      <c r="D46" s="1">
        <f>basic_data!C47</f>
        <v>1.5</v>
      </c>
      <c r="E46" s="1">
        <f>goals!B47</f>
        <v>0</v>
      </c>
      <c r="G46" s="1" t="e">
        <f>#REF!</f>
        <v>#REF!</v>
      </c>
      <c r="H46" s="1" t="e">
        <f>#REF!</f>
        <v>#REF!</v>
      </c>
      <c r="I46" s="1"/>
      <c r="J46" s="1" t="e">
        <f>#REF!</f>
        <v>#REF!</v>
      </c>
      <c r="K46" s="1" t="e">
        <f>#REF!</f>
        <v>#REF!</v>
      </c>
      <c r="L46" s="1" t="e">
        <f t="shared" si="8"/>
        <v>#REF!</v>
      </c>
      <c r="M46" s="1" t="e">
        <f t="shared" si="9"/>
        <v>#REF!</v>
      </c>
      <c r="N46" t="e">
        <f t="shared" si="10"/>
        <v>#REF!</v>
      </c>
      <c r="O46" t="e">
        <f t="shared" si="11"/>
        <v>#REF!</v>
      </c>
      <c r="Q46" s="1" t="e">
        <f>#REF!</f>
        <v>#REF!</v>
      </c>
      <c r="R46" s="1" t="e">
        <f>#REF!</f>
        <v>#REF!</v>
      </c>
      <c r="S46" s="1" t="e">
        <f t="shared" si="12"/>
        <v>#REF!</v>
      </c>
      <c r="T46" s="1" t="e">
        <f t="shared" si="13"/>
        <v>#REF!</v>
      </c>
      <c r="U46" t="e">
        <f t="shared" si="14"/>
        <v>#REF!</v>
      </c>
      <c r="V46" t="e">
        <f t="shared" si="15"/>
        <v>#REF!</v>
      </c>
    </row>
    <row r="47" spans="2:22" x14ac:dyDescent="0.25">
      <c r="B47" t="str">
        <f>basic_data!B48</f>
        <v>Jonathan Marchessault</v>
      </c>
      <c r="D47" s="1">
        <f>basic_data!C48</f>
        <v>2.5</v>
      </c>
      <c r="E47" s="1">
        <f>goals!B48</f>
        <v>0</v>
      </c>
      <c r="G47" s="1" t="e">
        <f>#REF!</f>
        <v>#REF!</v>
      </c>
      <c r="H47" s="1" t="e">
        <f>#REF!</f>
        <v>#REF!</v>
      </c>
      <c r="I47" s="1"/>
      <c r="J47" s="1" t="e">
        <f>#REF!</f>
        <v>#REF!</v>
      </c>
      <c r="K47" s="1" t="e">
        <f>#REF!</f>
        <v>#REF!</v>
      </c>
      <c r="L47" s="1" t="e">
        <f t="shared" si="8"/>
        <v>#REF!</v>
      </c>
      <c r="M47" s="1" t="e">
        <f t="shared" si="9"/>
        <v>#REF!</v>
      </c>
      <c r="N47" t="e">
        <f t="shared" si="10"/>
        <v>#REF!</v>
      </c>
      <c r="O47" t="e">
        <f t="shared" si="11"/>
        <v>#REF!</v>
      </c>
      <c r="Q47" s="1" t="e">
        <f>#REF!</f>
        <v>#REF!</v>
      </c>
      <c r="R47" s="1" t="e">
        <f>#REF!</f>
        <v>#REF!</v>
      </c>
      <c r="S47" s="1" t="e">
        <f t="shared" si="12"/>
        <v>#REF!</v>
      </c>
      <c r="T47" s="1" t="e">
        <f t="shared" si="13"/>
        <v>#REF!</v>
      </c>
      <c r="U47" t="e">
        <f t="shared" si="14"/>
        <v>#REF!</v>
      </c>
      <c r="V47" t="e">
        <f t="shared" si="15"/>
        <v>#REF!</v>
      </c>
    </row>
    <row r="48" spans="2:22" x14ac:dyDescent="0.25">
      <c r="B48" t="str">
        <f>basic_data!B49</f>
        <v>Max Pacioretty</v>
      </c>
      <c r="D48" s="1">
        <f>basic_data!C49</f>
        <v>3.5</v>
      </c>
      <c r="E48" s="1">
        <f>goals!B49</f>
        <v>0</v>
      </c>
      <c r="G48" s="1" t="e">
        <f>#REF!</f>
        <v>#REF!</v>
      </c>
      <c r="H48" s="1" t="e">
        <f>#REF!</f>
        <v>#REF!</v>
      </c>
      <c r="I48" s="1"/>
      <c r="J48" s="1" t="e">
        <f>#REF!</f>
        <v>#REF!</v>
      </c>
      <c r="K48" s="1" t="e">
        <f>#REF!</f>
        <v>#REF!</v>
      </c>
      <c r="L48" s="1" t="e">
        <f t="shared" si="8"/>
        <v>#REF!</v>
      </c>
      <c r="M48" s="1" t="e">
        <f t="shared" si="9"/>
        <v>#REF!</v>
      </c>
      <c r="N48" t="e">
        <f t="shared" si="10"/>
        <v>#REF!</v>
      </c>
      <c r="O48" t="e">
        <f t="shared" si="11"/>
        <v>#REF!</v>
      </c>
      <c r="Q48" s="1" t="e">
        <f>#REF!</f>
        <v>#REF!</v>
      </c>
      <c r="R48" s="1" t="e">
        <f>#REF!</f>
        <v>#REF!</v>
      </c>
      <c r="S48" s="1" t="e">
        <f t="shared" si="12"/>
        <v>#REF!</v>
      </c>
      <c r="T48" s="1" t="e">
        <f t="shared" si="13"/>
        <v>#REF!</v>
      </c>
      <c r="U48" t="e">
        <f t="shared" si="14"/>
        <v>#REF!</v>
      </c>
      <c r="V48" t="e">
        <f t="shared" si="15"/>
        <v>#REF!</v>
      </c>
    </row>
    <row r="49" spans="2:22" x14ac:dyDescent="0.25">
      <c r="B49" t="str">
        <f>basic_data!B50</f>
        <v>Mark Stone</v>
      </c>
      <c r="D49" s="1">
        <f>basic_data!C50</f>
        <v>2.5</v>
      </c>
      <c r="E49" s="1">
        <f>goals!B50</f>
        <v>0</v>
      </c>
      <c r="G49" s="1" t="e">
        <f>#REF!</f>
        <v>#REF!</v>
      </c>
      <c r="H49" s="1" t="e">
        <f>#REF!</f>
        <v>#REF!</v>
      </c>
      <c r="I49" s="1"/>
      <c r="J49" s="1" t="e">
        <f>#REF!</f>
        <v>#REF!</v>
      </c>
      <c r="K49" s="1" t="e">
        <f>#REF!</f>
        <v>#REF!</v>
      </c>
      <c r="L49" s="1" t="e">
        <f t="shared" si="8"/>
        <v>#REF!</v>
      </c>
      <c r="M49" s="1" t="e">
        <f t="shared" si="9"/>
        <v>#REF!</v>
      </c>
      <c r="N49" t="e">
        <f t="shared" si="10"/>
        <v>#REF!</v>
      </c>
      <c r="O49" t="e">
        <f t="shared" si="11"/>
        <v>#REF!</v>
      </c>
      <c r="Q49" s="1" t="e">
        <f>#REF!</f>
        <v>#REF!</v>
      </c>
      <c r="R49" s="1" t="e">
        <f>#REF!</f>
        <v>#REF!</v>
      </c>
      <c r="S49" s="1" t="e">
        <f t="shared" si="12"/>
        <v>#REF!</v>
      </c>
      <c r="T49" s="1" t="e">
        <f t="shared" si="13"/>
        <v>#REF!</v>
      </c>
      <c r="U49" t="e">
        <f t="shared" si="14"/>
        <v>#REF!</v>
      </c>
      <c r="V49" t="e">
        <f t="shared" si="15"/>
        <v>#REF!</v>
      </c>
    </row>
    <row r="50" spans="2:22" x14ac:dyDescent="0.25">
      <c r="B50" t="str">
        <f>basic_data!B51</f>
        <v>Jeff Carter</v>
      </c>
      <c r="D50" s="1">
        <f>basic_data!C51</f>
        <v>2.5</v>
      </c>
      <c r="E50" s="1">
        <f>goals!B51</f>
        <v>0</v>
      </c>
      <c r="G50" s="1" t="e">
        <f>#REF!</f>
        <v>#REF!</v>
      </c>
      <c r="H50" s="1" t="e">
        <f>#REF!</f>
        <v>#REF!</v>
      </c>
      <c r="I50" s="1"/>
      <c r="J50" s="1" t="e">
        <f>#REF!</f>
        <v>#REF!</v>
      </c>
      <c r="K50" s="1" t="e">
        <f>#REF!</f>
        <v>#REF!</v>
      </c>
      <c r="L50" s="1" t="e">
        <f t="shared" si="8"/>
        <v>#REF!</v>
      </c>
      <c r="M50" s="1" t="e">
        <f t="shared" si="9"/>
        <v>#REF!</v>
      </c>
      <c r="N50" t="e">
        <f t="shared" si="10"/>
        <v>#REF!</v>
      </c>
      <c r="O50" t="e">
        <f t="shared" si="11"/>
        <v>#REF!</v>
      </c>
      <c r="Q50" s="1" t="e">
        <f>#REF!</f>
        <v>#REF!</v>
      </c>
      <c r="R50" s="1" t="e">
        <f>#REF!</f>
        <v>#REF!</v>
      </c>
      <c r="S50" s="1" t="e">
        <f t="shared" si="12"/>
        <v>#REF!</v>
      </c>
      <c r="T50" s="1" t="e">
        <f t="shared" si="13"/>
        <v>#REF!</v>
      </c>
      <c r="U50" t="e">
        <f t="shared" si="14"/>
        <v>#REF!</v>
      </c>
      <c r="V50" t="e">
        <f t="shared" si="15"/>
        <v>#REF!</v>
      </c>
    </row>
    <row r="51" spans="2:22" x14ac:dyDescent="0.25">
      <c r="B51" t="str">
        <f>basic_data!B52</f>
        <v>Drew Doughty</v>
      </c>
      <c r="D51" s="1">
        <f>basic_data!C52</f>
        <v>1.5</v>
      </c>
      <c r="E51" s="1">
        <f>goals!B52</f>
        <v>0</v>
      </c>
      <c r="G51" s="1" t="e">
        <f>#REF!</f>
        <v>#REF!</v>
      </c>
      <c r="H51" s="1" t="e">
        <f>#REF!</f>
        <v>#REF!</v>
      </c>
      <c r="I51" s="1"/>
      <c r="J51" s="1" t="e">
        <f>#REF!</f>
        <v>#REF!</v>
      </c>
      <c r="K51" s="1" t="e">
        <f>#REF!</f>
        <v>#REF!</v>
      </c>
      <c r="L51" s="1" t="e">
        <f t="shared" si="8"/>
        <v>#REF!</v>
      </c>
      <c r="M51" s="1" t="e">
        <f t="shared" si="9"/>
        <v>#REF!</v>
      </c>
      <c r="N51" t="e">
        <f t="shared" si="10"/>
        <v>#REF!</v>
      </c>
      <c r="O51" t="e">
        <f t="shared" si="11"/>
        <v>#REF!</v>
      </c>
      <c r="Q51" s="1" t="e">
        <f>#REF!</f>
        <v>#REF!</v>
      </c>
      <c r="R51" s="1" t="e">
        <f>#REF!</f>
        <v>#REF!</v>
      </c>
      <c r="S51" s="1" t="e">
        <f t="shared" si="12"/>
        <v>#REF!</v>
      </c>
      <c r="T51" s="1" t="e">
        <f t="shared" si="13"/>
        <v>#REF!</v>
      </c>
      <c r="U51" t="e">
        <f t="shared" si="14"/>
        <v>#REF!</v>
      </c>
      <c r="V51" t="e">
        <f t="shared" si="15"/>
        <v>#REF!</v>
      </c>
    </row>
    <row r="52" spans="2:22" x14ac:dyDescent="0.25">
      <c r="B52" t="str">
        <f>basic_data!B53</f>
        <v>Adrian Kempe</v>
      </c>
      <c r="D52" s="1">
        <f>basic_data!C53</f>
        <v>2.5</v>
      </c>
      <c r="E52" s="1">
        <f>goals!B53</f>
        <v>0</v>
      </c>
      <c r="G52" s="1" t="e">
        <f>#REF!</f>
        <v>#REF!</v>
      </c>
      <c r="H52" s="1" t="e">
        <f>#REF!</f>
        <v>#REF!</v>
      </c>
      <c r="I52" s="1"/>
      <c r="J52" s="1" t="e">
        <f>#REF!</f>
        <v>#REF!</v>
      </c>
      <c r="K52" s="1" t="e">
        <f>#REF!</f>
        <v>#REF!</v>
      </c>
      <c r="L52" s="1" t="e">
        <f t="shared" si="8"/>
        <v>#REF!</v>
      </c>
      <c r="M52" s="1" t="e">
        <f t="shared" si="9"/>
        <v>#REF!</v>
      </c>
      <c r="N52" t="e">
        <f t="shared" si="10"/>
        <v>#REF!</v>
      </c>
      <c r="O52" t="e">
        <f t="shared" si="11"/>
        <v>#REF!</v>
      </c>
      <c r="Q52" s="1" t="e">
        <f>#REF!</f>
        <v>#REF!</v>
      </c>
      <c r="R52" s="1" t="e">
        <f>#REF!</f>
        <v>#REF!</v>
      </c>
      <c r="S52" s="1" t="e">
        <f t="shared" si="12"/>
        <v>#REF!</v>
      </c>
      <c r="T52" s="1" t="e">
        <f t="shared" si="13"/>
        <v>#REF!</v>
      </c>
      <c r="U52" t="e">
        <f t="shared" si="14"/>
        <v>#REF!</v>
      </c>
      <c r="V52" t="e">
        <f t="shared" si="15"/>
        <v>#REF!</v>
      </c>
    </row>
    <row r="53" spans="2:22" x14ac:dyDescent="0.25">
      <c r="B53" t="str">
        <f>basic_data!B54</f>
        <v>Anze Kopitar</v>
      </c>
      <c r="D53" s="1">
        <f>basic_data!C54</f>
        <v>1.5</v>
      </c>
      <c r="E53" s="1">
        <f>goals!B54</f>
        <v>0</v>
      </c>
      <c r="G53" s="1" t="e">
        <f>#REF!</f>
        <v>#REF!</v>
      </c>
      <c r="H53" s="1" t="e">
        <f>#REF!</f>
        <v>#REF!</v>
      </c>
      <c r="I53" s="1"/>
      <c r="J53" s="1" t="e">
        <f>#REF!</f>
        <v>#REF!</v>
      </c>
      <c r="K53" s="1" t="e">
        <f>#REF!</f>
        <v>#REF!</v>
      </c>
      <c r="L53" s="1" t="e">
        <f t="shared" si="8"/>
        <v>#REF!</v>
      </c>
      <c r="M53" s="1" t="e">
        <f t="shared" si="9"/>
        <v>#REF!</v>
      </c>
      <c r="N53" t="e">
        <f t="shared" si="10"/>
        <v>#REF!</v>
      </c>
      <c r="O53" t="e">
        <f t="shared" si="11"/>
        <v>#REF!</v>
      </c>
      <c r="Q53" s="1" t="e">
        <f>#REF!</f>
        <v>#REF!</v>
      </c>
      <c r="R53" s="1" t="e">
        <f>#REF!</f>
        <v>#REF!</v>
      </c>
      <c r="S53" s="1" t="e">
        <f t="shared" si="12"/>
        <v>#REF!</v>
      </c>
      <c r="T53" s="1" t="e">
        <f t="shared" si="13"/>
        <v>#REF!</v>
      </c>
      <c r="U53" t="e">
        <f t="shared" si="14"/>
        <v>#REF!</v>
      </c>
      <c r="V53" t="e">
        <f t="shared" si="15"/>
        <v>#REF!</v>
      </c>
    </row>
    <row r="54" spans="2:22" x14ac:dyDescent="0.25">
      <c r="B54" t="str">
        <f>basic_data!B55</f>
        <v>Brock Boeser</v>
      </c>
      <c r="D54" s="1">
        <f>basic_data!C55</f>
        <v>2.5</v>
      </c>
      <c r="E54" s="1">
        <f>goals!B55</f>
        <v>0</v>
      </c>
      <c r="G54" s="1" t="e">
        <f>#REF!</f>
        <v>#REF!</v>
      </c>
      <c r="H54" s="1" t="e">
        <f>#REF!</f>
        <v>#REF!</v>
      </c>
      <c r="I54" s="1"/>
      <c r="J54" s="1" t="e">
        <f>#REF!</f>
        <v>#REF!</v>
      </c>
      <c r="K54" s="1" t="e">
        <f>#REF!</f>
        <v>#REF!</v>
      </c>
      <c r="L54" s="1" t="e">
        <f t="shared" si="8"/>
        <v>#REF!</v>
      </c>
      <c r="M54" s="1" t="e">
        <f t="shared" si="9"/>
        <v>#REF!</v>
      </c>
      <c r="N54" t="e">
        <f t="shared" si="10"/>
        <v>#REF!</v>
      </c>
      <c r="O54" t="e">
        <f t="shared" si="11"/>
        <v>#REF!</v>
      </c>
      <c r="Q54" s="1" t="e">
        <f>#REF!</f>
        <v>#REF!</v>
      </c>
      <c r="R54" s="1" t="e">
        <f>#REF!</f>
        <v>#REF!</v>
      </c>
      <c r="S54" s="1" t="e">
        <f t="shared" si="12"/>
        <v>#REF!</v>
      </c>
      <c r="T54" s="1" t="e">
        <f t="shared" si="13"/>
        <v>#REF!</v>
      </c>
      <c r="U54" t="e">
        <f t="shared" si="14"/>
        <v>#REF!</v>
      </c>
      <c r="V54" t="e">
        <f t="shared" si="15"/>
        <v>#REF!</v>
      </c>
    </row>
    <row r="60" spans="2:22" x14ac:dyDescent="0.25">
      <c r="O60" t="s">
        <v>14</v>
      </c>
      <c r="Q60">
        <v>11</v>
      </c>
    </row>
    <row r="62" spans="2:22" x14ac:dyDescent="0.25">
      <c r="K62" t="s">
        <v>15</v>
      </c>
      <c r="M62" s="6">
        <f>Q60*0.01</f>
        <v>0.11</v>
      </c>
      <c r="R62" t="s">
        <v>15</v>
      </c>
      <c r="T62" s="6">
        <f>Q60*0.01</f>
        <v>0.11</v>
      </c>
    </row>
    <row r="63" spans="2:22" x14ac:dyDescent="0.25">
      <c r="K63" t="s">
        <v>16</v>
      </c>
      <c r="M63" s="7">
        <v>2</v>
      </c>
      <c r="R63" t="s">
        <v>16</v>
      </c>
      <c r="T63" s="7">
        <v>2</v>
      </c>
    </row>
    <row r="65" spans="11:21" x14ac:dyDescent="0.25">
      <c r="K65" t="s">
        <v>17</v>
      </c>
      <c r="M65">
        <f>COUNTA(N4:N54)</f>
        <v>51</v>
      </c>
      <c r="P65" s="5"/>
      <c r="R65" t="s">
        <v>17</v>
      </c>
      <c r="T65">
        <f>COUNTA(U4:U54)</f>
        <v>51</v>
      </c>
    </row>
    <row r="66" spans="11:21" x14ac:dyDescent="0.25">
      <c r="K66" t="s">
        <v>18</v>
      </c>
      <c r="M66" s="2">
        <f>M67+M68</f>
        <v>0</v>
      </c>
      <c r="N66" s="4">
        <f>M66/M65</f>
        <v>0</v>
      </c>
      <c r="R66" t="s">
        <v>18</v>
      </c>
      <c r="T66" s="2">
        <f>T67+T68</f>
        <v>0</v>
      </c>
      <c r="U66" s="4">
        <f>T66/T65</f>
        <v>0</v>
      </c>
    </row>
    <row r="67" spans="11:21" x14ac:dyDescent="0.25">
      <c r="K67" t="s">
        <v>19</v>
      </c>
      <c r="M67">
        <f>COUNTIF(N4:N54, TRUE)</f>
        <v>0</v>
      </c>
      <c r="N67" s="3" t="e">
        <f>M67/M66</f>
        <v>#DIV/0!</v>
      </c>
      <c r="R67" t="s">
        <v>19</v>
      </c>
      <c r="T67">
        <f>COUNTIF(U4:U54, TRUE)</f>
        <v>0</v>
      </c>
      <c r="U67" s="3" t="e">
        <f>T67/T66</f>
        <v>#DIV/0!</v>
      </c>
    </row>
    <row r="68" spans="11:21" x14ac:dyDescent="0.25">
      <c r="K68" t="s">
        <v>20</v>
      </c>
      <c r="M68">
        <f>COUNTIF(N4:N54, FALSE)</f>
        <v>0</v>
      </c>
      <c r="N68" s="3" t="e">
        <f>M68/M66</f>
        <v>#DIV/0!</v>
      </c>
      <c r="R68" t="s">
        <v>20</v>
      </c>
      <c r="T68">
        <f>COUNTIF(U4:U54, FALSE)</f>
        <v>0</v>
      </c>
      <c r="U68" s="3" t="e">
        <f>T68/T66</f>
        <v>#DIV/0!</v>
      </c>
    </row>
    <row r="69" spans="11:21" x14ac:dyDescent="0.25">
      <c r="K69" t="s">
        <v>21</v>
      </c>
      <c r="M69" t="e">
        <f>SUM(O4:O54)</f>
        <v>#REF!</v>
      </c>
      <c r="R69" t="s">
        <v>21</v>
      </c>
      <c r="T69" t="e">
        <f>SUM(V4:V54)</f>
        <v>#REF!</v>
      </c>
    </row>
    <row r="70" spans="11:21" x14ac:dyDescent="0.25">
      <c r="K70" t="s">
        <v>22</v>
      </c>
      <c r="M70" t="s">
        <v>23</v>
      </c>
      <c r="N70" s="3" t="e">
        <f>M69/(M66*M63)</f>
        <v>#REF!</v>
      </c>
      <c r="R70" t="s">
        <v>22</v>
      </c>
      <c r="T70" t="s">
        <v>23</v>
      </c>
      <c r="U70" s="3" t="e">
        <f>T69/(T66*T63)</f>
        <v>#REF!</v>
      </c>
    </row>
  </sheetData>
  <conditionalFormatting sqref="L4:L54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M4:M54 M66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S4:S54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T4:T54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N4:N54 M65">
    <cfRule type="cellIs" dxfId="13" priority="12" operator="equal">
      <formula>"-"</formula>
    </cfRule>
    <cfRule type="cellIs" dxfId="12" priority="13" operator="equal">
      <formula>FALSE</formula>
    </cfRule>
    <cfRule type="cellIs" dxfId="11" priority="14" operator="equal">
      <formula>TRUE</formula>
    </cfRule>
  </conditionalFormatting>
  <conditionalFormatting sqref="U4:U54">
    <cfRule type="cellIs" dxfId="10" priority="9" operator="equal">
      <formula>"-"</formula>
    </cfRule>
    <cfRule type="cellIs" dxfId="9" priority="10" operator="equal">
      <formula>FALSE</formula>
    </cfRule>
    <cfRule type="cellIs" dxfId="8" priority="11" operator="equal">
      <formula>TRUE</formula>
    </cfRule>
  </conditionalFormatting>
  <conditionalFormatting sqref="T6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T65">
    <cfRule type="cellIs" dxfId="5" priority="4" operator="equal">
      <formula>"-"</formula>
    </cfRule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4:E54">
    <cfRule type="cellIs" dxfId="2" priority="2" operator="lessThan">
      <formula>VALUE(D4)</formula>
    </cfRule>
    <cfRule type="cellIs" dxfId="1" priority="3" operator="greaterThan">
      <formula>VALUE($D4)</formula>
    </cfRule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E55"/>
  <sheetViews>
    <sheetView workbookViewId="0">
      <selection activeCell="D15" sqref="D15"/>
    </sheetView>
  </sheetViews>
  <sheetFormatPr defaultRowHeight="15" x14ac:dyDescent="0.25"/>
  <sheetData>
    <row r="1" spans="1:5" x14ac:dyDescent="0.25">
      <c r="A1" t="s">
        <v>24</v>
      </c>
      <c r="B1">
        <v>5</v>
      </c>
      <c r="D1" t="s">
        <v>25</v>
      </c>
      <c r="E1">
        <v>0</v>
      </c>
    </row>
    <row r="2" spans="1:5" x14ac:dyDescent="0.25">
      <c r="A2" t="s">
        <v>26</v>
      </c>
      <c r="B2">
        <v>2</v>
      </c>
      <c r="D2" t="s">
        <v>27</v>
      </c>
      <c r="E2">
        <v>0</v>
      </c>
    </row>
    <row r="4" spans="1:5" x14ac:dyDescent="0.25">
      <c r="B4" t="s">
        <v>28</v>
      </c>
    </row>
    <row r="5" spans="1:5" x14ac:dyDescent="0.25">
      <c r="B5" s="1"/>
    </row>
    <row r="6" spans="1:5" x14ac:dyDescent="0.25">
      <c r="B6" s="1"/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/>
  </sheetPr>
  <dimension ref="A1:F152"/>
  <sheetViews>
    <sheetView workbookViewId="0">
      <selection activeCell="C5" sqref="C5:C152"/>
    </sheetView>
  </sheetViews>
  <sheetFormatPr defaultRowHeight="15" x14ac:dyDescent="0.25"/>
  <cols>
    <col min="1" max="1" width="14" bestFit="1" customWidth="1"/>
    <col min="4" max="4" width="14" bestFit="1" customWidth="1"/>
  </cols>
  <sheetData>
    <row r="1" spans="1:6" x14ac:dyDescent="0.25">
      <c r="A1" t="s">
        <v>24</v>
      </c>
      <c r="B1">
        <v>5</v>
      </c>
      <c r="D1" t="s">
        <v>25</v>
      </c>
      <c r="E1">
        <v>148</v>
      </c>
    </row>
    <row r="2" spans="1:6" x14ac:dyDescent="0.25">
      <c r="A2" t="s">
        <v>26</v>
      </c>
      <c r="B2">
        <v>2</v>
      </c>
      <c r="D2" t="s">
        <v>27</v>
      </c>
      <c r="E2">
        <v>5</v>
      </c>
    </row>
    <row r="4" spans="1:6" x14ac:dyDescent="0.25">
      <c r="B4" t="s">
        <v>29</v>
      </c>
      <c r="C4" t="s">
        <v>30</v>
      </c>
      <c r="D4" t="s">
        <v>31</v>
      </c>
      <c r="E4" t="s">
        <v>32</v>
      </c>
      <c r="F4" t="s">
        <v>33</v>
      </c>
    </row>
    <row r="5" spans="1:6" x14ac:dyDescent="0.25">
      <c r="B5" t="s">
        <v>34</v>
      </c>
      <c r="C5" s="8">
        <v>2.5</v>
      </c>
      <c r="D5" t="s">
        <v>35</v>
      </c>
      <c r="E5" t="s">
        <v>36</v>
      </c>
      <c r="F5" t="s">
        <v>37</v>
      </c>
    </row>
    <row r="6" spans="1:6" x14ac:dyDescent="0.25">
      <c r="B6" t="s">
        <v>38</v>
      </c>
      <c r="C6" s="8">
        <v>2.5</v>
      </c>
      <c r="D6" t="s">
        <v>35</v>
      </c>
      <c r="E6" t="s">
        <v>36</v>
      </c>
      <c r="F6" t="s">
        <v>37</v>
      </c>
    </row>
    <row r="7" spans="1:6" x14ac:dyDescent="0.25">
      <c r="B7" t="s">
        <v>39</v>
      </c>
      <c r="C7" s="8">
        <v>1.5</v>
      </c>
      <c r="D7" t="s">
        <v>35</v>
      </c>
      <c r="E7" t="s">
        <v>36</v>
      </c>
      <c r="F7" t="s">
        <v>37</v>
      </c>
    </row>
    <row r="8" spans="1:6" x14ac:dyDescent="0.25">
      <c r="B8" t="s">
        <v>40</v>
      </c>
      <c r="C8" s="8">
        <v>2.5</v>
      </c>
      <c r="D8" t="s">
        <v>35</v>
      </c>
      <c r="E8" t="s">
        <v>36</v>
      </c>
      <c r="F8" t="s">
        <v>37</v>
      </c>
    </row>
    <row r="9" spans="1:6" x14ac:dyDescent="0.25">
      <c r="B9" t="s">
        <v>41</v>
      </c>
      <c r="C9" s="8">
        <v>2.5</v>
      </c>
      <c r="D9" t="s">
        <v>35</v>
      </c>
      <c r="E9" t="s">
        <v>36</v>
      </c>
      <c r="F9" t="s">
        <v>37</v>
      </c>
    </row>
    <row r="10" spans="1:6" x14ac:dyDescent="0.25">
      <c r="B10" t="s">
        <v>42</v>
      </c>
      <c r="C10" s="8">
        <v>2.5</v>
      </c>
      <c r="D10" t="s">
        <v>35</v>
      </c>
      <c r="E10" t="s">
        <v>36</v>
      </c>
      <c r="F10" t="s">
        <v>37</v>
      </c>
    </row>
    <row r="11" spans="1:6" x14ac:dyDescent="0.25">
      <c r="B11" t="s">
        <v>43</v>
      </c>
      <c r="C11" s="8">
        <v>2.5</v>
      </c>
      <c r="D11" t="s">
        <v>36</v>
      </c>
      <c r="E11" t="s">
        <v>35</v>
      </c>
      <c r="F11" t="s">
        <v>37</v>
      </c>
    </row>
    <row r="12" spans="1:6" x14ac:dyDescent="0.25">
      <c r="B12" t="s">
        <v>44</v>
      </c>
      <c r="C12" s="8">
        <v>2.5</v>
      </c>
      <c r="D12" t="s">
        <v>36</v>
      </c>
      <c r="E12" t="s">
        <v>35</v>
      </c>
      <c r="F12" t="s">
        <v>37</v>
      </c>
    </row>
    <row r="13" spans="1:6" x14ac:dyDescent="0.25">
      <c r="B13" t="s">
        <v>45</v>
      </c>
      <c r="C13" s="8">
        <v>3.5</v>
      </c>
      <c r="D13" t="s">
        <v>36</v>
      </c>
      <c r="E13" t="s">
        <v>35</v>
      </c>
      <c r="F13" t="s">
        <v>37</v>
      </c>
    </row>
    <row r="14" spans="1:6" x14ac:dyDescent="0.25">
      <c r="B14" t="s">
        <v>46</v>
      </c>
      <c r="C14" s="8">
        <v>2.5</v>
      </c>
      <c r="D14" t="s">
        <v>36</v>
      </c>
      <c r="E14" t="s">
        <v>35</v>
      </c>
      <c r="F14" t="s">
        <v>37</v>
      </c>
    </row>
    <row r="15" spans="1:6" x14ac:dyDescent="0.25">
      <c r="B15" t="s">
        <v>47</v>
      </c>
      <c r="C15" s="8">
        <v>2.5</v>
      </c>
      <c r="D15" t="s">
        <v>36</v>
      </c>
      <c r="E15" t="s">
        <v>35</v>
      </c>
      <c r="F15" t="s">
        <v>37</v>
      </c>
    </row>
    <row r="16" spans="1:6" x14ac:dyDescent="0.25">
      <c r="B16" t="s">
        <v>48</v>
      </c>
      <c r="C16" s="8">
        <v>2.5</v>
      </c>
      <c r="D16" t="s">
        <v>36</v>
      </c>
      <c r="E16" t="s">
        <v>35</v>
      </c>
      <c r="F16" t="s">
        <v>37</v>
      </c>
    </row>
    <row r="17" spans="2:6" x14ac:dyDescent="0.25">
      <c r="B17" t="s">
        <v>49</v>
      </c>
      <c r="C17" s="8">
        <v>2.5</v>
      </c>
      <c r="D17" t="s">
        <v>50</v>
      </c>
      <c r="E17" t="s">
        <v>51</v>
      </c>
      <c r="F17" t="s">
        <v>37</v>
      </c>
    </row>
    <row r="18" spans="2:6" x14ac:dyDescent="0.25">
      <c r="B18" t="s">
        <v>52</v>
      </c>
      <c r="C18" s="8">
        <v>2.5</v>
      </c>
      <c r="D18" t="s">
        <v>50</v>
      </c>
      <c r="E18" t="s">
        <v>51</v>
      </c>
      <c r="F18" t="s">
        <v>37</v>
      </c>
    </row>
    <row r="19" spans="2:6" x14ac:dyDescent="0.25">
      <c r="B19" t="s">
        <v>53</v>
      </c>
      <c r="C19" s="8">
        <v>2.5</v>
      </c>
      <c r="D19" t="s">
        <v>50</v>
      </c>
      <c r="E19" t="s">
        <v>51</v>
      </c>
      <c r="F19" t="s">
        <v>37</v>
      </c>
    </row>
    <row r="20" spans="2:6" x14ac:dyDescent="0.25">
      <c r="B20" t="s">
        <v>54</v>
      </c>
      <c r="C20" s="8">
        <v>1.5</v>
      </c>
      <c r="D20" t="s">
        <v>50</v>
      </c>
      <c r="E20" t="s">
        <v>51</v>
      </c>
      <c r="F20" t="s">
        <v>37</v>
      </c>
    </row>
    <row r="21" spans="2:6" x14ac:dyDescent="0.25">
      <c r="B21" t="s">
        <v>55</v>
      </c>
      <c r="C21" s="8">
        <v>2.5</v>
      </c>
      <c r="D21" t="s">
        <v>50</v>
      </c>
      <c r="E21" t="s">
        <v>51</v>
      </c>
      <c r="F21" t="s">
        <v>37</v>
      </c>
    </row>
    <row r="22" spans="2:6" x14ac:dyDescent="0.25">
      <c r="B22" t="s">
        <v>56</v>
      </c>
      <c r="C22" s="8">
        <v>2.5</v>
      </c>
      <c r="D22" t="s">
        <v>51</v>
      </c>
      <c r="E22" t="s">
        <v>50</v>
      </c>
      <c r="F22" t="s">
        <v>37</v>
      </c>
    </row>
    <row r="23" spans="2:6" x14ac:dyDescent="0.25">
      <c r="B23" t="s">
        <v>57</v>
      </c>
      <c r="C23" s="8">
        <v>1.5</v>
      </c>
      <c r="D23" t="s">
        <v>51</v>
      </c>
      <c r="E23" t="s">
        <v>50</v>
      </c>
      <c r="F23" t="s">
        <v>37</v>
      </c>
    </row>
    <row r="24" spans="2:6" x14ac:dyDescent="0.25">
      <c r="B24" t="s">
        <v>58</v>
      </c>
      <c r="C24" s="8">
        <v>3.5</v>
      </c>
      <c r="D24" t="s">
        <v>51</v>
      </c>
      <c r="E24" t="s">
        <v>50</v>
      </c>
      <c r="F24" t="s">
        <v>37</v>
      </c>
    </row>
    <row r="25" spans="2:6" x14ac:dyDescent="0.25">
      <c r="B25" t="s">
        <v>59</v>
      </c>
      <c r="C25" s="8">
        <v>2.5</v>
      </c>
      <c r="D25" t="s">
        <v>60</v>
      </c>
      <c r="E25" t="s">
        <v>61</v>
      </c>
      <c r="F25" t="s">
        <v>37</v>
      </c>
    </row>
    <row r="26" spans="2:6" x14ac:dyDescent="0.25">
      <c r="B26" t="s">
        <v>62</v>
      </c>
      <c r="C26" s="8">
        <v>2.5</v>
      </c>
      <c r="D26" t="s">
        <v>60</v>
      </c>
      <c r="E26" t="s">
        <v>61</v>
      </c>
      <c r="F26" t="s">
        <v>37</v>
      </c>
    </row>
    <row r="27" spans="2:6" x14ac:dyDescent="0.25">
      <c r="B27" t="s">
        <v>63</v>
      </c>
      <c r="C27" s="8">
        <v>1.5</v>
      </c>
      <c r="D27" t="s">
        <v>60</v>
      </c>
      <c r="E27" t="s">
        <v>61</v>
      </c>
      <c r="F27" t="s">
        <v>37</v>
      </c>
    </row>
    <row r="28" spans="2:6" x14ac:dyDescent="0.25">
      <c r="B28" t="s">
        <v>64</v>
      </c>
      <c r="C28" s="8">
        <v>1.5</v>
      </c>
      <c r="D28" t="s">
        <v>60</v>
      </c>
      <c r="E28" t="s">
        <v>61</v>
      </c>
      <c r="F28" t="s">
        <v>37</v>
      </c>
    </row>
    <row r="29" spans="2:6" x14ac:dyDescent="0.25">
      <c r="B29" t="s">
        <v>65</v>
      </c>
      <c r="C29" s="8">
        <v>2.5</v>
      </c>
      <c r="D29" t="s">
        <v>61</v>
      </c>
      <c r="E29" t="s">
        <v>60</v>
      </c>
      <c r="F29" t="s">
        <v>37</v>
      </c>
    </row>
    <row r="30" spans="2:6" x14ac:dyDescent="0.25">
      <c r="B30" t="s">
        <v>66</v>
      </c>
      <c r="C30" s="8">
        <v>3.5</v>
      </c>
      <c r="D30" t="s">
        <v>61</v>
      </c>
      <c r="E30" t="s">
        <v>60</v>
      </c>
      <c r="F30" t="s">
        <v>37</v>
      </c>
    </row>
    <row r="31" spans="2:6" x14ac:dyDescent="0.25">
      <c r="B31" t="s">
        <v>67</v>
      </c>
      <c r="C31" s="8">
        <v>2.5</v>
      </c>
      <c r="D31" t="s">
        <v>61</v>
      </c>
      <c r="E31" t="s">
        <v>60</v>
      </c>
      <c r="F31" t="s">
        <v>37</v>
      </c>
    </row>
    <row r="32" spans="2:6" x14ac:dyDescent="0.25">
      <c r="B32" t="s">
        <v>68</v>
      </c>
      <c r="C32" s="8">
        <v>1.5</v>
      </c>
      <c r="D32" t="s">
        <v>61</v>
      </c>
      <c r="E32" t="s">
        <v>60</v>
      </c>
      <c r="F32" t="s">
        <v>37</v>
      </c>
    </row>
    <row r="33" spans="2:6" x14ac:dyDescent="0.25">
      <c r="B33" t="s">
        <v>69</v>
      </c>
      <c r="C33" s="8">
        <v>2.5</v>
      </c>
      <c r="D33" t="s">
        <v>61</v>
      </c>
      <c r="E33" t="s">
        <v>60</v>
      </c>
      <c r="F33" t="s">
        <v>37</v>
      </c>
    </row>
    <row r="34" spans="2:6" x14ac:dyDescent="0.25">
      <c r="B34" t="s">
        <v>70</v>
      </c>
      <c r="C34" s="8">
        <v>2.5</v>
      </c>
      <c r="D34" t="s">
        <v>61</v>
      </c>
      <c r="E34" t="s">
        <v>60</v>
      </c>
      <c r="F34" t="s">
        <v>37</v>
      </c>
    </row>
    <row r="35" spans="2:6" x14ac:dyDescent="0.25">
      <c r="B35" t="s">
        <v>71</v>
      </c>
      <c r="C35" s="8">
        <v>2.5</v>
      </c>
      <c r="D35" t="s">
        <v>72</v>
      </c>
      <c r="E35" t="s">
        <v>73</v>
      </c>
      <c r="F35" t="s">
        <v>74</v>
      </c>
    </row>
    <row r="36" spans="2:6" x14ac:dyDescent="0.25">
      <c r="B36" t="s">
        <v>75</v>
      </c>
      <c r="C36" s="8">
        <v>2.5</v>
      </c>
      <c r="D36" t="s">
        <v>72</v>
      </c>
      <c r="E36" t="s">
        <v>73</v>
      </c>
      <c r="F36" t="s">
        <v>74</v>
      </c>
    </row>
    <row r="37" spans="2:6" x14ac:dyDescent="0.25">
      <c r="B37" t="s">
        <v>76</v>
      </c>
      <c r="C37" s="8">
        <v>2.5</v>
      </c>
      <c r="D37" t="s">
        <v>72</v>
      </c>
      <c r="E37" t="s">
        <v>73</v>
      </c>
      <c r="F37" t="s">
        <v>74</v>
      </c>
    </row>
    <row r="38" spans="2:6" x14ac:dyDescent="0.25">
      <c r="B38" t="s">
        <v>77</v>
      </c>
      <c r="C38" s="8">
        <v>2.5</v>
      </c>
      <c r="D38" t="s">
        <v>72</v>
      </c>
      <c r="E38" t="s">
        <v>73</v>
      </c>
      <c r="F38" t="s">
        <v>74</v>
      </c>
    </row>
    <row r="39" spans="2:6" x14ac:dyDescent="0.25">
      <c r="B39" t="s">
        <v>78</v>
      </c>
      <c r="C39" s="8">
        <v>2.5</v>
      </c>
      <c r="D39" t="s">
        <v>72</v>
      </c>
      <c r="E39" t="s">
        <v>73</v>
      </c>
      <c r="F39" t="s">
        <v>74</v>
      </c>
    </row>
    <row r="40" spans="2:6" x14ac:dyDescent="0.25">
      <c r="B40" t="s">
        <v>79</v>
      </c>
      <c r="C40" s="8">
        <v>2.5</v>
      </c>
      <c r="D40" t="s">
        <v>73</v>
      </c>
      <c r="E40" t="s">
        <v>72</v>
      </c>
      <c r="F40" t="s">
        <v>74</v>
      </c>
    </row>
    <row r="41" spans="2:6" x14ac:dyDescent="0.25">
      <c r="B41" t="s">
        <v>80</v>
      </c>
      <c r="C41" s="8">
        <v>2.5</v>
      </c>
      <c r="D41" t="s">
        <v>73</v>
      </c>
      <c r="E41" t="s">
        <v>72</v>
      </c>
      <c r="F41" t="s">
        <v>74</v>
      </c>
    </row>
    <row r="42" spans="2:6" x14ac:dyDescent="0.25">
      <c r="B42" t="s">
        <v>81</v>
      </c>
      <c r="C42" s="8">
        <v>2.5</v>
      </c>
      <c r="D42" t="s">
        <v>73</v>
      </c>
      <c r="E42" t="s">
        <v>72</v>
      </c>
      <c r="F42" t="s">
        <v>74</v>
      </c>
    </row>
    <row r="43" spans="2:6" x14ac:dyDescent="0.25">
      <c r="B43" t="s">
        <v>82</v>
      </c>
      <c r="C43" s="8">
        <v>3.5</v>
      </c>
      <c r="D43" t="s">
        <v>73</v>
      </c>
      <c r="E43" t="s">
        <v>72</v>
      </c>
      <c r="F43" t="s">
        <v>74</v>
      </c>
    </row>
    <row r="44" spans="2:6" x14ac:dyDescent="0.25">
      <c r="B44" t="s">
        <v>83</v>
      </c>
      <c r="C44" s="8">
        <v>1.5</v>
      </c>
      <c r="D44" t="s">
        <v>73</v>
      </c>
      <c r="E44" t="s">
        <v>72</v>
      </c>
      <c r="F44" t="s">
        <v>74</v>
      </c>
    </row>
    <row r="45" spans="2:6" x14ac:dyDescent="0.25">
      <c r="B45" t="s">
        <v>84</v>
      </c>
      <c r="C45" s="8">
        <v>2.5</v>
      </c>
      <c r="D45" t="s">
        <v>73</v>
      </c>
      <c r="E45" t="s">
        <v>72</v>
      </c>
      <c r="F45" t="s">
        <v>74</v>
      </c>
    </row>
    <row r="46" spans="2:6" x14ac:dyDescent="0.25">
      <c r="B46" t="s">
        <v>85</v>
      </c>
      <c r="C46" s="8">
        <v>2.5</v>
      </c>
      <c r="D46" t="s">
        <v>73</v>
      </c>
      <c r="E46" t="s">
        <v>72</v>
      </c>
      <c r="F46" t="s">
        <v>74</v>
      </c>
    </row>
    <row r="47" spans="2:6" x14ac:dyDescent="0.25">
      <c r="B47" t="s">
        <v>86</v>
      </c>
      <c r="C47" s="8">
        <v>1.5</v>
      </c>
      <c r="D47" t="s">
        <v>87</v>
      </c>
      <c r="E47" t="s">
        <v>88</v>
      </c>
      <c r="F47" t="s">
        <v>74</v>
      </c>
    </row>
    <row r="48" spans="2:6" x14ac:dyDescent="0.25">
      <c r="B48" t="s">
        <v>89</v>
      </c>
      <c r="C48" s="8">
        <v>2.5</v>
      </c>
      <c r="D48" t="s">
        <v>87</v>
      </c>
      <c r="E48" t="s">
        <v>88</v>
      </c>
      <c r="F48" t="s">
        <v>74</v>
      </c>
    </row>
    <row r="49" spans="2:6" x14ac:dyDescent="0.25">
      <c r="B49" t="s">
        <v>90</v>
      </c>
      <c r="C49" s="8">
        <v>3.5</v>
      </c>
      <c r="D49" t="s">
        <v>87</v>
      </c>
      <c r="E49" t="s">
        <v>88</v>
      </c>
      <c r="F49" t="s">
        <v>74</v>
      </c>
    </row>
    <row r="50" spans="2:6" x14ac:dyDescent="0.25">
      <c r="B50" t="s">
        <v>91</v>
      </c>
      <c r="C50" s="8">
        <v>2.5</v>
      </c>
      <c r="D50" t="s">
        <v>87</v>
      </c>
      <c r="E50" t="s">
        <v>88</v>
      </c>
      <c r="F50" t="s">
        <v>74</v>
      </c>
    </row>
    <row r="51" spans="2:6" x14ac:dyDescent="0.25">
      <c r="B51" t="s">
        <v>92</v>
      </c>
      <c r="C51" s="8">
        <v>2.5</v>
      </c>
      <c r="D51" t="s">
        <v>88</v>
      </c>
      <c r="E51" t="s">
        <v>87</v>
      </c>
      <c r="F51" t="s">
        <v>74</v>
      </c>
    </row>
    <row r="52" spans="2:6" x14ac:dyDescent="0.25">
      <c r="B52" t="s">
        <v>93</v>
      </c>
      <c r="C52" s="8">
        <v>1.5</v>
      </c>
      <c r="D52" t="s">
        <v>88</v>
      </c>
      <c r="E52" t="s">
        <v>87</v>
      </c>
      <c r="F52" t="s">
        <v>74</v>
      </c>
    </row>
    <row r="53" spans="2:6" x14ac:dyDescent="0.25">
      <c r="B53" t="s">
        <v>94</v>
      </c>
      <c r="C53" s="8">
        <v>2.5</v>
      </c>
      <c r="D53" t="s">
        <v>88</v>
      </c>
      <c r="E53" t="s">
        <v>87</v>
      </c>
      <c r="F53" t="s">
        <v>74</v>
      </c>
    </row>
    <row r="54" spans="2:6" x14ac:dyDescent="0.25">
      <c r="B54" t="s">
        <v>95</v>
      </c>
      <c r="C54" s="8">
        <v>1.5</v>
      </c>
      <c r="D54" t="s">
        <v>88</v>
      </c>
      <c r="E54" t="s">
        <v>87</v>
      </c>
      <c r="F54" t="s">
        <v>74</v>
      </c>
    </row>
    <row r="55" spans="2:6" x14ac:dyDescent="0.25">
      <c r="B55" t="s">
        <v>59</v>
      </c>
      <c r="C55" s="8">
        <v>2.5</v>
      </c>
      <c r="D55" t="s">
        <v>60</v>
      </c>
      <c r="E55" t="s">
        <v>96</v>
      </c>
      <c r="F55" t="s">
        <v>97</v>
      </c>
    </row>
    <row r="56" spans="2:6" x14ac:dyDescent="0.25">
      <c r="B56" t="s">
        <v>62</v>
      </c>
      <c r="C56" s="8">
        <v>2.5</v>
      </c>
      <c r="D56" t="s">
        <v>60</v>
      </c>
      <c r="E56" t="s">
        <v>96</v>
      </c>
      <c r="F56" t="s">
        <v>97</v>
      </c>
    </row>
    <row r="57" spans="2:6" x14ac:dyDescent="0.25">
      <c r="B57" t="s">
        <v>64</v>
      </c>
      <c r="C57" s="8">
        <v>1.5</v>
      </c>
      <c r="D57" t="s">
        <v>60</v>
      </c>
      <c r="E57" t="s">
        <v>96</v>
      </c>
      <c r="F57" t="s">
        <v>97</v>
      </c>
    </row>
    <row r="58" spans="2:6" x14ac:dyDescent="0.25">
      <c r="B58" t="s">
        <v>98</v>
      </c>
      <c r="C58" s="8">
        <v>2.5</v>
      </c>
      <c r="D58" t="s">
        <v>60</v>
      </c>
      <c r="E58" t="s">
        <v>96</v>
      </c>
      <c r="F58" t="s">
        <v>97</v>
      </c>
    </row>
    <row r="59" spans="2:6" x14ac:dyDescent="0.25">
      <c r="B59" t="s">
        <v>99</v>
      </c>
      <c r="C59" s="8">
        <v>2.5</v>
      </c>
      <c r="D59" t="s">
        <v>96</v>
      </c>
      <c r="E59" t="s">
        <v>60</v>
      </c>
      <c r="F59" t="s">
        <v>97</v>
      </c>
    </row>
    <row r="60" spans="2:6" x14ac:dyDescent="0.25">
      <c r="B60" t="s">
        <v>100</v>
      </c>
      <c r="C60" s="8">
        <v>2.5</v>
      </c>
      <c r="D60" t="s">
        <v>96</v>
      </c>
      <c r="E60" t="s">
        <v>60</v>
      </c>
      <c r="F60" t="s">
        <v>97</v>
      </c>
    </row>
    <row r="61" spans="2:6" x14ac:dyDescent="0.25">
      <c r="B61" t="s">
        <v>101</v>
      </c>
      <c r="C61" s="8">
        <v>3.5</v>
      </c>
      <c r="D61" t="s">
        <v>96</v>
      </c>
      <c r="E61" t="s">
        <v>60</v>
      </c>
      <c r="F61" t="s">
        <v>97</v>
      </c>
    </row>
    <row r="62" spans="2:6" x14ac:dyDescent="0.25">
      <c r="B62" t="s">
        <v>102</v>
      </c>
      <c r="C62" s="8">
        <v>2.5</v>
      </c>
      <c r="D62" t="s">
        <v>103</v>
      </c>
      <c r="E62" t="s">
        <v>50</v>
      </c>
      <c r="F62" t="s">
        <v>97</v>
      </c>
    </row>
    <row r="63" spans="2:6" x14ac:dyDescent="0.25">
      <c r="B63" t="s">
        <v>104</v>
      </c>
      <c r="C63" s="8">
        <v>2.5</v>
      </c>
      <c r="D63" t="s">
        <v>103</v>
      </c>
      <c r="E63" t="s">
        <v>50</v>
      </c>
      <c r="F63" t="s">
        <v>97</v>
      </c>
    </row>
    <row r="64" spans="2:6" x14ac:dyDescent="0.25">
      <c r="B64" t="s">
        <v>105</v>
      </c>
      <c r="C64" s="8">
        <v>2.5</v>
      </c>
      <c r="D64" t="s">
        <v>103</v>
      </c>
      <c r="E64" t="s">
        <v>50</v>
      </c>
      <c r="F64" t="s">
        <v>97</v>
      </c>
    </row>
    <row r="65" spans="2:6" x14ac:dyDescent="0.25">
      <c r="B65" t="s">
        <v>106</v>
      </c>
      <c r="C65" s="8">
        <v>2.5</v>
      </c>
      <c r="D65" t="s">
        <v>103</v>
      </c>
      <c r="E65" t="s">
        <v>50</v>
      </c>
      <c r="F65" t="s">
        <v>97</v>
      </c>
    </row>
    <row r="66" spans="2:6" x14ac:dyDescent="0.25">
      <c r="B66" t="s">
        <v>107</v>
      </c>
      <c r="C66" s="8">
        <v>2.5</v>
      </c>
      <c r="D66" t="s">
        <v>103</v>
      </c>
      <c r="E66" t="s">
        <v>50</v>
      </c>
      <c r="F66" t="s">
        <v>97</v>
      </c>
    </row>
    <row r="67" spans="2:6" x14ac:dyDescent="0.25">
      <c r="B67" t="s">
        <v>108</v>
      </c>
      <c r="C67" s="8">
        <v>1.5</v>
      </c>
      <c r="D67" t="s">
        <v>103</v>
      </c>
      <c r="E67" t="s">
        <v>50</v>
      </c>
      <c r="F67" t="s">
        <v>97</v>
      </c>
    </row>
    <row r="68" spans="2:6" x14ac:dyDescent="0.25">
      <c r="B68" t="s">
        <v>53</v>
      </c>
      <c r="C68" s="8">
        <v>2.5</v>
      </c>
      <c r="D68" t="s">
        <v>50</v>
      </c>
      <c r="E68" t="s">
        <v>103</v>
      </c>
      <c r="F68" t="s">
        <v>97</v>
      </c>
    </row>
    <row r="69" spans="2:6" x14ac:dyDescent="0.25">
      <c r="B69" t="s">
        <v>55</v>
      </c>
      <c r="C69" s="8">
        <v>2.5</v>
      </c>
      <c r="D69" t="s">
        <v>50</v>
      </c>
      <c r="E69" t="s">
        <v>103</v>
      </c>
      <c r="F69" t="s">
        <v>97</v>
      </c>
    </row>
    <row r="70" spans="2:6" x14ac:dyDescent="0.25">
      <c r="B70" t="s">
        <v>65</v>
      </c>
      <c r="C70" s="8">
        <v>2.5</v>
      </c>
      <c r="D70" t="s">
        <v>61</v>
      </c>
      <c r="E70" t="s">
        <v>109</v>
      </c>
      <c r="F70" t="s">
        <v>110</v>
      </c>
    </row>
    <row r="71" spans="2:6" x14ac:dyDescent="0.25">
      <c r="B71" t="s">
        <v>66</v>
      </c>
      <c r="C71" s="8">
        <v>3.5</v>
      </c>
      <c r="D71" t="s">
        <v>61</v>
      </c>
      <c r="E71" t="s">
        <v>109</v>
      </c>
      <c r="F71" t="s">
        <v>110</v>
      </c>
    </row>
    <row r="72" spans="2:6" x14ac:dyDescent="0.25">
      <c r="B72" t="s">
        <v>67</v>
      </c>
      <c r="C72" s="8">
        <v>2.5</v>
      </c>
      <c r="D72" t="s">
        <v>61</v>
      </c>
      <c r="E72" t="s">
        <v>109</v>
      </c>
      <c r="F72" t="s">
        <v>110</v>
      </c>
    </row>
    <row r="73" spans="2:6" x14ac:dyDescent="0.25">
      <c r="B73" t="s">
        <v>68</v>
      </c>
      <c r="C73" s="8">
        <v>1.5</v>
      </c>
      <c r="D73" t="s">
        <v>61</v>
      </c>
      <c r="E73" t="s">
        <v>109</v>
      </c>
      <c r="F73" t="s">
        <v>110</v>
      </c>
    </row>
    <row r="74" spans="2:6" x14ac:dyDescent="0.25">
      <c r="B74" t="s">
        <v>69</v>
      </c>
      <c r="C74" s="8">
        <v>2.5</v>
      </c>
      <c r="D74" t="s">
        <v>61</v>
      </c>
      <c r="E74" t="s">
        <v>109</v>
      </c>
      <c r="F74" t="s">
        <v>110</v>
      </c>
    </row>
    <row r="75" spans="2:6" x14ac:dyDescent="0.25">
      <c r="B75" t="s">
        <v>70</v>
      </c>
      <c r="C75" s="8">
        <v>2.5</v>
      </c>
      <c r="D75" t="s">
        <v>61</v>
      </c>
      <c r="E75" t="s">
        <v>109</v>
      </c>
      <c r="F75" t="s">
        <v>110</v>
      </c>
    </row>
    <row r="76" spans="2:6" x14ac:dyDescent="0.25">
      <c r="B76" t="s">
        <v>111</v>
      </c>
      <c r="C76" s="8">
        <v>2.5</v>
      </c>
      <c r="D76" t="s">
        <v>109</v>
      </c>
      <c r="E76" t="s">
        <v>61</v>
      </c>
      <c r="F76" t="s">
        <v>110</v>
      </c>
    </row>
    <row r="77" spans="2:6" x14ac:dyDescent="0.25">
      <c r="B77" t="s">
        <v>112</v>
      </c>
      <c r="C77" s="8">
        <v>1.5</v>
      </c>
      <c r="D77" t="s">
        <v>109</v>
      </c>
      <c r="E77" t="s">
        <v>61</v>
      </c>
      <c r="F77" t="s">
        <v>110</v>
      </c>
    </row>
    <row r="78" spans="2:6" x14ac:dyDescent="0.25">
      <c r="B78" t="s">
        <v>113</v>
      </c>
      <c r="C78" s="8">
        <v>2.5</v>
      </c>
      <c r="D78" t="s">
        <v>109</v>
      </c>
      <c r="E78" t="s">
        <v>61</v>
      </c>
      <c r="F78" t="s">
        <v>110</v>
      </c>
    </row>
    <row r="79" spans="2:6" x14ac:dyDescent="0.25">
      <c r="B79" t="s">
        <v>114</v>
      </c>
      <c r="C79" s="8">
        <v>1.5</v>
      </c>
      <c r="D79" t="s">
        <v>109</v>
      </c>
      <c r="E79" t="s">
        <v>61</v>
      </c>
      <c r="F79" t="s">
        <v>110</v>
      </c>
    </row>
    <row r="80" spans="2:6" x14ac:dyDescent="0.25">
      <c r="B80" t="s">
        <v>115</v>
      </c>
      <c r="C80" s="8">
        <v>2.5</v>
      </c>
      <c r="D80" t="s">
        <v>109</v>
      </c>
      <c r="E80" t="s">
        <v>61</v>
      </c>
      <c r="F80" t="s">
        <v>110</v>
      </c>
    </row>
    <row r="81" spans="2:6" x14ac:dyDescent="0.25">
      <c r="B81" t="s">
        <v>116</v>
      </c>
      <c r="C81" s="8">
        <v>2.5</v>
      </c>
      <c r="D81" t="s">
        <v>109</v>
      </c>
      <c r="E81" t="s">
        <v>61</v>
      </c>
      <c r="F81" t="s">
        <v>110</v>
      </c>
    </row>
    <row r="82" spans="2:6" x14ac:dyDescent="0.25">
      <c r="B82" t="s">
        <v>117</v>
      </c>
      <c r="C82" s="8">
        <v>2.5</v>
      </c>
      <c r="D82" t="s">
        <v>118</v>
      </c>
      <c r="E82" t="s">
        <v>35</v>
      </c>
      <c r="F82" t="s">
        <v>110</v>
      </c>
    </row>
    <row r="83" spans="2:6" x14ac:dyDescent="0.25">
      <c r="B83" t="s">
        <v>119</v>
      </c>
      <c r="C83" s="8">
        <v>3.5</v>
      </c>
      <c r="D83" t="s">
        <v>118</v>
      </c>
      <c r="E83" t="s">
        <v>35</v>
      </c>
      <c r="F83" t="s">
        <v>110</v>
      </c>
    </row>
    <row r="84" spans="2:6" x14ac:dyDescent="0.25">
      <c r="B84" t="s">
        <v>120</v>
      </c>
      <c r="C84" s="8">
        <v>2.5</v>
      </c>
      <c r="D84" t="s">
        <v>118</v>
      </c>
      <c r="E84" t="s">
        <v>35</v>
      </c>
      <c r="F84" t="s">
        <v>110</v>
      </c>
    </row>
    <row r="85" spans="2:6" x14ac:dyDescent="0.25">
      <c r="B85" t="s">
        <v>34</v>
      </c>
      <c r="C85" s="8">
        <v>2.5</v>
      </c>
      <c r="D85" t="s">
        <v>35</v>
      </c>
      <c r="E85" t="s">
        <v>118</v>
      </c>
      <c r="F85" t="s">
        <v>110</v>
      </c>
    </row>
    <row r="86" spans="2:6" x14ac:dyDescent="0.25">
      <c r="B86" t="s">
        <v>121</v>
      </c>
      <c r="C86" s="8">
        <v>1.5</v>
      </c>
      <c r="D86" t="s">
        <v>35</v>
      </c>
      <c r="E86" t="s">
        <v>118</v>
      </c>
      <c r="F86" t="s">
        <v>110</v>
      </c>
    </row>
    <row r="87" spans="2:6" x14ac:dyDescent="0.25">
      <c r="B87" t="s">
        <v>38</v>
      </c>
      <c r="C87" s="8">
        <v>2.5</v>
      </c>
      <c r="D87" t="s">
        <v>35</v>
      </c>
      <c r="E87" t="s">
        <v>118</v>
      </c>
      <c r="F87" t="s">
        <v>110</v>
      </c>
    </row>
    <row r="88" spans="2:6" x14ac:dyDescent="0.25">
      <c r="B88" t="s">
        <v>39</v>
      </c>
      <c r="C88" s="8">
        <v>1.5</v>
      </c>
      <c r="D88" t="s">
        <v>35</v>
      </c>
      <c r="E88" t="s">
        <v>118</v>
      </c>
      <c r="F88" t="s">
        <v>110</v>
      </c>
    </row>
    <row r="89" spans="2:6" x14ac:dyDescent="0.25">
      <c r="B89" t="s">
        <v>40</v>
      </c>
      <c r="C89" s="8">
        <v>2.5</v>
      </c>
      <c r="D89" t="s">
        <v>35</v>
      </c>
      <c r="E89" t="s">
        <v>118</v>
      </c>
      <c r="F89" t="s">
        <v>110</v>
      </c>
    </row>
    <row r="90" spans="2:6" x14ac:dyDescent="0.25">
      <c r="B90" t="s">
        <v>41</v>
      </c>
      <c r="C90" s="8">
        <v>2.5</v>
      </c>
      <c r="D90" t="s">
        <v>35</v>
      </c>
      <c r="E90" t="s">
        <v>118</v>
      </c>
      <c r="F90" t="s">
        <v>110</v>
      </c>
    </row>
    <row r="91" spans="2:6" x14ac:dyDescent="0.25">
      <c r="B91" t="s">
        <v>79</v>
      </c>
      <c r="C91" s="8">
        <v>2.5</v>
      </c>
      <c r="D91" t="s">
        <v>73</v>
      </c>
      <c r="E91" t="s">
        <v>87</v>
      </c>
      <c r="F91" t="s">
        <v>110</v>
      </c>
    </row>
    <row r="92" spans="2:6" x14ac:dyDescent="0.25">
      <c r="B92" t="s">
        <v>80</v>
      </c>
      <c r="C92" s="8">
        <v>2.5</v>
      </c>
      <c r="D92" t="s">
        <v>73</v>
      </c>
      <c r="E92" t="s">
        <v>87</v>
      </c>
      <c r="F92" t="s">
        <v>110</v>
      </c>
    </row>
    <row r="93" spans="2:6" x14ac:dyDescent="0.25">
      <c r="B93" t="s">
        <v>81</v>
      </c>
      <c r="C93" s="8">
        <v>1.5</v>
      </c>
      <c r="D93" t="s">
        <v>73</v>
      </c>
      <c r="E93" t="s">
        <v>87</v>
      </c>
      <c r="F93" t="s">
        <v>110</v>
      </c>
    </row>
    <row r="94" spans="2:6" x14ac:dyDescent="0.25">
      <c r="B94" t="s">
        <v>82</v>
      </c>
      <c r="C94" s="8">
        <v>2.5</v>
      </c>
      <c r="D94" t="s">
        <v>73</v>
      </c>
      <c r="E94" t="s">
        <v>87</v>
      </c>
      <c r="F94" t="s">
        <v>110</v>
      </c>
    </row>
    <row r="95" spans="2:6" x14ac:dyDescent="0.25">
      <c r="B95" t="s">
        <v>83</v>
      </c>
      <c r="C95" s="8">
        <v>1.5</v>
      </c>
      <c r="D95" t="s">
        <v>73</v>
      </c>
      <c r="E95" t="s">
        <v>87</v>
      </c>
      <c r="F95" t="s">
        <v>110</v>
      </c>
    </row>
    <row r="96" spans="2:6" x14ac:dyDescent="0.25">
      <c r="B96" t="s">
        <v>84</v>
      </c>
      <c r="C96" s="8">
        <v>2.5</v>
      </c>
      <c r="D96" t="s">
        <v>73</v>
      </c>
      <c r="E96" t="s">
        <v>87</v>
      </c>
      <c r="F96" t="s">
        <v>110</v>
      </c>
    </row>
    <row r="97" spans="2:6" x14ac:dyDescent="0.25">
      <c r="B97" t="s">
        <v>85</v>
      </c>
      <c r="C97" s="8">
        <v>2.5</v>
      </c>
      <c r="D97" t="s">
        <v>73</v>
      </c>
      <c r="E97" t="s">
        <v>87</v>
      </c>
      <c r="F97" t="s">
        <v>110</v>
      </c>
    </row>
    <row r="98" spans="2:6" x14ac:dyDescent="0.25">
      <c r="B98" t="s">
        <v>86</v>
      </c>
      <c r="C98" s="8">
        <v>1.5</v>
      </c>
      <c r="D98" t="s">
        <v>87</v>
      </c>
      <c r="E98" t="s">
        <v>73</v>
      </c>
      <c r="F98" t="s">
        <v>110</v>
      </c>
    </row>
    <row r="99" spans="2:6" x14ac:dyDescent="0.25">
      <c r="B99" t="s">
        <v>89</v>
      </c>
      <c r="C99" s="8">
        <v>2.5</v>
      </c>
      <c r="D99" t="s">
        <v>87</v>
      </c>
      <c r="E99" t="s">
        <v>73</v>
      </c>
      <c r="F99" t="s">
        <v>110</v>
      </c>
    </row>
    <row r="100" spans="2:6" x14ac:dyDescent="0.25">
      <c r="B100" t="s">
        <v>90</v>
      </c>
      <c r="C100" s="8">
        <v>3.5</v>
      </c>
      <c r="D100" t="s">
        <v>87</v>
      </c>
      <c r="E100" t="s">
        <v>73</v>
      </c>
      <c r="F100" t="s">
        <v>110</v>
      </c>
    </row>
    <row r="101" spans="2:6" x14ac:dyDescent="0.25">
      <c r="B101" t="s">
        <v>91</v>
      </c>
      <c r="C101" s="8">
        <v>2.5</v>
      </c>
      <c r="D101" t="s">
        <v>87</v>
      </c>
      <c r="E101" t="s">
        <v>73</v>
      </c>
      <c r="F101" t="s">
        <v>110</v>
      </c>
    </row>
    <row r="102" spans="2:6" x14ac:dyDescent="0.25">
      <c r="B102" t="s">
        <v>122</v>
      </c>
      <c r="C102" s="8">
        <v>1.5</v>
      </c>
      <c r="D102" t="s">
        <v>72</v>
      </c>
      <c r="E102" t="s">
        <v>88</v>
      </c>
      <c r="F102" t="s">
        <v>110</v>
      </c>
    </row>
    <row r="103" spans="2:6" x14ac:dyDescent="0.25">
      <c r="B103" t="s">
        <v>71</v>
      </c>
      <c r="C103" s="8">
        <v>2.5</v>
      </c>
      <c r="D103" t="s">
        <v>72</v>
      </c>
      <c r="E103" t="s">
        <v>88</v>
      </c>
      <c r="F103" t="s">
        <v>110</v>
      </c>
    </row>
    <row r="104" spans="2:6" x14ac:dyDescent="0.25">
      <c r="B104" t="s">
        <v>76</v>
      </c>
      <c r="C104" s="8">
        <v>2.5</v>
      </c>
      <c r="D104" t="s">
        <v>72</v>
      </c>
      <c r="E104" t="s">
        <v>88</v>
      </c>
      <c r="F104" t="s">
        <v>110</v>
      </c>
    </row>
    <row r="105" spans="2:6" x14ac:dyDescent="0.25">
      <c r="B105" t="s">
        <v>77</v>
      </c>
      <c r="C105" s="8">
        <v>2.5</v>
      </c>
      <c r="D105" t="s">
        <v>72</v>
      </c>
      <c r="E105" t="s">
        <v>88</v>
      </c>
      <c r="F105" t="s">
        <v>110</v>
      </c>
    </row>
    <row r="106" spans="2:6" x14ac:dyDescent="0.25">
      <c r="B106" t="s">
        <v>78</v>
      </c>
      <c r="C106" s="8">
        <v>2.5</v>
      </c>
      <c r="D106" t="s">
        <v>72</v>
      </c>
      <c r="E106" t="s">
        <v>88</v>
      </c>
      <c r="F106" t="s">
        <v>110</v>
      </c>
    </row>
    <row r="107" spans="2:6" x14ac:dyDescent="0.25">
      <c r="B107" t="s">
        <v>123</v>
      </c>
      <c r="C107" s="8">
        <v>2.5</v>
      </c>
      <c r="D107" t="s">
        <v>124</v>
      </c>
      <c r="E107" t="s">
        <v>125</v>
      </c>
      <c r="F107" t="s">
        <v>126</v>
      </c>
    </row>
    <row r="108" spans="2:6" x14ac:dyDescent="0.25">
      <c r="B108" t="s">
        <v>127</v>
      </c>
      <c r="C108" s="8">
        <v>2.5</v>
      </c>
      <c r="D108" t="s">
        <v>124</v>
      </c>
      <c r="E108" t="s">
        <v>125</v>
      </c>
      <c r="F108" t="s">
        <v>126</v>
      </c>
    </row>
    <row r="109" spans="2:6" x14ac:dyDescent="0.25">
      <c r="B109" t="s">
        <v>128</v>
      </c>
      <c r="C109" s="8">
        <v>1.5</v>
      </c>
      <c r="D109" t="s">
        <v>124</v>
      </c>
      <c r="E109" t="s">
        <v>125</v>
      </c>
      <c r="F109" t="s">
        <v>126</v>
      </c>
    </row>
    <row r="110" spans="2:6" x14ac:dyDescent="0.25">
      <c r="B110" t="s">
        <v>129</v>
      </c>
      <c r="C110" s="8">
        <v>3.5</v>
      </c>
      <c r="D110" t="s">
        <v>124</v>
      </c>
      <c r="E110" t="s">
        <v>125</v>
      </c>
      <c r="F110" t="s">
        <v>126</v>
      </c>
    </row>
    <row r="111" spans="2:6" x14ac:dyDescent="0.25">
      <c r="B111" t="s">
        <v>130</v>
      </c>
      <c r="C111" s="8">
        <v>2.5</v>
      </c>
      <c r="D111" t="s">
        <v>125</v>
      </c>
      <c r="E111" t="s">
        <v>124</v>
      </c>
      <c r="F111" t="s">
        <v>126</v>
      </c>
    </row>
    <row r="112" spans="2:6" x14ac:dyDescent="0.25">
      <c r="B112" t="s">
        <v>131</v>
      </c>
      <c r="C112" s="8">
        <v>2.5</v>
      </c>
      <c r="D112" t="s">
        <v>125</v>
      </c>
      <c r="E112" t="s">
        <v>124</v>
      </c>
      <c r="F112" t="s">
        <v>126</v>
      </c>
    </row>
    <row r="113" spans="2:6" x14ac:dyDescent="0.25">
      <c r="B113" t="s">
        <v>132</v>
      </c>
      <c r="C113" s="8">
        <v>2.5</v>
      </c>
      <c r="D113" t="s">
        <v>125</v>
      </c>
      <c r="E113" t="s">
        <v>124</v>
      </c>
      <c r="F113" t="s">
        <v>126</v>
      </c>
    </row>
    <row r="114" spans="2:6" x14ac:dyDescent="0.25">
      <c r="B114" t="s">
        <v>133</v>
      </c>
      <c r="C114" s="8">
        <v>2.5</v>
      </c>
      <c r="D114" t="s">
        <v>125</v>
      </c>
      <c r="E114" t="s">
        <v>124</v>
      </c>
      <c r="F114" t="s">
        <v>126</v>
      </c>
    </row>
    <row r="115" spans="2:6" x14ac:dyDescent="0.25">
      <c r="B115" t="s">
        <v>134</v>
      </c>
      <c r="C115" s="8">
        <v>2.5</v>
      </c>
      <c r="D115" t="s">
        <v>125</v>
      </c>
      <c r="E115" t="s">
        <v>124</v>
      </c>
      <c r="F115" t="s">
        <v>126</v>
      </c>
    </row>
    <row r="116" spans="2:6" x14ac:dyDescent="0.25">
      <c r="B116" t="s">
        <v>135</v>
      </c>
      <c r="C116" s="8">
        <v>1.5</v>
      </c>
      <c r="D116" t="s">
        <v>136</v>
      </c>
      <c r="E116" t="s">
        <v>137</v>
      </c>
      <c r="F116" t="s">
        <v>126</v>
      </c>
    </row>
    <row r="117" spans="2:6" x14ac:dyDescent="0.25">
      <c r="B117" t="s">
        <v>138</v>
      </c>
      <c r="C117" s="8">
        <v>2.5</v>
      </c>
      <c r="D117" t="s">
        <v>136</v>
      </c>
      <c r="E117" t="s">
        <v>137</v>
      </c>
      <c r="F117" t="s">
        <v>126</v>
      </c>
    </row>
    <row r="118" spans="2:6" x14ac:dyDescent="0.25">
      <c r="B118" t="s">
        <v>139</v>
      </c>
      <c r="C118" s="8">
        <v>2.5</v>
      </c>
      <c r="D118" t="s">
        <v>136</v>
      </c>
      <c r="E118" t="s">
        <v>137</v>
      </c>
      <c r="F118" t="s">
        <v>126</v>
      </c>
    </row>
    <row r="119" spans="2:6" x14ac:dyDescent="0.25">
      <c r="B119" t="s">
        <v>140</v>
      </c>
      <c r="C119" s="8">
        <v>2.5</v>
      </c>
      <c r="D119" t="s">
        <v>136</v>
      </c>
      <c r="E119" t="s">
        <v>137</v>
      </c>
      <c r="F119" t="s">
        <v>126</v>
      </c>
    </row>
    <row r="120" spans="2:6" x14ac:dyDescent="0.25">
      <c r="B120" t="s">
        <v>141</v>
      </c>
      <c r="C120" s="8">
        <v>1.5</v>
      </c>
      <c r="D120" t="s">
        <v>136</v>
      </c>
      <c r="E120" t="s">
        <v>137</v>
      </c>
      <c r="F120" t="s">
        <v>126</v>
      </c>
    </row>
    <row r="121" spans="2:6" x14ac:dyDescent="0.25">
      <c r="B121" t="s">
        <v>142</v>
      </c>
      <c r="C121" s="8">
        <v>2.5</v>
      </c>
      <c r="D121" t="s">
        <v>137</v>
      </c>
      <c r="E121" t="s">
        <v>136</v>
      </c>
      <c r="F121" t="s">
        <v>126</v>
      </c>
    </row>
    <row r="122" spans="2:6" x14ac:dyDescent="0.25">
      <c r="B122" t="s">
        <v>143</v>
      </c>
      <c r="C122" s="8">
        <v>2.5</v>
      </c>
      <c r="D122" t="s">
        <v>137</v>
      </c>
      <c r="E122" t="s">
        <v>136</v>
      </c>
      <c r="F122" t="s">
        <v>126</v>
      </c>
    </row>
    <row r="123" spans="2:6" x14ac:dyDescent="0.25">
      <c r="B123" t="s">
        <v>144</v>
      </c>
      <c r="C123" s="8">
        <v>1.5</v>
      </c>
      <c r="D123" t="s">
        <v>137</v>
      </c>
      <c r="E123" t="s">
        <v>136</v>
      </c>
      <c r="F123" t="s">
        <v>126</v>
      </c>
    </row>
    <row r="124" spans="2:6" x14ac:dyDescent="0.25">
      <c r="B124" t="s">
        <v>145</v>
      </c>
      <c r="C124" s="8">
        <v>2.5</v>
      </c>
      <c r="D124" t="s">
        <v>146</v>
      </c>
      <c r="E124" t="s">
        <v>51</v>
      </c>
      <c r="F124" t="s">
        <v>126</v>
      </c>
    </row>
    <row r="125" spans="2:6" x14ac:dyDescent="0.25">
      <c r="B125" t="s">
        <v>147</v>
      </c>
      <c r="C125" s="8">
        <v>2.5</v>
      </c>
      <c r="D125" t="s">
        <v>146</v>
      </c>
      <c r="E125" t="s">
        <v>51</v>
      </c>
      <c r="F125" t="s">
        <v>126</v>
      </c>
    </row>
    <row r="126" spans="2:6" x14ac:dyDescent="0.25">
      <c r="B126" t="s">
        <v>148</v>
      </c>
      <c r="C126" s="8">
        <v>2.5</v>
      </c>
      <c r="D126" t="s">
        <v>146</v>
      </c>
      <c r="E126" t="s">
        <v>51</v>
      </c>
      <c r="F126" t="s">
        <v>126</v>
      </c>
    </row>
    <row r="127" spans="2:6" x14ac:dyDescent="0.25">
      <c r="B127" t="s">
        <v>149</v>
      </c>
      <c r="C127" s="8">
        <v>1.5</v>
      </c>
      <c r="D127" t="s">
        <v>146</v>
      </c>
      <c r="E127" t="s">
        <v>51</v>
      </c>
      <c r="F127" t="s">
        <v>126</v>
      </c>
    </row>
    <row r="128" spans="2:6" x14ac:dyDescent="0.25">
      <c r="B128" t="s">
        <v>56</v>
      </c>
      <c r="C128" s="8">
        <v>2.5</v>
      </c>
      <c r="D128" t="s">
        <v>51</v>
      </c>
      <c r="E128" t="s">
        <v>146</v>
      </c>
      <c r="F128" t="s">
        <v>126</v>
      </c>
    </row>
    <row r="129" spans="2:6" x14ac:dyDescent="0.25">
      <c r="B129" t="s">
        <v>58</v>
      </c>
      <c r="C129" s="8">
        <v>3.5</v>
      </c>
      <c r="D129" t="s">
        <v>51</v>
      </c>
      <c r="E129" t="s">
        <v>146</v>
      </c>
      <c r="F129" t="s">
        <v>126</v>
      </c>
    </row>
    <row r="130" spans="2:6" x14ac:dyDescent="0.25">
      <c r="B130" t="s">
        <v>150</v>
      </c>
      <c r="C130" s="8">
        <v>2.5</v>
      </c>
      <c r="D130" t="s">
        <v>151</v>
      </c>
      <c r="E130" t="s">
        <v>152</v>
      </c>
      <c r="F130" t="s">
        <v>126</v>
      </c>
    </row>
    <row r="131" spans="2:6" x14ac:dyDescent="0.25">
      <c r="B131" t="s">
        <v>153</v>
      </c>
      <c r="C131" s="8">
        <v>2.5</v>
      </c>
      <c r="D131" t="s">
        <v>151</v>
      </c>
      <c r="E131" t="s">
        <v>152</v>
      </c>
      <c r="F131" t="s">
        <v>126</v>
      </c>
    </row>
    <row r="132" spans="2:6" x14ac:dyDescent="0.25">
      <c r="B132" t="s">
        <v>154</v>
      </c>
      <c r="C132" s="8">
        <v>2.5</v>
      </c>
      <c r="D132" t="s">
        <v>152</v>
      </c>
      <c r="E132" t="s">
        <v>151</v>
      </c>
      <c r="F132" t="s">
        <v>126</v>
      </c>
    </row>
    <row r="133" spans="2:6" x14ac:dyDescent="0.25">
      <c r="B133" t="s">
        <v>155</v>
      </c>
      <c r="C133" s="8">
        <v>2.5</v>
      </c>
      <c r="D133" t="s">
        <v>152</v>
      </c>
      <c r="E133" t="s">
        <v>151</v>
      </c>
      <c r="F133" t="s">
        <v>126</v>
      </c>
    </row>
    <row r="134" spans="2:6" x14ac:dyDescent="0.25">
      <c r="B134" t="s">
        <v>156</v>
      </c>
      <c r="C134" s="8">
        <v>2.5</v>
      </c>
      <c r="D134" t="s">
        <v>157</v>
      </c>
      <c r="E134" t="s">
        <v>158</v>
      </c>
      <c r="F134" t="s">
        <v>97</v>
      </c>
    </row>
    <row r="135" spans="2:6" x14ac:dyDescent="0.25">
      <c r="B135" t="s">
        <v>159</v>
      </c>
      <c r="C135" s="8">
        <v>1.5</v>
      </c>
      <c r="D135" t="s">
        <v>157</v>
      </c>
      <c r="E135" t="s">
        <v>158</v>
      </c>
      <c r="F135" t="s">
        <v>97</v>
      </c>
    </row>
    <row r="136" spans="2:6" x14ac:dyDescent="0.25">
      <c r="B136" t="s">
        <v>160</v>
      </c>
      <c r="C136" s="8">
        <v>2.5</v>
      </c>
      <c r="D136" t="s">
        <v>157</v>
      </c>
      <c r="E136" t="s">
        <v>158</v>
      </c>
      <c r="F136" t="s">
        <v>97</v>
      </c>
    </row>
    <row r="137" spans="2:6" x14ac:dyDescent="0.25">
      <c r="B137" t="s">
        <v>161</v>
      </c>
      <c r="C137" s="8">
        <v>2.5</v>
      </c>
      <c r="D137" t="s">
        <v>157</v>
      </c>
      <c r="E137" t="s">
        <v>158</v>
      </c>
      <c r="F137" t="s">
        <v>97</v>
      </c>
    </row>
    <row r="138" spans="2:6" x14ac:dyDescent="0.25">
      <c r="B138" t="s">
        <v>162</v>
      </c>
      <c r="C138" s="8">
        <v>1.5</v>
      </c>
      <c r="D138" t="s">
        <v>157</v>
      </c>
      <c r="E138" t="s">
        <v>158</v>
      </c>
      <c r="F138" t="s">
        <v>97</v>
      </c>
    </row>
    <row r="139" spans="2:6" x14ac:dyDescent="0.25">
      <c r="B139" t="s">
        <v>163</v>
      </c>
      <c r="C139" s="8">
        <v>1.5</v>
      </c>
      <c r="D139" t="s">
        <v>157</v>
      </c>
      <c r="E139" t="s">
        <v>158</v>
      </c>
      <c r="F139" t="s">
        <v>97</v>
      </c>
    </row>
    <row r="140" spans="2:6" x14ac:dyDescent="0.25">
      <c r="B140" t="s">
        <v>164</v>
      </c>
      <c r="C140" s="8">
        <v>2.5</v>
      </c>
      <c r="D140" t="s">
        <v>158</v>
      </c>
      <c r="E140" t="s">
        <v>157</v>
      </c>
      <c r="F140" t="s">
        <v>97</v>
      </c>
    </row>
    <row r="141" spans="2:6" x14ac:dyDescent="0.25">
      <c r="B141" t="s">
        <v>165</v>
      </c>
      <c r="C141" s="8">
        <v>2.5</v>
      </c>
      <c r="D141" t="s">
        <v>158</v>
      </c>
      <c r="E141" t="s">
        <v>157</v>
      </c>
      <c r="F141" t="s">
        <v>97</v>
      </c>
    </row>
    <row r="142" spans="2:6" x14ac:dyDescent="0.25">
      <c r="B142" t="s">
        <v>166</v>
      </c>
      <c r="C142" s="8">
        <v>2.5</v>
      </c>
      <c r="D142" t="s">
        <v>158</v>
      </c>
      <c r="E142" t="s">
        <v>157</v>
      </c>
      <c r="F142" t="s">
        <v>97</v>
      </c>
    </row>
    <row r="143" spans="2:6" x14ac:dyDescent="0.25">
      <c r="B143" t="s">
        <v>167</v>
      </c>
      <c r="C143" s="8">
        <v>2.5</v>
      </c>
      <c r="D143" t="s">
        <v>168</v>
      </c>
      <c r="E143" t="s">
        <v>169</v>
      </c>
      <c r="F143" t="s">
        <v>97</v>
      </c>
    </row>
    <row r="144" spans="2:6" x14ac:dyDescent="0.25">
      <c r="B144" t="s">
        <v>170</v>
      </c>
      <c r="C144" s="8">
        <v>2.5</v>
      </c>
      <c r="D144" t="s">
        <v>168</v>
      </c>
      <c r="E144" t="s">
        <v>169</v>
      </c>
      <c r="F144" t="s">
        <v>97</v>
      </c>
    </row>
    <row r="145" spans="2:6" x14ac:dyDescent="0.25">
      <c r="B145" t="s">
        <v>171</v>
      </c>
      <c r="C145" s="8">
        <v>2.5</v>
      </c>
      <c r="D145" t="s">
        <v>168</v>
      </c>
      <c r="E145" t="s">
        <v>169</v>
      </c>
      <c r="F145" t="s">
        <v>97</v>
      </c>
    </row>
    <row r="146" spans="2:6" x14ac:dyDescent="0.25">
      <c r="B146" t="s">
        <v>172</v>
      </c>
      <c r="C146" s="8">
        <v>1.5</v>
      </c>
      <c r="D146" t="s">
        <v>173</v>
      </c>
      <c r="E146" t="s">
        <v>174</v>
      </c>
      <c r="F146" t="s">
        <v>97</v>
      </c>
    </row>
    <row r="147" spans="2:6" x14ac:dyDescent="0.25">
      <c r="B147" t="s">
        <v>175</v>
      </c>
      <c r="C147" s="8">
        <v>2.5</v>
      </c>
      <c r="D147" t="s">
        <v>173</v>
      </c>
      <c r="E147" t="s">
        <v>174</v>
      </c>
      <c r="F147" t="s">
        <v>97</v>
      </c>
    </row>
    <row r="148" spans="2:6" x14ac:dyDescent="0.25">
      <c r="B148" t="s">
        <v>176</v>
      </c>
      <c r="C148" s="8">
        <v>1.5</v>
      </c>
      <c r="D148" t="s">
        <v>173</v>
      </c>
      <c r="E148" t="s">
        <v>174</v>
      </c>
      <c r="F148" t="s">
        <v>97</v>
      </c>
    </row>
    <row r="149" spans="2:6" x14ac:dyDescent="0.25">
      <c r="B149" t="s">
        <v>177</v>
      </c>
      <c r="C149" s="8">
        <v>2.5</v>
      </c>
      <c r="D149" t="s">
        <v>174</v>
      </c>
      <c r="E149" t="s">
        <v>173</v>
      </c>
      <c r="F149" t="s">
        <v>97</v>
      </c>
    </row>
    <row r="150" spans="2:6" x14ac:dyDescent="0.25">
      <c r="B150" t="s">
        <v>178</v>
      </c>
      <c r="C150" s="8">
        <v>2.5</v>
      </c>
      <c r="D150" t="s">
        <v>174</v>
      </c>
      <c r="E150" t="s">
        <v>173</v>
      </c>
      <c r="F150" t="s">
        <v>97</v>
      </c>
    </row>
    <row r="151" spans="2:6" x14ac:dyDescent="0.25">
      <c r="B151" t="s">
        <v>179</v>
      </c>
      <c r="C151" s="8">
        <v>3.5</v>
      </c>
      <c r="D151" t="s">
        <v>174</v>
      </c>
      <c r="E151" t="s">
        <v>173</v>
      </c>
      <c r="F151" t="s">
        <v>97</v>
      </c>
    </row>
    <row r="152" spans="2:6" x14ac:dyDescent="0.25">
      <c r="B152" t="s">
        <v>180</v>
      </c>
      <c r="C152" s="8">
        <v>2.5</v>
      </c>
      <c r="D152" t="s">
        <v>174</v>
      </c>
      <c r="E152" t="s">
        <v>173</v>
      </c>
      <c r="F152" t="s">
        <v>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2"/>
  <sheetViews>
    <sheetView topLeftCell="A3" workbookViewId="0">
      <selection activeCell="D5" sqref="D5"/>
    </sheetView>
  </sheetViews>
  <sheetFormatPr defaultRowHeight="15" x14ac:dyDescent="0.25"/>
  <sheetData>
    <row r="1" spans="1:5" x14ac:dyDescent="0.25">
      <c r="A1" t="s">
        <v>24</v>
      </c>
      <c r="B1">
        <v>5</v>
      </c>
      <c r="D1" t="s">
        <v>25</v>
      </c>
      <c r="E1">
        <v>148</v>
      </c>
    </row>
    <row r="2" spans="1:5" x14ac:dyDescent="0.25">
      <c r="A2" t="s">
        <v>26</v>
      </c>
      <c r="B2">
        <v>2</v>
      </c>
      <c r="D2" t="s">
        <v>27</v>
      </c>
      <c r="E2">
        <v>2</v>
      </c>
    </row>
    <row r="4" spans="1:5" x14ac:dyDescent="0.25">
      <c r="B4" t="s">
        <v>181</v>
      </c>
      <c r="C4" t="s">
        <v>182</v>
      </c>
    </row>
    <row r="5" spans="1:5" x14ac:dyDescent="0.25">
      <c r="B5" s="8">
        <v>2.5499999999999998</v>
      </c>
      <c r="C5" s="8">
        <v>1.47</v>
      </c>
    </row>
    <row r="6" spans="1:5" x14ac:dyDescent="0.25">
      <c r="B6" s="8">
        <v>2.2000000000000002</v>
      </c>
      <c r="C6" s="8">
        <v>1.62</v>
      </c>
    </row>
    <row r="7" spans="1:5" x14ac:dyDescent="0.25">
      <c r="B7" s="8">
        <v>1.52</v>
      </c>
      <c r="C7" s="8">
        <v>2.4</v>
      </c>
    </row>
    <row r="8" spans="1:5" x14ac:dyDescent="0.25">
      <c r="B8" s="8">
        <v>2.5</v>
      </c>
      <c r="C8" s="8">
        <v>1.5</v>
      </c>
    </row>
    <row r="9" spans="1:5" x14ac:dyDescent="0.25">
      <c r="B9" s="8">
        <v>2.2999999999999998</v>
      </c>
      <c r="C9" s="8">
        <v>1.55</v>
      </c>
    </row>
    <row r="10" spans="1:5" x14ac:dyDescent="0.25">
      <c r="B10" s="8">
        <v>1.76</v>
      </c>
      <c r="C10" s="8">
        <v>1.9</v>
      </c>
    </row>
    <row r="11" spans="1:5" x14ac:dyDescent="0.25">
      <c r="B11" s="8">
        <v>2.25</v>
      </c>
      <c r="C11" s="8">
        <v>1.57</v>
      </c>
    </row>
    <row r="12" spans="1:5" x14ac:dyDescent="0.25">
      <c r="B12" s="8">
        <v>1.8</v>
      </c>
      <c r="C12" s="8">
        <v>1.86</v>
      </c>
    </row>
    <row r="13" spans="1:5" x14ac:dyDescent="0.25">
      <c r="B13" s="8">
        <v>1.62</v>
      </c>
      <c r="C13" s="8">
        <v>2.2000000000000002</v>
      </c>
    </row>
    <row r="14" spans="1:5" x14ac:dyDescent="0.25">
      <c r="B14" s="8">
        <v>1.9</v>
      </c>
      <c r="C14" s="8">
        <v>1.76</v>
      </c>
    </row>
    <row r="15" spans="1:5" x14ac:dyDescent="0.25">
      <c r="B15" s="8">
        <v>2.4</v>
      </c>
      <c r="C15" s="8">
        <v>1.52</v>
      </c>
    </row>
    <row r="16" spans="1:5" x14ac:dyDescent="0.25">
      <c r="B16" s="8">
        <v>1.76</v>
      </c>
      <c r="C16" s="8">
        <v>1.9</v>
      </c>
    </row>
    <row r="17" spans="2:3" x14ac:dyDescent="0.25">
      <c r="B17" s="8">
        <v>2.4</v>
      </c>
      <c r="C17" s="8">
        <v>1.52</v>
      </c>
    </row>
    <row r="18" spans="2:3" x14ac:dyDescent="0.25">
      <c r="B18" s="8">
        <v>2.4</v>
      </c>
      <c r="C18" s="8">
        <v>1.52</v>
      </c>
    </row>
    <row r="19" spans="2:3" x14ac:dyDescent="0.25">
      <c r="B19" s="8">
        <v>2.1</v>
      </c>
      <c r="C19" s="8">
        <v>1.66</v>
      </c>
    </row>
    <row r="20" spans="2:3" x14ac:dyDescent="0.25">
      <c r="B20" s="8">
        <v>1.55</v>
      </c>
      <c r="C20" s="8">
        <v>2.2999999999999998</v>
      </c>
    </row>
    <row r="21" spans="2:3" x14ac:dyDescent="0.25">
      <c r="B21" s="8">
        <v>1.66</v>
      </c>
      <c r="C21" s="8">
        <v>2.1</v>
      </c>
    </row>
    <row r="22" spans="2:3" x14ac:dyDescent="0.25">
      <c r="B22" s="8">
        <v>2.2000000000000002</v>
      </c>
      <c r="C22" s="8">
        <v>1.62</v>
      </c>
    </row>
    <row r="23" spans="2:3" x14ac:dyDescent="0.25">
      <c r="B23" s="8">
        <v>1.55</v>
      </c>
      <c r="C23" s="8">
        <v>2.2999999999999998</v>
      </c>
    </row>
    <row r="24" spans="2:3" x14ac:dyDescent="0.25">
      <c r="B24" s="8">
        <v>1.62</v>
      </c>
      <c r="C24" s="8">
        <v>2.2000000000000002</v>
      </c>
    </row>
    <row r="25" spans="2:3" x14ac:dyDescent="0.25">
      <c r="B25" s="8">
        <v>2.1</v>
      </c>
      <c r="C25" s="8">
        <v>1.66</v>
      </c>
    </row>
    <row r="26" spans="2:3" x14ac:dyDescent="0.25">
      <c r="B26" s="8">
        <v>2.2000000000000002</v>
      </c>
      <c r="C26" s="8">
        <v>1.62</v>
      </c>
    </row>
    <row r="27" spans="2:3" x14ac:dyDescent="0.25">
      <c r="B27" s="8">
        <v>1.5</v>
      </c>
      <c r="C27" s="8">
        <v>2.5</v>
      </c>
    </row>
    <row r="28" spans="2:3" x14ac:dyDescent="0.25">
      <c r="B28" s="8">
        <v>1.57</v>
      </c>
      <c r="C28" s="8">
        <v>2.25</v>
      </c>
    </row>
    <row r="29" spans="2:3" x14ac:dyDescent="0.25">
      <c r="B29" s="8">
        <v>1.86</v>
      </c>
      <c r="C29" s="8">
        <v>1.8</v>
      </c>
    </row>
    <row r="30" spans="2:3" x14ac:dyDescent="0.25">
      <c r="B30" s="8">
        <v>2.1</v>
      </c>
      <c r="C30" s="8">
        <v>1.66</v>
      </c>
    </row>
    <row r="31" spans="2:3" x14ac:dyDescent="0.25">
      <c r="B31" s="8">
        <v>2.25</v>
      </c>
      <c r="C31" s="8">
        <v>1.57</v>
      </c>
    </row>
    <row r="32" spans="2:3" x14ac:dyDescent="0.25">
      <c r="B32" s="8">
        <v>1.57</v>
      </c>
      <c r="C32" s="8">
        <v>2.25</v>
      </c>
    </row>
    <row r="33" spans="2:3" x14ac:dyDescent="0.25">
      <c r="B33" s="8">
        <v>1.71</v>
      </c>
      <c r="C33" s="8">
        <v>2</v>
      </c>
    </row>
    <row r="34" spans="2:3" x14ac:dyDescent="0.25">
      <c r="B34" s="8">
        <v>2.5</v>
      </c>
      <c r="C34" s="8">
        <v>1.5</v>
      </c>
    </row>
    <row r="35" spans="2:3" x14ac:dyDescent="0.25">
      <c r="B35" s="8">
        <v>2.2000000000000002</v>
      </c>
      <c r="C35" s="8">
        <v>1.62</v>
      </c>
    </row>
    <row r="36" spans="2:3" x14ac:dyDescent="0.25">
      <c r="B36" s="8">
        <v>2.25</v>
      </c>
      <c r="C36" s="8">
        <v>1.57</v>
      </c>
    </row>
    <row r="37" spans="2:3" x14ac:dyDescent="0.25">
      <c r="B37" s="8">
        <v>2.1</v>
      </c>
      <c r="C37" s="8">
        <v>1.66</v>
      </c>
    </row>
    <row r="38" spans="2:3" x14ac:dyDescent="0.25">
      <c r="B38" s="8">
        <v>2.25</v>
      </c>
      <c r="C38" s="8">
        <v>1.57</v>
      </c>
    </row>
    <row r="39" spans="2:3" x14ac:dyDescent="0.25">
      <c r="B39" s="8">
        <v>1.71</v>
      </c>
      <c r="C39" s="8">
        <v>2</v>
      </c>
    </row>
    <row r="40" spans="2:3" x14ac:dyDescent="0.25">
      <c r="B40" s="8">
        <v>1.71</v>
      </c>
      <c r="C40" s="8">
        <v>2</v>
      </c>
    </row>
    <row r="41" spans="2:3" x14ac:dyDescent="0.25">
      <c r="B41" s="8">
        <v>2.25</v>
      </c>
      <c r="C41" s="8">
        <v>1.57</v>
      </c>
    </row>
    <row r="42" spans="2:3" x14ac:dyDescent="0.25">
      <c r="B42" s="8">
        <v>2.5499999999999998</v>
      </c>
      <c r="C42" s="8">
        <v>1.47</v>
      </c>
    </row>
    <row r="43" spans="2:3" x14ac:dyDescent="0.25">
      <c r="B43" s="8">
        <v>2.25</v>
      </c>
      <c r="C43" s="8">
        <v>1.57</v>
      </c>
    </row>
    <row r="44" spans="2:3" x14ac:dyDescent="0.25">
      <c r="B44" s="8">
        <v>1.71</v>
      </c>
      <c r="C44" s="8">
        <v>2</v>
      </c>
    </row>
    <row r="45" spans="2:3" x14ac:dyDescent="0.25">
      <c r="B45" s="8">
        <v>2.25</v>
      </c>
      <c r="C45" s="8">
        <v>1.57</v>
      </c>
    </row>
    <row r="46" spans="2:3" x14ac:dyDescent="0.25">
      <c r="B46" s="8">
        <v>1.71</v>
      </c>
      <c r="C46" s="8">
        <v>2</v>
      </c>
    </row>
    <row r="47" spans="2:3" x14ac:dyDescent="0.25">
      <c r="B47" s="8">
        <v>1.62</v>
      </c>
      <c r="C47" s="8">
        <v>2.2000000000000002</v>
      </c>
    </row>
    <row r="48" spans="2:3" x14ac:dyDescent="0.25">
      <c r="B48" s="8">
        <v>1.76</v>
      </c>
      <c r="C48" s="8">
        <v>1.9</v>
      </c>
    </row>
    <row r="49" spans="2:3" x14ac:dyDescent="0.25">
      <c r="B49" s="8">
        <v>1.71</v>
      </c>
      <c r="C49" s="8">
        <v>2</v>
      </c>
    </row>
    <row r="50" spans="2:3" x14ac:dyDescent="0.25">
      <c r="B50" s="8">
        <v>2.5</v>
      </c>
      <c r="C50" s="8">
        <v>1.5</v>
      </c>
    </row>
    <row r="51" spans="2:3" x14ac:dyDescent="0.25">
      <c r="B51" s="8">
        <v>2.1</v>
      </c>
      <c r="C51" s="8">
        <v>1.66</v>
      </c>
    </row>
    <row r="52" spans="2:3" x14ac:dyDescent="0.25">
      <c r="B52" s="8">
        <v>1.71</v>
      </c>
      <c r="C52" s="8">
        <v>2</v>
      </c>
    </row>
    <row r="53" spans="2:3" x14ac:dyDescent="0.25">
      <c r="B53" s="8">
        <v>2.2999999999999998</v>
      </c>
      <c r="C53" s="8">
        <v>1.55</v>
      </c>
    </row>
    <row r="54" spans="2:3" x14ac:dyDescent="0.25">
      <c r="B54" s="8">
        <v>1.57</v>
      </c>
      <c r="C54" s="8">
        <v>2.25</v>
      </c>
    </row>
    <row r="55" spans="2:3" x14ac:dyDescent="0.25">
      <c r="B55" s="8">
        <v>1.83</v>
      </c>
      <c r="C55" s="8">
        <v>1.83</v>
      </c>
    </row>
    <row r="56" spans="2:3" x14ac:dyDescent="0.25">
      <c r="B56" s="8">
        <v>2</v>
      </c>
      <c r="C56" s="8">
        <v>1.71</v>
      </c>
    </row>
    <row r="57" spans="2:3" x14ac:dyDescent="0.25">
      <c r="B57" s="8">
        <v>1.52</v>
      </c>
      <c r="C57" s="8">
        <v>2.4</v>
      </c>
    </row>
    <row r="58" spans="2:3" x14ac:dyDescent="0.25">
      <c r="B58" s="8">
        <v>2</v>
      </c>
      <c r="C58" s="8">
        <v>1.71</v>
      </c>
    </row>
    <row r="59" spans="2:3" x14ac:dyDescent="0.25">
      <c r="B59" s="8">
        <v>2</v>
      </c>
      <c r="C59" s="8">
        <v>1.71</v>
      </c>
    </row>
    <row r="60" spans="2:3" x14ac:dyDescent="0.25">
      <c r="B60" s="8">
        <v>2.2999999999999998</v>
      </c>
      <c r="C60" s="8">
        <v>1.55</v>
      </c>
    </row>
    <row r="61" spans="2:3" x14ac:dyDescent="0.25">
      <c r="B61" s="8">
        <v>1.71</v>
      </c>
      <c r="C61" s="8">
        <v>2</v>
      </c>
    </row>
    <row r="62" spans="2:3" x14ac:dyDescent="0.25">
      <c r="B62" s="8">
        <v>2</v>
      </c>
      <c r="C62" s="8">
        <v>1.71</v>
      </c>
    </row>
    <row r="63" spans="2:3" x14ac:dyDescent="0.25">
      <c r="B63" s="8">
        <v>2.2000000000000002</v>
      </c>
      <c r="C63" s="8">
        <v>1.62</v>
      </c>
    </row>
    <row r="64" spans="2:3" x14ac:dyDescent="0.25">
      <c r="B64" s="8">
        <v>2.1</v>
      </c>
      <c r="C64" s="8">
        <v>1.66</v>
      </c>
    </row>
    <row r="65" spans="2:3" x14ac:dyDescent="0.25">
      <c r="B65" s="8">
        <v>2.2000000000000002</v>
      </c>
      <c r="C65" s="8">
        <v>1.62</v>
      </c>
    </row>
    <row r="66" spans="2:3" x14ac:dyDescent="0.25">
      <c r="B66" s="8">
        <v>2.1</v>
      </c>
      <c r="C66" s="8">
        <v>1.66</v>
      </c>
    </row>
    <row r="67" spans="2:3" x14ac:dyDescent="0.25">
      <c r="B67" s="8">
        <v>1.52</v>
      </c>
      <c r="C67" s="8">
        <v>2.4</v>
      </c>
    </row>
    <row r="68" spans="2:3" x14ac:dyDescent="0.25">
      <c r="B68" s="8">
        <v>1.76</v>
      </c>
      <c r="C68" s="8">
        <v>1.9</v>
      </c>
    </row>
    <row r="69" spans="2:3" x14ac:dyDescent="0.25">
      <c r="B69" s="8">
        <v>1.57</v>
      </c>
      <c r="C69" s="8">
        <v>2.25</v>
      </c>
    </row>
    <row r="70" spans="2:3" x14ac:dyDescent="0.25">
      <c r="B70" s="8">
        <v>1.86</v>
      </c>
      <c r="C70" s="8">
        <v>1.8</v>
      </c>
    </row>
    <row r="71" spans="2:3" x14ac:dyDescent="0.25">
      <c r="B71" s="8">
        <v>2.2000000000000002</v>
      </c>
      <c r="C71" s="8">
        <v>1.62</v>
      </c>
    </row>
    <row r="72" spans="2:3" x14ac:dyDescent="0.25">
      <c r="B72" s="8">
        <v>2.25</v>
      </c>
      <c r="C72" s="8">
        <v>1.57</v>
      </c>
    </row>
    <row r="73" spans="2:3" x14ac:dyDescent="0.25">
      <c r="B73" s="8">
        <v>1.62</v>
      </c>
      <c r="C73" s="8">
        <v>2.2000000000000002</v>
      </c>
    </row>
    <row r="74" spans="2:3" x14ac:dyDescent="0.25">
      <c r="B74" s="8">
        <v>1.71</v>
      </c>
      <c r="C74" s="8">
        <v>2</v>
      </c>
    </row>
    <row r="75" spans="2:3" x14ac:dyDescent="0.25">
      <c r="B75" s="8">
        <v>2.4</v>
      </c>
      <c r="C75" s="8">
        <v>1.52</v>
      </c>
    </row>
    <row r="76" spans="2:3" x14ac:dyDescent="0.25">
      <c r="B76" s="8">
        <v>1.71</v>
      </c>
      <c r="C76" s="8">
        <v>2</v>
      </c>
    </row>
    <row r="77" spans="2:3" x14ac:dyDescent="0.25">
      <c r="B77" s="8">
        <v>1.62</v>
      </c>
      <c r="C77" s="8">
        <v>2.2000000000000002</v>
      </c>
    </row>
    <row r="78" spans="2:3" x14ac:dyDescent="0.25">
      <c r="B78" s="8">
        <v>1.76</v>
      </c>
      <c r="C78" s="8">
        <v>1.9</v>
      </c>
    </row>
    <row r="79" spans="2:3" x14ac:dyDescent="0.25">
      <c r="B79" s="8">
        <v>1.66</v>
      </c>
      <c r="C79" s="8">
        <v>2.1</v>
      </c>
    </row>
    <row r="80" spans="2:3" x14ac:dyDescent="0.25">
      <c r="B80" s="8">
        <v>2.2999999999999998</v>
      </c>
      <c r="C80" s="8">
        <v>1.55</v>
      </c>
    </row>
    <row r="81" spans="2:3" x14ac:dyDescent="0.25">
      <c r="B81" s="8">
        <v>2.2999999999999998</v>
      </c>
      <c r="C81" s="8">
        <v>1.55</v>
      </c>
    </row>
    <row r="82" spans="2:3" x14ac:dyDescent="0.25">
      <c r="B82" s="8">
        <v>1.66</v>
      </c>
      <c r="C82" s="8">
        <v>2.1</v>
      </c>
    </row>
    <row r="83" spans="2:3" x14ac:dyDescent="0.25">
      <c r="B83" s="8">
        <v>1.86</v>
      </c>
      <c r="C83" s="8">
        <v>1.8</v>
      </c>
    </row>
    <row r="84" spans="2:3" x14ac:dyDescent="0.25">
      <c r="B84" s="8">
        <v>1.76</v>
      </c>
      <c r="C84" s="8">
        <v>1.9</v>
      </c>
    </row>
    <row r="85" spans="2:3" x14ac:dyDescent="0.25">
      <c r="B85" s="8">
        <v>2.5</v>
      </c>
      <c r="C85" s="8">
        <v>1.5</v>
      </c>
    </row>
    <row r="86" spans="2:3" x14ac:dyDescent="0.25">
      <c r="B86" s="8">
        <v>1.62</v>
      </c>
      <c r="C86" s="8">
        <v>2.2000000000000002</v>
      </c>
    </row>
    <row r="87" spans="2:3" x14ac:dyDescent="0.25">
      <c r="B87" s="8">
        <v>2.1</v>
      </c>
      <c r="C87" s="8">
        <v>1.66</v>
      </c>
    </row>
    <row r="88" spans="2:3" x14ac:dyDescent="0.25">
      <c r="B88" s="8">
        <v>1.5</v>
      </c>
      <c r="C88" s="8">
        <v>2.5</v>
      </c>
    </row>
    <row r="89" spans="2:3" x14ac:dyDescent="0.25">
      <c r="B89" s="8">
        <v>2.4</v>
      </c>
      <c r="C89" s="8">
        <v>1.52</v>
      </c>
    </row>
    <row r="90" spans="2:3" x14ac:dyDescent="0.25">
      <c r="B90" s="8">
        <v>2.2000000000000002</v>
      </c>
      <c r="C90" s="8">
        <v>1.62</v>
      </c>
    </row>
    <row r="91" spans="2:3" x14ac:dyDescent="0.25">
      <c r="B91" s="8">
        <v>1.66</v>
      </c>
      <c r="C91" s="8">
        <v>2.1</v>
      </c>
    </row>
    <row r="92" spans="2:3" x14ac:dyDescent="0.25">
      <c r="B92" s="8">
        <v>2.2000000000000002</v>
      </c>
      <c r="C92" s="8">
        <v>1.62</v>
      </c>
    </row>
    <row r="93" spans="2:3" x14ac:dyDescent="0.25">
      <c r="B93" s="8">
        <v>1.52</v>
      </c>
      <c r="C93" s="8">
        <v>2.4</v>
      </c>
    </row>
    <row r="94" spans="2:3" x14ac:dyDescent="0.25">
      <c r="B94" s="8">
        <v>1.55</v>
      </c>
      <c r="C94" s="8">
        <v>2.2999999999999998</v>
      </c>
    </row>
    <row r="95" spans="2:3" x14ac:dyDescent="0.25">
      <c r="B95" s="8">
        <v>1.62</v>
      </c>
      <c r="C95" s="8">
        <v>2.2000000000000002</v>
      </c>
    </row>
    <row r="96" spans="2:3" x14ac:dyDescent="0.25">
      <c r="B96" s="8">
        <v>2.4</v>
      </c>
      <c r="C96" s="8">
        <v>1.52</v>
      </c>
    </row>
    <row r="97" spans="2:3" x14ac:dyDescent="0.25">
      <c r="B97" s="8">
        <v>1.71</v>
      </c>
      <c r="C97" s="8">
        <v>2</v>
      </c>
    </row>
    <row r="98" spans="2:3" x14ac:dyDescent="0.25">
      <c r="B98" s="8">
        <v>1.66</v>
      </c>
      <c r="C98" s="8">
        <v>2.1</v>
      </c>
    </row>
    <row r="99" spans="2:3" x14ac:dyDescent="0.25">
      <c r="B99" s="8">
        <v>1.71</v>
      </c>
      <c r="C99" s="8">
        <v>2</v>
      </c>
    </row>
    <row r="100" spans="2:3" x14ac:dyDescent="0.25">
      <c r="B100" s="8">
        <v>1.71</v>
      </c>
      <c r="C100" s="8">
        <v>2</v>
      </c>
    </row>
    <row r="101" spans="2:3" x14ac:dyDescent="0.25">
      <c r="B101" s="8">
        <v>2.4</v>
      </c>
      <c r="C101" s="8">
        <v>1.52</v>
      </c>
    </row>
    <row r="102" spans="2:3" x14ac:dyDescent="0.25">
      <c r="B102" s="8">
        <v>1.62</v>
      </c>
      <c r="C102" s="8">
        <v>2.2000000000000002</v>
      </c>
    </row>
    <row r="103" spans="2:3" x14ac:dyDescent="0.25">
      <c r="B103" s="8">
        <v>2.2000000000000002</v>
      </c>
      <c r="C103" s="8">
        <v>1.62</v>
      </c>
    </row>
    <row r="104" spans="2:3" x14ac:dyDescent="0.25">
      <c r="B104" s="8">
        <v>2</v>
      </c>
      <c r="C104" s="8">
        <v>1.71</v>
      </c>
    </row>
    <row r="105" spans="2:3" x14ac:dyDescent="0.25">
      <c r="B105" s="8">
        <v>2.2000000000000002</v>
      </c>
      <c r="C105" s="8">
        <v>1.62</v>
      </c>
    </row>
    <row r="106" spans="2:3" x14ac:dyDescent="0.25">
      <c r="B106" s="8">
        <v>1.71</v>
      </c>
      <c r="C106" s="8">
        <v>2</v>
      </c>
    </row>
    <row r="107" spans="2:3" x14ac:dyDescent="0.25">
      <c r="B107" s="8">
        <v>1.71</v>
      </c>
      <c r="C107" s="8">
        <v>2</v>
      </c>
    </row>
    <row r="108" spans="2:3" x14ac:dyDescent="0.25">
      <c r="B108" s="8">
        <v>2</v>
      </c>
      <c r="C108" s="8">
        <v>1.71</v>
      </c>
    </row>
    <row r="109" spans="2:3" x14ac:dyDescent="0.25">
      <c r="B109" s="8">
        <v>1.71</v>
      </c>
      <c r="C109" s="8">
        <v>2</v>
      </c>
    </row>
    <row r="110" spans="2:3" x14ac:dyDescent="0.25">
      <c r="B110" s="8">
        <v>1.83</v>
      </c>
      <c r="C110" s="8">
        <v>1.83</v>
      </c>
    </row>
    <row r="111" spans="2:3" x14ac:dyDescent="0.25">
      <c r="B111" s="8">
        <v>1.83</v>
      </c>
      <c r="C111" s="8">
        <v>1.83</v>
      </c>
    </row>
    <row r="112" spans="2:3" x14ac:dyDescent="0.25">
      <c r="B112" s="8">
        <v>1.8</v>
      </c>
      <c r="C112" s="8">
        <v>1.86</v>
      </c>
    </row>
    <row r="113" spans="2:3" x14ac:dyDescent="0.25">
      <c r="B113" s="8">
        <v>1.9</v>
      </c>
      <c r="C113" s="8">
        <v>1.76</v>
      </c>
    </row>
    <row r="114" spans="2:3" x14ac:dyDescent="0.25">
      <c r="B114" s="8">
        <v>1.9</v>
      </c>
      <c r="C114" s="8">
        <v>1.76</v>
      </c>
    </row>
    <row r="115" spans="2:3" x14ac:dyDescent="0.25">
      <c r="B115" s="8">
        <v>1.71</v>
      </c>
      <c r="C115" s="8">
        <v>2</v>
      </c>
    </row>
    <row r="116" spans="2:3" x14ac:dyDescent="0.25">
      <c r="B116" s="8">
        <v>1.62</v>
      </c>
      <c r="C116" s="8">
        <v>2.2000000000000002</v>
      </c>
    </row>
    <row r="117" spans="2:3" x14ac:dyDescent="0.25">
      <c r="B117" s="8">
        <v>1.8</v>
      </c>
      <c r="C117" s="8">
        <v>1.86</v>
      </c>
    </row>
    <row r="118" spans="2:3" x14ac:dyDescent="0.25">
      <c r="B118" s="8">
        <v>2.25</v>
      </c>
      <c r="C118" s="8">
        <v>1.57</v>
      </c>
    </row>
    <row r="119" spans="2:3" x14ac:dyDescent="0.25">
      <c r="B119" s="8">
        <v>2.2999999999999998</v>
      </c>
      <c r="C119" s="8">
        <v>1.55</v>
      </c>
    </row>
    <row r="120" spans="2:3" x14ac:dyDescent="0.25">
      <c r="B120" s="8">
        <v>1.62</v>
      </c>
      <c r="C120" s="8">
        <v>2.2000000000000002</v>
      </c>
    </row>
    <row r="121" spans="2:3" x14ac:dyDescent="0.25">
      <c r="B121" s="8">
        <v>2.2000000000000002</v>
      </c>
      <c r="C121" s="8">
        <v>1.62</v>
      </c>
    </row>
    <row r="122" spans="2:3" x14ac:dyDescent="0.25">
      <c r="B122" s="8">
        <v>1.9</v>
      </c>
      <c r="C122" s="8">
        <v>1.76</v>
      </c>
    </row>
    <row r="123" spans="2:3" x14ac:dyDescent="0.25">
      <c r="B123" s="8">
        <v>1.52</v>
      </c>
      <c r="C123" s="8">
        <v>2.4</v>
      </c>
    </row>
    <row r="124" spans="2:3" x14ac:dyDescent="0.25">
      <c r="B124" s="8">
        <v>2.2000000000000002</v>
      </c>
      <c r="C124" s="8">
        <v>1.62</v>
      </c>
    </row>
    <row r="125" spans="2:3" x14ac:dyDescent="0.25">
      <c r="B125" s="8">
        <v>2.2000000000000002</v>
      </c>
      <c r="C125" s="8">
        <v>1.62</v>
      </c>
    </row>
    <row r="126" spans="2:3" x14ac:dyDescent="0.25">
      <c r="B126" s="8">
        <v>2.2000000000000002</v>
      </c>
      <c r="C126" s="8">
        <v>1.62</v>
      </c>
    </row>
    <row r="127" spans="2:3" x14ac:dyDescent="0.25">
      <c r="B127" s="8">
        <v>1.66</v>
      </c>
      <c r="C127" s="8">
        <v>2.1</v>
      </c>
    </row>
    <row r="128" spans="2:3" x14ac:dyDescent="0.25">
      <c r="B128" s="8">
        <v>2.2000000000000002</v>
      </c>
      <c r="C128" s="8">
        <v>1.62</v>
      </c>
    </row>
    <row r="129" spans="2:3" x14ac:dyDescent="0.25">
      <c r="B129" s="8">
        <v>1.71</v>
      </c>
      <c r="C129" s="8">
        <v>2</v>
      </c>
    </row>
    <row r="130" spans="2:3" x14ac:dyDescent="0.25">
      <c r="B130" s="8">
        <v>1.57</v>
      </c>
      <c r="C130" s="8">
        <v>2.25</v>
      </c>
    </row>
    <row r="131" spans="2:3" x14ac:dyDescent="0.25">
      <c r="B131" s="8">
        <v>1.71</v>
      </c>
      <c r="C131" s="8">
        <v>2</v>
      </c>
    </row>
    <row r="132" spans="2:3" x14ac:dyDescent="0.25">
      <c r="B132" s="8">
        <v>1.55</v>
      </c>
      <c r="C132" s="8">
        <v>2.2999999999999998</v>
      </c>
    </row>
    <row r="133" spans="2:3" x14ac:dyDescent="0.25">
      <c r="B133" s="8">
        <v>2</v>
      </c>
      <c r="C133" s="8">
        <v>1.71</v>
      </c>
    </row>
    <row r="134" spans="2:3" x14ac:dyDescent="0.25">
      <c r="B134" s="8">
        <v>2.1</v>
      </c>
      <c r="C134" s="8">
        <v>1.66</v>
      </c>
    </row>
    <row r="135" spans="2:3" x14ac:dyDescent="0.25">
      <c r="B135" s="8">
        <v>1.76</v>
      </c>
      <c r="C135" s="8">
        <v>1.9</v>
      </c>
    </row>
    <row r="136" spans="2:3" x14ac:dyDescent="0.25">
      <c r="B136" s="8">
        <v>2</v>
      </c>
      <c r="C136" s="8">
        <v>1.71</v>
      </c>
    </row>
    <row r="137" spans="2:3" x14ac:dyDescent="0.25">
      <c r="B137" s="8">
        <v>2.2999999999999998</v>
      </c>
      <c r="C137" s="8">
        <v>1.55</v>
      </c>
    </row>
    <row r="138" spans="2:3" x14ac:dyDescent="0.25">
      <c r="B138" s="8">
        <v>1.57</v>
      </c>
      <c r="C138" s="8">
        <v>2.25</v>
      </c>
    </row>
    <row r="139" spans="2:3" x14ac:dyDescent="0.25">
      <c r="B139" s="8">
        <v>1.62</v>
      </c>
      <c r="C139" s="8">
        <v>2.2000000000000002</v>
      </c>
    </row>
    <row r="140" spans="2:3" x14ac:dyDescent="0.25">
      <c r="B140" s="8">
        <v>2.2000000000000002</v>
      </c>
      <c r="C140" s="8">
        <v>1.62</v>
      </c>
    </row>
    <row r="141" spans="2:3" x14ac:dyDescent="0.25">
      <c r="B141" s="8">
        <v>2.2999999999999998</v>
      </c>
      <c r="C141" s="8">
        <v>1.55</v>
      </c>
    </row>
    <row r="142" spans="2:3" x14ac:dyDescent="0.25">
      <c r="B142" s="8">
        <v>1.55</v>
      </c>
      <c r="C142" s="8">
        <v>2.2999999999999998</v>
      </c>
    </row>
    <row r="143" spans="2:3" x14ac:dyDescent="0.25">
      <c r="B143" s="8">
        <v>2.1</v>
      </c>
      <c r="C143" s="8">
        <v>1.66</v>
      </c>
    </row>
    <row r="144" spans="2:3" x14ac:dyDescent="0.25">
      <c r="B144" s="8">
        <v>2</v>
      </c>
      <c r="C144" s="8">
        <v>1.71</v>
      </c>
    </row>
    <row r="145" spans="2:3" x14ac:dyDescent="0.25">
      <c r="B145" s="8">
        <v>1.76</v>
      </c>
      <c r="C145" s="8">
        <v>1.9</v>
      </c>
    </row>
    <row r="146" spans="2:3" x14ac:dyDescent="0.25">
      <c r="B146" s="8">
        <v>1.8</v>
      </c>
      <c r="C146" s="8">
        <v>1.86</v>
      </c>
    </row>
    <row r="147" spans="2:3" x14ac:dyDescent="0.25">
      <c r="B147" s="8">
        <v>1.8</v>
      </c>
      <c r="C147" s="8">
        <v>1.86</v>
      </c>
    </row>
    <row r="148" spans="2:3" x14ac:dyDescent="0.25">
      <c r="B148" s="8">
        <v>1.57</v>
      </c>
      <c r="C148" s="8">
        <v>2.25</v>
      </c>
    </row>
    <row r="149" spans="2:3" x14ac:dyDescent="0.25">
      <c r="B149" s="8">
        <v>1.66</v>
      </c>
      <c r="C149" s="8">
        <v>2.1</v>
      </c>
    </row>
    <row r="150" spans="2:3" x14ac:dyDescent="0.25">
      <c r="B150" s="8">
        <v>1.76</v>
      </c>
      <c r="C150" s="8">
        <v>1.9</v>
      </c>
    </row>
    <row r="151" spans="2:3" x14ac:dyDescent="0.25">
      <c r="B151" s="8">
        <v>1.66</v>
      </c>
      <c r="C151" s="8">
        <v>2.1</v>
      </c>
    </row>
    <row r="152" spans="2:3" x14ac:dyDescent="0.25">
      <c r="B152" s="8">
        <v>1.55</v>
      </c>
      <c r="C152" s="8">
        <v>2.2999999999999998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2" workbookViewId="0">
      <selection activeCell="I9" sqref="I9"/>
    </sheetView>
  </sheetViews>
  <sheetFormatPr defaultRowHeight="15" x14ac:dyDescent="0.25"/>
  <sheetData>
    <row r="1" spans="1:7" x14ac:dyDescent="0.25">
      <c r="A1" t="s">
        <v>24</v>
      </c>
      <c r="B1">
        <v>5</v>
      </c>
      <c r="D1" t="s">
        <v>25</v>
      </c>
      <c r="E1">
        <v>148</v>
      </c>
    </row>
    <row r="2" spans="1:7" x14ac:dyDescent="0.25">
      <c r="A2" t="s">
        <v>26</v>
      </c>
      <c r="B2">
        <v>2</v>
      </c>
      <c r="D2" t="s">
        <v>27</v>
      </c>
      <c r="E2">
        <v>6</v>
      </c>
    </row>
    <row r="4" spans="1:7" x14ac:dyDescent="0.25">
      <c r="B4" t="s">
        <v>183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</row>
    <row r="5" spans="1:7" x14ac:dyDescent="0.25">
      <c r="B5" s="8">
        <v>0.41366236291688402</v>
      </c>
      <c r="C5" s="8">
        <v>0.58363313686295903</v>
      </c>
      <c r="D5">
        <v>0.57999999999999996</v>
      </c>
      <c r="E5">
        <v>0.57999999999999996</v>
      </c>
      <c r="F5" s="8">
        <v>2.42</v>
      </c>
      <c r="G5" s="8">
        <v>1.71</v>
      </c>
    </row>
    <row r="6" spans="1:7" x14ac:dyDescent="0.25">
      <c r="B6" s="8">
        <v>0.45912630132097498</v>
      </c>
      <c r="C6" s="8">
        <v>0.52808141248699603</v>
      </c>
      <c r="D6">
        <v>0.42</v>
      </c>
      <c r="E6">
        <v>0.48</v>
      </c>
      <c r="F6" s="8">
        <v>2.1800000000000002</v>
      </c>
      <c r="G6" s="8">
        <v>1.89</v>
      </c>
    </row>
    <row r="7" spans="1:7" x14ac:dyDescent="0.25">
      <c r="B7" s="8">
        <v>0.69038160460570697</v>
      </c>
      <c r="C7" s="8">
        <v>0.321905869141064</v>
      </c>
      <c r="D7">
        <v>0.66</v>
      </c>
      <c r="E7">
        <v>0.66</v>
      </c>
      <c r="F7" s="8">
        <v>1.45</v>
      </c>
      <c r="G7" s="8">
        <v>3.11</v>
      </c>
    </row>
    <row r="8" spans="1:7" x14ac:dyDescent="0.25">
      <c r="B8" s="8">
        <v>0.32746884079924898</v>
      </c>
      <c r="C8" s="8">
        <v>0.67727046841669603</v>
      </c>
      <c r="D8">
        <v>0.66</v>
      </c>
      <c r="E8">
        <v>0.66</v>
      </c>
      <c r="F8" s="8">
        <v>3.05</v>
      </c>
      <c r="G8" s="8">
        <v>1.48</v>
      </c>
    </row>
    <row r="9" spans="1:7" x14ac:dyDescent="0.25">
      <c r="B9" s="8">
        <v>0.451492990920624</v>
      </c>
      <c r="C9" s="8">
        <v>0.54379691927714702</v>
      </c>
      <c r="D9">
        <v>0.57999999999999996</v>
      </c>
      <c r="E9">
        <v>0.56000000000000005</v>
      </c>
      <c r="F9" s="8">
        <v>2.21</v>
      </c>
      <c r="G9" s="8">
        <v>1.84</v>
      </c>
    </row>
    <row r="10" spans="1:7" x14ac:dyDescent="0.25">
      <c r="B10" s="8">
        <v>0.42729644627708502</v>
      </c>
      <c r="C10" s="8">
        <v>0.57482079534725605</v>
      </c>
      <c r="D10">
        <v>0.5</v>
      </c>
      <c r="E10">
        <v>0.56000000000000005</v>
      </c>
      <c r="F10" s="8">
        <v>2.34</v>
      </c>
      <c r="G10" s="8">
        <v>1.74</v>
      </c>
    </row>
    <row r="11" spans="1:7" x14ac:dyDescent="0.25">
      <c r="B11" s="8">
        <v>0.286931017091346</v>
      </c>
      <c r="C11" s="8">
        <v>0.67028142649489997</v>
      </c>
      <c r="D11">
        <v>0.66</v>
      </c>
      <c r="E11">
        <v>0.66</v>
      </c>
      <c r="F11" s="8">
        <v>3.49</v>
      </c>
      <c r="G11" s="8">
        <v>1.49</v>
      </c>
    </row>
    <row r="12" spans="1:7" x14ac:dyDescent="0.25">
      <c r="B12" s="8">
        <v>0.52562791228559202</v>
      </c>
      <c r="C12" s="8">
        <v>0.51939702064675197</v>
      </c>
      <c r="D12">
        <v>0.5</v>
      </c>
      <c r="E12">
        <v>0.52</v>
      </c>
      <c r="F12" s="8">
        <v>1.9</v>
      </c>
      <c r="G12" s="8">
        <v>1.93</v>
      </c>
    </row>
    <row r="13" spans="1:7" x14ac:dyDescent="0.25">
      <c r="B13" s="8">
        <v>0.46523475260161001</v>
      </c>
      <c r="C13" s="8">
        <v>0.51951903045046299</v>
      </c>
      <c r="D13">
        <v>0.52</v>
      </c>
      <c r="E13">
        <v>0.52</v>
      </c>
      <c r="F13" s="8">
        <v>2.15</v>
      </c>
      <c r="G13" s="8">
        <v>1.92</v>
      </c>
    </row>
    <row r="14" spans="1:7" x14ac:dyDescent="0.25">
      <c r="B14" s="8">
        <v>0.43952209561245398</v>
      </c>
      <c r="C14" s="8">
        <v>0.55428408513471095</v>
      </c>
      <c r="D14">
        <v>0.52</v>
      </c>
      <c r="E14">
        <v>0.56000000000000005</v>
      </c>
      <c r="F14" s="8">
        <v>2.2799999999999998</v>
      </c>
      <c r="G14" s="8">
        <v>1.8</v>
      </c>
    </row>
    <row r="15" spans="1:7" x14ac:dyDescent="0.25">
      <c r="B15" s="8">
        <v>0.33153602715633701</v>
      </c>
      <c r="C15" s="8">
        <v>0.65479846676563802</v>
      </c>
      <c r="D15">
        <v>0.66</v>
      </c>
      <c r="E15">
        <v>0.66</v>
      </c>
      <c r="F15" s="8">
        <v>3.02</v>
      </c>
      <c r="G15" s="8">
        <v>1.53</v>
      </c>
    </row>
    <row r="16" spans="1:7" x14ac:dyDescent="0.25">
      <c r="B16" s="8">
        <v>0.57642978286343505</v>
      </c>
      <c r="C16" s="8">
        <v>0.45026489176074103</v>
      </c>
      <c r="D16">
        <v>0.57999999999999996</v>
      </c>
      <c r="E16">
        <v>0.6</v>
      </c>
      <c r="F16" s="8">
        <v>1.73</v>
      </c>
      <c r="G16" s="8">
        <v>2.2200000000000002</v>
      </c>
    </row>
    <row r="17" spans="2:7" x14ac:dyDescent="0.25">
      <c r="B17" s="8">
        <v>0.234809155460077</v>
      </c>
      <c r="C17" s="8">
        <v>0.78366103772112805</v>
      </c>
      <c r="D17">
        <v>0.72</v>
      </c>
      <c r="E17">
        <v>0.72</v>
      </c>
      <c r="F17" s="8">
        <v>4.26</v>
      </c>
      <c r="G17" s="8">
        <v>1.28</v>
      </c>
    </row>
    <row r="18" spans="2:7" x14ac:dyDescent="0.25">
      <c r="B18" s="8">
        <v>0.40748673401671598</v>
      </c>
      <c r="C18" s="8">
        <v>0.59236777485912695</v>
      </c>
      <c r="D18">
        <v>0.62</v>
      </c>
      <c r="E18">
        <v>0.6</v>
      </c>
      <c r="F18" s="8">
        <v>2.4500000000000002</v>
      </c>
      <c r="G18" s="8">
        <v>1.69</v>
      </c>
    </row>
    <row r="19" spans="2:7" x14ac:dyDescent="0.25">
      <c r="B19" s="8">
        <v>0.47057609736108702</v>
      </c>
      <c r="C19" s="8">
        <v>0.52598340187232595</v>
      </c>
      <c r="D19">
        <v>0.46</v>
      </c>
      <c r="E19">
        <v>0.42</v>
      </c>
      <c r="F19" s="8">
        <v>2.13</v>
      </c>
      <c r="G19" s="8">
        <v>1.9</v>
      </c>
    </row>
    <row r="20" spans="2:7" x14ac:dyDescent="0.25">
      <c r="B20" s="8">
        <v>0.566825232812733</v>
      </c>
      <c r="C20" s="8">
        <v>0.43663441384068502</v>
      </c>
      <c r="D20">
        <v>0.57999999999999996</v>
      </c>
      <c r="E20">
        <v>0.56000000000000005</v>
      </c>
      <c r="F20" s="8">
        <v>1.76</v>
      </c>
      <c r="G20" s="8">
        <v>2.29</v>
      </c>
    </row>
    <row r="21" spans="2:7" x14ac:dyDescent="0.25">
      <c r="B21" s="8">
        <v>0.46723172383339001</v>
      </c>
      <c r="C21" s="8">
        <v>0.55915266849812095</v>
      </c>
      <c r="D21">
        <v>0.56000000000000005</v>
      </c>
      <c r="E21">
        <v>0.56000000000000005</v>
      </c>
      <c r="F21" s="8">
        <v>2.14</v>
      </c>
      <c r="G21" s="8">
        <v>1.79</v>
      </c>
    </row>
    <row r="22" spans="2:7" x14ac:dyDescent="0.25">
      <c r="B22" s="8">
        <v>0.43367423043660502</v>
      </c>
      <c r="C22" s="8">
        <v>0.56997920339642905</v>
      </c>
      <c r="D22">
        <v>0.52</v>
      </c>
      <c r="E22">
        <v>0.57999999999999996</v>
      </c>
      <c r="F22" s="8">
        <v>2.31</v>
      </c>
      <c r="G22" s="8">
        <v>1.75</v>
      </c>
    </row>
    <row r="23" spans="2:7" x14ac:dyDescent="0.25">
      <c r="B23" s="8">
        <v>0.601917809878869</v>
      </c>
      <c r="C23" s="8">
        <v>0.395243244027284</v>
      </c>
      <c r="D23">
        <v>0.6</v>
      </c>
      <c r="E23">
        <v>0.6</v>
      </c>
      <c r="F23" s="8">
        <v>1.66</v>
      </c>
      <c r="G23" s="8">
        <v>2.5299999999999998</v>
      </c>
    </row>
    <row r="24" spans="2:7" x14ac:dyDescent="0.25">
      <c r="B24" s="8">
        <v>0.65272347185933</v>
      </c>
      <c r="C24" s="8">
        <v>0.34718343597400803</v>
      </c>
      <c r="D24">
        <v>0.62</v>
      </c>
      <c r="E24">
        <v>0.64</v>
      </c>
      <c r="F24" s="8">
        <v>1.53</v>
      </c>
      <c r="G24" s="8">
        <v>2.88</v>
      </c>
    </row>
    <row r="25" spans="2:7" x14ac:dyDescent="0.25">
      <c r="B25" s="8">
        <v>0.55148835933585905</v>
      </c>
      <c r="C25" s="8">
        <v>0.52539128335210905</v>
      </c>
      <c r="D25">
        <v>0.42</v>
      </c>
      <c r="E25">
        <v>0.66</v>
      </c>
      <c r="F25" s="8">
        <v>1.81</v>
      </c>
      <c r="G25" s="8">
        <v>1.9</v>
      </c>
    </row>
    <row r="26" spans="2:7" x14ac:dyDescent="0.25">
      <c r="B26" s="8">
        <v>0.358751489700537</v>
      </c>
      <c r="C26" s="8">
        <v>0.64221772965732005</v>
      </c>
      <c r="D26">
        <v>0.64</v>
      </c>
      <c r="E26">
        <v>0.64</v>
      </c>
      <c r="F26" s="8">
        <v>2.79</v>
      </c>
      <c r="G26" s="8">
        <v>1.56</v>
      </c>
    </row>
    <row r="27" spans="2:7" x14ac:dyDescent="0.25">
      <c r="B27" s="8">
        <v>0.62830631494814604</v>
      </c>
      <c r="C27" s="8">
        <v>0.38557758012577997</v>
      </c>
      <c r="D27">
        <v>0.6</v>
      </c>
      <c r="E27">
        <v>0.6</v>
      </c>
      <c r="F27" s="8">
        <v>1.59</v>
      </c>
      <c r="G27" s="8">
        <v>2.59</v>
      </c>
    </row>
    <row r="28" spans="2:7" x14ac:dyDescent="0.25">
      <c r="B28" s="8">
        <v>0.48923269556606203</v>
      </c>
      <c r="C28" s="8">
        <v>0.5</v>
      </c>
      <c r="D28">
        <v>0.6</v>
      </c>
      <c r="E28">
        <v>0.44</v>
      </c>
      <c r="F28" s="8">
        <v>2.04</v>
      </c>
      <c r="G28" s="8">
        <v>2</v>
      </c>
    </row>
    <row r="29" spans="2:7" x14ac:dyDescent="0.25">
      <c r="B29" s="8">
        <v>0.40697850255322099</v>
      </c>
      <c r="C29" s="8">
        <v>0.52365490152301197</v>
      </c>
      <c r="D29">
        <v>0.6</v>
      </c>
      <c r="E29">
        <v>0.6</v>
      </c>
      <c r="F29" s="8">
        <v>2.46</v>
      </c>
      <c r="G29" s="8">
        <v>1.91</v>
      </c>
    </row>
    <row r="30" spans="2:7" x14ac:dyDescent="0.25">
      <c r="B30" s="8">
        <v>0.37834466350274898</v>
      </c>
      <c r="C30" s="8">
        <v>0.61924818494639999</v>
      </c>
      <c r="D30">
        <v>0.62</v>
      </c>
      <c r="E30">
        <v>0.62</v>
      </c>
      <c r="F30" s="8">
        <v>2.64</v>
      </c>
      <c r="G30" s="8">
        <v>1.61</v>
      </c>
    </row>
    <row r="31" spans="2:7" x14ac:dyDescent="0.25">
      <c r="B31" s="8">
        <v>0.28663821062300099</v>
      </c>
      <c r="C31" s="8">
        <v>0.72024018704930004</v>
      </c>
      <c r="D31">
        <v>0.72</v>
      </c>
      <c r="E31">
        <v>0.72</v>
      </c>
      <c r="F31" s="8">
        <v>3.49</v>
      </c>
      <c r="G31" s="8">
        <v>1.39</v>
      </c>
    </row>
    <row r="32" spans="2:7" x14ac:dyDescent="0.25">
      <c r="B32" s="8">
        <v>0.5</v>
      </c>
      <c r="C32" s="8">
        <v>0.35968930530705001</v>
      </c>
      <c r="D32">
        <v>0.56000000000000005</v>
      </c>
      <c r="E32">
        <v>0.54</v>
      </c>
      <c r="F32" s="8">
        <v>2</v>
      </c>
      <c r="G32" s="8">
        <v>2.78</v>
      </c>
    </row>
    <row r="33" spans="2:7" x14ac:dyDescent="0.25">
      <c r="B33" s="8">
        <v>0.70934010808299697</v>
      </c>
      <c r="C33" s="8">
        <v>0.40387767024719401</v>
      </c>
      <c r="D33">
        <v>0.42</v>
      </c>
      <c r="E33">
        <v>0.48</v>
      </c>
      <c r="F33" s="8">
        <v>1.41</v>
      </c>
      <c r="G33" s="8">
        <v>2.48</v>
      </c>
    </row>
    <row r="34" spans="2:7" x14ac:dyDescent="0.25">
      <c r="B34" s="8">
        <v>0.43035089417529698</v>
      </c>
      <c r="C34" s="8">
        <v>0.61052045103445696</v>
      </c>
      <c r="D34">
        <v>0.6</v>
      </c>
      <c r="E34">
        <v>0.44</v>
      </c>
      <c r="F34" s="8">
        <v>2.3199999999999998</v>
      </c>
      <c r="G34" s="8">
        <v>1.64</v>
      </c>
    </row>
    <row r="35" spans="2:7" x14ac:dyDescent="0.25">
      <c r="B35" s="8">
        <v>0.49138435507241801</v>
      </c>
      <c r="C35" s="8">
        <v>0.51560108534411297</v>
      </c>
      <c r="D35">
        <v>0.46</v>
      </c>
      <c r="E35">
        <v>0.54</v>
      </c>
      <c r="F35" s="8">
        <v>2.04</v>
      </c>
      <c r="G35" s="8">
        <v>1.94</v>
      </c>
    </row>
    <row r="36" spans="2:7" x14ac:dyDescent="0.25">
      <c r="B36" s="8">
        <v>0.446081538005693</v>
      </c>
      <c r="C36" s="8">
        <v>0.56385829337265803</v>
      </c>
      <c r="D36">
        <v>0.56000000000000005</v>
      </c>
      <c r="E36">
        <v>0.52</v>
      </c>
      <c r="F36" s="8">
        <v>2.2400000000000002</v>
      </c>
      <c r="G36" s="8">
        <v>1.77</v>
      </c>
    </row>
    <row r="37" spans="2:7" x14ac:dyDescent="0.25">
      <c r="B37" s="8">
        <v>0.349324316327009</v>
      </c>
      <c r="C37" s="8">
        <v>0.65702241021079499</v>
      </c>
      <c r="D37">
        <v>0.64</v>
      </c>
      <c r="E37">
        <v>0.66</v>
      </c>
      <c r="F37" s="8">
        <v>2.86</v>
      </c>
      <c r="G37" s="8">
        <v>1.52</v>
      </c>
    </row>
    <row r="38" spans="2:7" x14ac:dyDescent="0.25">
      <c r="B38" s="8">
        <v>0.28176869281279499</v>
      </c>
      <c r="C38" s="8">
        <v>0.73411555711341603</v>
      </c>
      <c r="D38">
        <v>0.66</v>
      </c>
      <c r="E38">
        <v>0.68</v>
      </c>
      <c r="F38" s="8">
        <v>3.55</v>
      </c>
      <c r="G38" s="8">
        <v>1.36</v>
      </c>
    </row>
    <row r="39" spans="2:7" x14ac:dyDescent="0.25">
      <c r="B39" s="8">
        <v>0.66524653149997004</v>
      </c>
      <c r="C39" s="8">
        <v>0.31694388076336999</v>
      </c>
      <c r="D39">
        <v>0.62</v>
      </c>
      <c r="E39">
        <v>0.62</v>
      </c>
      <c r="F39" s="8">
        <v>1.5</v>
      </c>
      <c r="G39" s="8">
        <v>3.16</v>
      </c>
    </row>
    <row r="40" spans="2:7" x14ac:dyDescent="0.25">
      <c r="B40" s="8">
        <v>0.61210583835918497</v>
      </c>
      <c r="C40" s="8">
        <v>0.40405448234545999</v>
      </c>
      <c r="D40">
        <v>0.66</v>
      </c>
      <c r="E40">
        <v>0.66</v>
      </c>
      <c r="F40" s="8">
        <v>1.63</v>
      </c>
      <c r="G40" s="8">
        <v>2.4700000000000002</v>
      </c>
    </row>
    <row r="41" spans="2:7" x14ac:dyDescent="0.25">
      <c r="B41" s="8">
        <v>0.47743295616495901</v>
      </c>
      <c r="C41" s="8">
        <v>0.48844431436219599</v>
      </c>
      <c r="D41">
        <v>0.32</v>
      </c>
      <c r="E41">
        <v>0.48</v>
      </c>
      <c r="F41" s="8">
        <v>2.09</v>
      </c>
      <c r="G41" s="8">
        <v>2.0499999999999998</v>
      </c>
    </row>
    <row r="42" spans="2:7" x14ac:dyDescent="0.25">
      <c r="B42" s="8">
        <v>0.40024377443335801</v>
      </c>
      <c r="C42" s="8">
        <v>0.614939168844156</v>
      </c>
      <c r="D42">
        <v>0.62</v>
      </c>
      <c r="E42">
        <v>0.62</v>
      </c>
      <c r="F42" s="8">
        <v>2.5</v>
      </c>
      <c r="G42" s="8">
        <v>1.63</v>
      </c>
    </row>
    <row r="43" spans="2:7" x14ac:dyDescent="0.25">
      <c r="B43" s="8">
        <v>0.489699072886701</v>
      </c>
      <c r="C43" s="8">
        <v>0.5</v>
      </c>
      <c r="D43">
        <v>0.48</v>
      </c>
      <c r="E43">
        <v>0.48</v>
      </c>
      <c r="F43" s="8">
        <v>2.04</v>
      </c>
      <c r="G43" s="8">
        <v>2</v>
      </c>
    </row>
    <row r="44" spans="2:7" x14ac:dyDescent="0.25">
      <c r="B44" s="8">
        <v>0.76912681433727104</v>
      </c>
      <c r="C44" s="8">
        <v>0.23853302670082999</v>
      </c>
      <c r="D44">
        <v>0.76</v>
      </c>
      <c r="E44">
        <v>0.76</v>
      </c>
      <c r="F44" s="8">
        <v>1.3</v>
      </c>
      <c r="G44" s="8">
        <v>4.1900000000000004</v>
      </c>
    </row>
    <row r="45" spans="2:7" x14ac:dyDescent="0.25">
      <c r="B45" s="8">
        <v>0.41898011420697401</v>
      </c>
      <c r="C45" s="8">
        <v>0.58880801829656704</v>
      </c>
      <c r="D45">
        <v>0.7</v>
      </c>
      <c r="E45">
        <v>0.7</v>
      </c>
      <c r="F45" s="8">
        <v>2.39</v>
      </c>
      <c r="G45" s="8">
        <v>1.7</v>
      </c>
    </row>
    <row r="46" spans="2:7" x14ac:dyDescent="0.25">
      <c r="B46" s="8">
        <v>0.54415391510314803</v>
      </c>
      <c r="C46" s="8">
        <v>0.46184346357017902</v>
      </c>
      <c r="D46">
        <v>0.48</v>
      </c>
      <c r="E46">
        <v>0.5</v>
      </c>
      <c r="F46" s="8">
        <v>1.84</v>
      </c>
      <c r="G46" s="8">
        <v>2.17</v>
      </c>
    </row>
    <row r="47" spans="2:7" x14ac:dyDescent="0.25">
      <c r="B47" s="8">
        <v>0.65288782887079599</v>
      </c>
      <c r="C47" s="8">
        <v>0.33386838758864801</v>
      </c>
      <c r="D47">
        <v>0.5</v>
      </c>
      <c r="E47">
        <v>0.57999999999999996</v>
      </c>
      <c r="F47" s="8">
        <v>1.53</v>
      </c>
      <c r="G47" s="8">
        <v>3</v>
      </c>
    </row>
    <row r="48" spans="2:7" x14ac:dyDescent="0.25">
      <c r="B48" s="8">
        <v>0.683652539856202</v>
      </c>
      <c r="C48" s="8">
        <v>0.34199408393105102</v>
      </c>
      <c r="D48">
        <v>0.68</v>
      </c>
      <c r="E48">
        <v>0.68</v>
      </c>
      <c r="F48" s="8">
        <v>1.46</v>
      </c>
      <c r="G48" s="8">
        <v>2.92</v>
      </c>
    </row>
    <row r="49" spans="2:7" x14ac:dyDescent="0.25">
      <c r="B49" s="8">
        <v>0.49127768555240597</v>
      </c>
      <c r="C49" s="8">
        <v>0.45298938389653898</v>
      </c>
      <c r="D49">
        <v>0.57999999999999996</v>
      </c>
      <c r="E49">
        <v>0.57999999999999996</v>
      </c>
      <c r="F49" s="8">
        <v>2.04</v>
      </c>
      <c r="G49" s="8">
        <v>2.21</v>
      </c>
    </row>
    <row r="50" spans="2:7" x14ac:dyDescent="0.25">
      <c r="B50" s="8">
        <v>0.38919263774367302</v>
      </c>
      <c r="C50" s="8">
        <v>0.63831073469905697</v>
      </c>
      <c r="D50">
        <v>0.64</v>
      </c>
      <c r="E50">
        <v>0.62</v>
      </c>
      <c r="F50" s="8">
        <v>2.57</v>
      </c>
      <c r="G50" s="8">
        <v>1.57</v>
      </c>
    </row>
    <row r="51" spans="2:7" x14ac:dyDescent="0.25">
      <c r="B51" s="8">
        <v>0.62194808637027699</v>
      </c>
      <c r="C51" s="8">
        <v>0.39312578368005702</v>
      </c>
      <c r="D51">
        <v>0.62</v>
      </c>
      <c r="E51">
        <v>0.54</v>
      </c>
      <c r="F51" s="8">
        <v>1.61</v>
      </c>
      <c r="G51" s="8">
        <v>2.54</v>
      </c>
    </row>
    <row r="52" spans="2:7" x14ac:dyDescent="0.25">
      <c r="B52" s="8">
        <v>0.67422608626967195</v>
      </c>
      <c r="C52" s="8">
        <v>0.36434842044800198</v>
      </c>
      <c r="D52">
        <v>0.7</v>
      </c>
      <c r="E52">
        <v>0.68</v>
      </c>
      <c r="F52" s="8">
        <v>1.48</v>
      </c>
      <c r="G52" s="8">
        <v>2.74</v>
      </c>
    </row>
    <row r="53" spans="2:7" x14ac:dyDescent="0.25">
      <c r="B53" s="8">
        <v>0.27391563156169602</v>
      </c>
      <c r="C53" s="8">
        <v>0.74049123340869105</v>
      </c>
      <c r="D53">
        <v>0.74</v>
      </c>
      <c r="E53">
        <v>0.74</v>
      </c>
      <c r="F53" s="8">
        <v>3.65</v>
      </c>
      <c r="G53" s="8">
        <v>1.35</v>
      </c>
    </row>
    <row r="54" spans="2:7" x14ac:dyDescent="0.25">
      <c r="B54" s="8">
        <v>0.627825629870155</v>
      </c>
      <c r="C54" s="8">
        <v>0.36823103712313598</v>
      </c>
      <c r="D54">
        <v>0.57999999999999996</v>
      </c>
      <c r="E54">
        <v>0.6</v>
      </c>
      <c r="F54" s="8">
        <v>1.59</v>
      </c>
      <c r="G54" s="8">
        <v>2.72</v>
      </c>
    </row>
    <row r="55" spans="2:7" x14ac:dyDescent="0.25">
      <c r="B55" s="8">
        <v>0.47345710493033399</v>
      </c>
      <c r="C55" s="8">
        <v>0.53147568193056505</v>
      </c>
      <c r="D55">
        <v>0.52</v>
      </c>
      <c r="E55">
        <v>0.66</v>
      </c>
      <c r="F55" s="8">
        <v>2.11</v>
      </c>
      <c r="G55" s="8">
        <v>1.88</v>
      </c>
    </row>
    <row r="56" spans="2:7" x14ac:dyDescent="0.25">
      <c r="B56" s="8">
        <v>0.40622913584738302</v>
      </c>
      <c r="C56" s="8">
        <v>0.56975021150989302</v>
      </c>
      <c r="D56">
        <v>0.64</v>
      </c>
      <c r="E56">
        <v>0.64</v>
      </c>
      <c r="F56" s="8">
        <v>2.46</v>
      </c>
      <c r="G56" s="8">
        <v>1.76</v>
      </c>
    </row>
    <row r="57" spans="2:7" x14ac:dyDescent="0.25">
      <c r="B57" s="8">
        <v>0.50559196652965499</v>
      </c>
      <c r="C57" s="8">
        <v>0.48366402348609999</v>
      </c>
      <c r="D57">
        <v>0.5</v>
      </c>
      <c r="E57">
        <v>0.52</v>
      </c>
      <c r="F57" s="8">
        <v>1.98</v>
      </c>
      <c r="G57" s="8">
        <v>2.0699999999999998</v>
      </c>
    </row>
    <row r="58" spans="2:7" x14ac:dyDescent="0.25">
      <c r="B58" s="8">
        <v>0.336828380843265</v>
      </c>
      <c r="C58" s="8">
        <v>0.66138047734330796</v>
      </c>
      <c r="D58">
        <v>0.66</v>
      </c>
      <c r="E58">
        <v>0.66</v>
      </c>
      <c r="F58" s="8">
        <v>2.97</v>
      </c>
      <c r="G58" s="8">
        <v>1.51</v>
      </c>
    </row>
    <row r="59" spans="2:7" x14ac:dyDescent="0.25">
      <c r="B59" s="8">
        <v>0.51832705200528995</v>
      </c>
      <c r="C59" s="8">
        <v>0.37664615821900899</v>
      </c>
      <c r="D59">
        <v>0.6</v>
      </c>
      <c r="E59">
        <v>0.6</v>
      </c>
      <c r="F59" s="8">
        <v>1.93</v>
      </c>
      <c r="G59" s="8">
        <v>2.66</v>
      </c>
    </row>
    <row r="60" spans="2:7" x14ac:dyDescent="0.25">
      <c r="B60" s="8">
        <v>0.39272150824952101</v>
      </c>
      <c r="C60" s="8">
        <v>0.60407581490759898</v>
      </c>
      <c r="D60">
        <v>0.57999999999999996</v>
      </c>
      <c r="E60">
        <v>0.6</v>
      </c>
      <c r="F60" s="8">
        <v>2.5499999999999998</v>
      </c>
      <c r="G60" s="8">
        <v>1.66</v>
      </c>
    </row>
    <row r="61" spans="2:7" x14ac:dyDescent="0.25">
      <c r="B61" s="8">
        <v>0.42574867094049801</v>
      </c>
      <c r="C61" s="8">
        <v>0.51334657318032795</v>
      </c>
      <c r="D61">
        <v>0.56000000000000005</v>
      </c>
      <c r="E61">
        <v>0.52</v>
      </c>
      <c r="F61" s="8">
        <v>2.35</v>
      </c>
      <c r="G61" s="8">
        <v>1.95</v>
      </c>
    </row>
    <row r="62" spans="2:7" x14ac:dyDescent="0.25">
      <c r="B62" s="8">
        <v>0.374416961696318</v>
      </c>
      <c r="C62" s="8">
        <v>0.64666766998876102</v>
      </c>
      <c r="D62">
        <v>0.64</v>
      </c>
      <c r="E62">
        <v>0.66</v>
      </c>
      <c r="F62" s="8">
        <v>2.67</v>
      </c>
      <c r="G62" s="8">
        <v>1.55</v>
      </c>
    </row>
    <row r="63" spans="2:7" x14ac:dyDescent="0.25">
      <c r="B63" s="8">
        <v>0.28323071429531599</v>
      </c>
      <c r="C63" s="8">
        <v>0.71149675204641805</v>
      </c>
      <c r="D63">
        <v>0.66</v>
      </c>
      <c r="E63">
        <v>0.66</v>
      </c>
      <c r="F63" s="8">
        <v>3.53</v>
      </c>
      <c r="G63" s="8">
        <v>1.41</v>
      </c>
    </row>
    <row r="64" spans="2:7" x14ac:dyDescent="0.25">
      <c r="B64" s="8">
        <v>0.52036219353573399</v>
      </c>
      <c r="C64" s="8">
        <v>0.48404995995038202</v>
      </c>
      <c r="D64">
        <v>0.54</v>
      </c>
      <c r="E64">
        <v>0.48</v>
      </c>
      <c r="F64" s="8">
        <v>1.92</v>
      </c>
      <c r="G64" s="8">
        <v>2.0699999999999998</v>
      </c>
    </row>
    <row r="65" spans="2:7" x14ac:dyDescent="0.25">
      <c r="B65" s="8">
        <v>0.30563275754637298</v>
      </c>
      <c r="C65" s="8">
        <v>0.66375047824919198</v>
      </c>
      <c r="D65">
        <v>0.68</v>
      </c>
      <c r="E65">
        <v>0.68</v>
      </c>
      <c r="F65" s="8">
        <v>3.27</v>
      </c>
      <c r="G65" s="8">
        <v>1.51</v>
      </c>
    </row>
    <row r="66" spans="2:7" x14ac:dyDescent="0.25">
      <c r="B66" s="8">
        <v>0.583534225599603</v>
      </c>
      <c r="C66" s="8">
        <v>0.44436286521164298</v>
      </c>
      <c r="D66">
        <v>0.46</v>
      </c>
      <c r="E66">
        <v>0.56000000000000005</v>
      </c>
      <c r="F66" s="8">
        <v>1.71</v>
      </c>
      <c r="G66" s="8">
        <v>2.25</v>
      </c>
    </row>
    <row r="67" spans="2:7" x14ac:dyDescent="0.25">
      <c r="B67" s="8">
        <v>0.71035589358199602</v>
      </c>
      <c r="C67" s="8">
        <v>0.28427238701081797</v>
      </c>
      <c r="D67">
        <v>0.72</v>
      </c>
      <c r="E67">
        <v>0.72</v>
      </c>
      <c r="F67" s="8">
        <v>1.41</v>
      </c>
      <c r="G67" s="8">
        <v>3.52</v>
      </c>
    </row>
    <row r="68" spans="2:7" x14ac:dyDescent="0.25">
      <c r="B68" s="8">
        <v>0.43205794263355002</v>
      </c>
      <c r="C68" s="8">
        <v>0.53706559657809705</v>
      </c>
      <c r="D68">
        <v>0.48</v>
      </c>
      <c r="E68">
        <v>0.5</v>
      </c>
      <c r="F68" s="8">
        <v>2.31</v>
      </c>
      <c r="G68" s="8">
        <v>1.86</v>
      </c>
    </row>
    <row r="69" spans="2:7" x14ac:dyDescent="0.25">
      <c r="B69" s="8">
        <v>0.481126620688963</v>
      </c>
      <c r="C69" s="8">
        <v>0.52213613787927504</v>
      </c>
      <c r="D69">
        <v>0.57999999999999996</v>
      </c>
      <c r="E69">
        <v>0.54</v>
      </c>
      <c r="F69" s="8">
        <v>2.08</v>
      </c>
      <c r="G69" s="8">
        <v>1.92</v>
      </c>
    </row>
    <row r="70" spans="2:7" x14ac:dyDescent="0.25">
      <c r="B70" s="8">
        <v>0.39973942756228698</v>
      </c>
      <c r="C70" s="8">
        <v>0.54856552079825505</v>
      </c>
      <c r="D70">
        <v>0.6</v>
      </c>
      <c r="E70">
        <v>0.6</v>
      </c>
      <c r="F70" s="8">
        <v>2.5</v>
      </c>
      <c r="G70" s="8">
        <v>1.82</v>
      </c>
    </row>
    <row r="71" spans="2:7" x14ac:dyDescent="0.25">
      <c r="B71" s="8">
        <v>0.384346698470374</v>
      </c>
      <c r="C71" s="8">
        <v>0.62683311490215898</v>
      </c>
      <c r="D71">
        <v>0.62</v>
      </c>
      <c r="E71">
        <v>0.62</v>
      </c>
      <c r="F71" s="8">
        <v>2.6</v>
      </c>
      <c r="G71" s="8">
        <v>1.6</v>
      </c>
    </row>
    <row r="72" spans="2:7" x14ac:dyDescent="0.25">
      <c r="B72" s="8">
        <v>0.29978053324804199</v>
      </c>
      <c r="C72" s="8">
        <v>0.717156094539531</v>
      </c>
      <c r="D72">
        <v>0.72</v>
      </c>
      <c r="E72">
        <v>0.72</v>
      </c>
      <c r="F72" s="8">
        <v>3.34</v>
      </c>
      <c r="G72" s="8">
        <v>1.39</v>
      </c>
    </row>
    <row r="73" spans="2:7" x14ac:dyDescent="0.25">
      <c r="B73" s="8">
        <v>0.45776113046875799</v>
      </c>
      <c r="C73" s="8">
        <v>0.39436122871427498</v>
      </c>
      <c r="D73">
        <v>0.57999999999999996</v>
      </c>
      <c r="E73">
        <v>0.56000000000000005</v>
      </c>
      <c r="F73" s="8">
        <v>2.1800000000000002</v>
      </c>
      <c r="G73" s="8">
        <v>2.54</v>
      </c>
    </row>
    <row r="74" spans="2:7" x14ac:dyDescent="0.25">
      <c r="B74" s="8">
        <v>0.64457933058695405</v>
      </c>
      <c r="C74" s="8">
        <v>0.443448350260919</v>
      </c>
      <c r="D74">
        <v>0.44</v>
      </c>
      <c r="E74">
        <v>0.46</v>
      </c>
      <c r="F74" s="8">
        <v>1.55</v>
      </c>
      <c r="G74" s="8">
        <v>2.2599999999999998</v>
      </c>
    </row>
    <row r="75" spans="2:7" x14ac:dyDescent="0.25">
      <c r="B75" s="8">
        <v>0.45060775413225801</v>
      </c>
      <c r="C75" s="8">
        <v>0.54387424165425202</v>
      </c>
      <c r="D75">
        <v>0.7</v>
      </c>
      <c r="E75">
        <v>0.5</v>
      </c>
      <c r="F75" s="8">
        <v>2.2200000000000002</v>
      </c>
      <c r="G75" s="8">
        <v>1.84</v>
      </c>
    </row>
    <row r="76" spans="2:7" x14ac:dyDescent="0.25">
      <c r="B76" s="8">
        <v>0.55316446056831703</v>
      </c>
      <c r="C76" s="8">
        <v>0.44504109336702502</v>
      </c>
      <c r="D76">
        <v>0.54</v>
      </c>
      <c r="E76">
        <v>0.56000000000000005</v>
      </c>
      <c r="F76" s="8">
        <v>1.81</v>
      </c>
      <c r="G76" s="8">
        <v>2.25</v>
      </c>
    </row>
    <row r="77" spans="2:7" x14ac:dyDescent="0.25">
      <c r="B77" s="8">
        <v>0.622275368818623</v>
      </c>
      <c r="C77" s="8">
        <v>0.37915230580135101</v>
      </c>
      <c r="D77">
        <v>0.62</v>
      </c>
      <c r="E77">
        <v>0.62</v>
      </c>
      <c r="F77" s="8">
        <v>1.61</v>
      </c>
      <c r="G77" s="8">
        <v>2.64</v>
      </c>
    </row>
    <row r="78" spans="2:7" x14ac:dyDescent="0.25">
      <c r="B78" s="8">
        <v>0.5</v>
      </c>
      <c r="C78" s="8">
        <v>0.52049068122462905</v>
      </c>
      <c r="D78">
        <v>0.52</v>
      </c>
      <c r="E78">
        <v>0.54</v>
      </c>
      <c r="F78" s="8">
        <v>2</v>
      </c>
      <c r="G78" s="8">
        <v>1.92</v>
      </c>
    </row>
    <row r="79" spans="2:7" x14ac:dyDescent="0.25">
      <c r="B79" s="8">
        <v>0.61234070543224794</v>
      </c>
      <c r="C79" s="8">
        <v>0.41932136033231998</v>
      </c>
      <c r="D79">
        <v>0.62</v>
      </c>
      <c r="E79">
        <v>0.64</v>
      </c>
      <c r="F79" s="8">
        <v>1.63</v>
      </c>
      <c r="G79" s="8">
        <v>2.38</v>
      </c>
    </row>
    <row r="80" spans="2:7" x14ac:dyDescent="0.25">
      <c r="B80" s="8">
        <v>0.367598101806001</v>
      </c>
      <c r="C80" s="8">
        <v>0.65207481164709802</v>
      </c>
      <c r="D80">
        <v>0.66</v>
      </c>
      <c r="E80">
        <v>0.66</v>
      </c>
      <c r="F80" s="8">
        <v>2.72</v>
      </c>
      <c r="G80" s="8">
        <v>1.53</v>
      </c>
    </row>
    <row r="81" spans="2:7" x14ac:dyDescent="0.25">
      <c r="B81" s="8">
        <v>0.55328220286361196</v>
      </c>
      <c r="C81" s="8">
        <v>0.45273231877700298</v>
      </c>
      <c r="D81">
        <v>0.54</v>
      </c>
      <c r="E81">
        <v>0.46</v>
      </c>
      <c r="F81" s="8">
        <v>1.81</v>
      </c>
      <c r="G81" s="8">
        <v>2.21</v>
      </c>
    </row>
    <row r="82" spans="2:7" x14ac:dyDescent="0.25">
      <c r="B82" s="8">
        <v>0.41488745202751798</v>
      </c>
      <c r="C82" s="8">
        <v>0.58562277391921602</v>
      </c>
      <c r="D82">
        <v>0.54</v>
      </c>
      <c r="E82">
        <v>0.6</v>
      </c>
      <c r="F82" s="8">
        <v>2.41</v>
      </c>
      <c r="G82" s="8">
        <v>1.71</v>
      </c>
    </row>
    <row r="83" spans="2:7" x14ac:dyDescent="0.25">
      <c r="B83" s="8">
        <v>0.36730577660741398</v>
      </c>
      <c r="C83" s="8">
        <v>0.61847471967304701</v>
      </c>
      <c r="D83">
        <v>0.62</v>
      </c>
      <c r="E83">
        <v>0.62</v>
      </c>
      <c r="F83" s="8">
        <v>2.72</v>
      </c>
      <c r="G83" s="8">
        <v>1.62</v>
      </c>
    </row>
    <row r="84" spans="2:7" x14ac:dyDescent="0.25">
      <c r="B84" s="8">
        <v>0.41365492976968699</v>
      </c>
      <c r="C84" s="8">
        <v>0.53398057338733695</v>
      </c>
      <c r="D84">
        <v>0.57999999999999996</v>
      </c>
      <c r="E84">
        <v>0.57999999999999996</v>
      </c>
      <c r="F84" s="8">
        <v>2.42</v>
      </c>
      <c r="G84" s="8">
        <v>1.87</v>
      </c>
    </row>
    <row r="85" spans="2:7" x14ac:dyDescent="0.25">
      <c r="B85" s="8">
        <v>0.42050110260170498</v>
      </c>
      <c r="C85" s="8">
        <v>0.56847021434230605</v>
      </c>
      <c r="D85">
        <v>0.57999999999999996</v>
      </c>
      <c r="E85">
        <v>0.57999999999999996</v>
      </c>
      <c r="F85" s="8">
        <v>2.38</v>
      </c>
      <c r="G85" s="8">
        <v>1.76</v>
      </c>
    </row>
    <row r="86" spans="2:7" x14ac:dyDescent="0.25">
      <c r="B86" s="8">
        <v>0.34360759805431401</v>
      </c>
      <c r="C86" s="8">
        <v>0.571584063175268</v>
      </c>
      <c r="D86">
        <v>0.6</v>
      </c>
      <c r="E86">
        <v>0.66</v>
      </c>
      <c r="F86" s="8">
        <v>2.91</v>
      </c>
      <c r="G86" s="8">
        <v>1.75</v>
      </c>
    </row>
    <row r="87" spans="2:7" x14ac:dyDescent="0.25">
      <c r="B87" s="8">
        <v>0.484368468551716</v>
      </c>
      <c r="C87" s="8">
        <v>0.49413480799013698</v>
      </c>
      <c r="D87">
        <v>0.52</v>
      </c>
      <c r="E87">
        <v>0.48</v>
      </c>
      <c r="F87" s="8">
        <v>2.06</v>
      </c>
      <c r="G87" s="8">
        <v>2.02</v>
      </c>
    </row>
    <row r="88" spans="2:7" x14ac:dyDescent="0.25">
      <c r="B88" s="8">
        <v>0.65357270343128504</v>
      </c>
      <c r="C88" s="8">
        <v>0.34735364277678898</v>
      </c>
      <c r="D88">
        <v>0.66</v>
      </c>
      <c r="E88">
        <v>0.66</v>
      </c>
      <c r="F88" s="8">
        <v>1.53</v>
      </c>
      <c r="G88" s="8">
        <v>2.88</v>
      </c>
    </row>
    <row r="89" spans="2:7" x14ac:dyDescent="0.25">
      <c r="B89" s="8">
        <v>0.34191690158291999</v>
      </c>
      <c r="C89" s="8">
        <v>0.659378849604493</v>
      </c>
      <c r="D89">
        <v>0.66</v>
      </c>
      <c r="E89">
        <v>0.66</v>
      </c>
      <c r="F89" s="8">
        <v>2.92</v>
      </c>
      <c r="G89" s="8">
        <v>1.52</v>
      </c>
    </row>
    <row r="90" spans="2:7" x14ac:dyDescent="0.25">
      <c r="B90" s="8">
        <v>0.42789296289182299</v>
      </c>
      <c r="C90" s="8">
        <v>0.55349966835173503</v>
      </c>
      <c r="D90">
        <v>0.56000000000000005</v>
      </c>
      <c r="E90">
        <v>0.57999999999999996</v>
      </c>
      <c r="F90" s="8">
        <v>2.34</v>
      </c>
      <c r="G90" s="8">
        <v>1.81</v>
      </c>
    </row>
    <row r="91" spans="2:7" x14ac:dyDescent="0.25">
      <c r="B91" s="8">
        <v>0.55694569138557704</v>
      </c>
      <c r="C91" s="8">
        <v>0.45441634332651898</v>
      </c>
      <c r="D91">
        <v>0.66</v>
      </c>
      <c r="E91">
        <v>0.66</v>
      </c>
      <c r="F91" s="8">
        <v>1.8</v>
      </c>
      <c r="G91" s="8">
        <v>2.2000000000000002</v>
      </c>
    </row>
    <row r="92" spans="2:7" x14ac:dyDescent="0.25">
      <c r="B92" s="8">
        <v>0.48945522756238402</v>
      </c>
      <c r="C92" s="8">
        <v>0.51023119790462401</v>
      </c>
      <c r="D92">
        <v>0.64</v>
      </c>
      <c r="E92">
        <v>0.42</v>
      </c>
      <c r="F92" s="8">
        <v>2.04</v>
      </c>
      <c r="G92" s="8">
        <v>1.96</v>
      </c>
    </row>
    <row r="93" spans="2:7" x14ac:dyDescent="0.25">
      <c r="B93" s="8">
        <v>0.63530983596610802</v>
      </c>
      <c r="C93" s="8">
        <v>0.36112167885004598</v>
      </c>
      <c r="D93">
        <v>0.64</v>
      </c>
      <c r="E93">
        <v>0.62</v>
      </c>
      <c r="F93" s="8">
        <v>1.57</v>
      </c>
      <c r="G93" s="8">
        <v>2.77</v>
      </c>
    </row>
    <row r="94" spans="2:7" x14ac:dyDescent="0.25">
      <c r="B94" s="8">
        <v>0.69499816992017105</v>
      </c>
      <c r="C94" s="8">
        <v>0.281100360358846</v>
      </c>
      <c r="D94">
        <v>0.7</v>
      </c>
      <c r="E94">
        <v>0.7</v>
      </c>
      <c r="F94" s="8">
        <v>1.44</v>
      </c>
      <c r="G94" s="8">
        <v>3.56</v>
      </c>
    </row>
    <row r="95" spans="2:7" x14ac:dyDescent="0.25">
      <c r="B95" s="8">
        <v>0.73925542027868396</v>
      </c>
      <c r="C95" s="8">
        <v>0.253384424471991</v>
      </c>
      <c r="D95">
        <v>0.76</v>
      </c>
      <c r="E95">
        <v>0.76</v>
      </c>
      <c r="F95" s="8">
        <v>1.35</v>
      </c>
      <c r="G95" s="8">
        <v>3.95</v>
      </c>
    </row>
    <row r="96" spans="2:7" x14ac:dyDescent="0.25">
      <c r="B96" s="8">
        <v>0.45297985061630602</v>
      </c>
      <c r="C96" s="8">
        <v>0.58655058821911499</v>
      </c>
      <c r="D96">
        <v>0.7</v>
      </c>
      <c r="E96">
        <v>0.7</v>
      </c>
      <c r="F96" s="8">
        <v>2.21</v>
      </c>
      <c r="G96" s="8">
        <v>1.7</v>
      </c>
    </row>
    <row r="97" spans="2:7" x14ac:dyDescent="0.25">
      <c r="B97" s="8">
        <v>0.53883701298753695</v>
      </c>
      <c r="C97" s="8">
        <v>0.45871599561197701</v>
      </c>
      <c r="D97">
        <v>0.48</v>
      </c>
      <c r="E97">
        <v>0.48</v>
      </c>
      <c r="F97" s="8">
        <v>1.86</v>
      </c>
      <c r="G97" s="8">
        <v>2.1800000000000002</v>
      </c>
    </row>
    <row r="98" spans="2:7" x14ac:dyDescent="0.25">
      <c r="B98" s="8">
        <v>0.66670995908678199</v>
      </c>
      <c r="C98" s="8">
        <v>0.316938490397906</v>
      </c>
      <c r="D98">
        <v>0.56000000000000005</v>
      </c>
      <c r="E98">
        <v>0.5</v>
      </c>
      <c r="F98" s="8">
        <v>1.5</v>
      </c>
      <c r="G98" s="8">
        <v>3.16</v>
      </c>
    </row>
    <row r="99" spans="2:7" x14ac:dyDescent="0.25">
      <c r="B99" s="8">
        <v>0.68249549461493997</v>
      </c>
      <c r="C99" s="8">
        <v>0.33812586825079699</v>
      </c>
      <c r="D99">
        <v>0.68</v>
      </c>
      <c r="E99">
        <v>0.68</v>
      </c>
      <c r="F99" s="8">
        <v>1.47</v>
      </c>
      <c r="G99" s="8">
        <v>2.96</v>
      </c>
    </row>
    <row r="100" spans="2:7" x14ac:dyDescent="0.25">
      <c r="B100" s="8">
        <v>0.48333905393780702</v>
      </c>
      <c r="C100" s="8">
        <v>0.52072545325119501</v>
      </c>
      <c r="D100">
        <v>0.57999999999999996</v>
      </c>
      <c r="E100">
        <v>0.52</v>
      </c>
      <c r="F100" s="8">
        <v>2.0699999999999998</v>
      </c>
      <c r="G100" s="8">
        <v>1.92</v>
      </c>
    </row>
    <row r="101" spans="2:7" x14ac:dyDescent="0.25">
      <c r="B101" s="8">
        <v>0.40146712695730502</v>
      </c>
      <c r="C101" s="8">
        <v>0.63703140123026702</v>
      </c>
      <c r="D101">
        <v>0.64</v>
      </c>
      <c r="E101">
        <v>0.6</v>
      </c>
      <c r="F101" s="8">
        <v>2.4900000000000002</v>
      </c>
      <c r="G101" s="8">
        <v>1.57</v>
      </c>
    </row>
    <row r="102" spans="2:7" x14ac:dyDescent="0.25">
      <c r="B102" s="8">
        <v>0.60903749644536198</v>
      </c>
      <c r="C102" s="8">
        <v>0.466642940530337</v>
      </c>
      <c r="D102">
        <v>0.68</v>
      </c>
      <c r="E102">
        <v>0.68</v>
      </c>
      <c r="F102" s="8">
        <v>1.64</v>
      </c>
      <c r="G102" s="8">
        <v>2.14</v>
      </c>
    </row>
    <row r="103" spans="2:7" x14ac:dyDescent="0.25">
      <c r="B103" s="8">
        <v>0.46332027384298002</v>
      </c>
      <c r="C103" s="8">
        <v>0.534967968688152</v>
      </c>
      <c r="D103">
        <v>0.46</v>
      </c>
      <c r="E103">
        <v>0.54</v>
      </c>
      <c r="F103" s="8">
        <v>2.16</v>
      </c>
      <c r="G103" s="8">
        <v>1.87</v>
      </c>
    </row>
    <row r="104" spans="2:7" x14ac:dyDescent="0.25">
      <c r="B104" s="8">
        <v>0.35607340548365202</v>
      </c>
      <c r="C104" s="8">
        <v>0.627495781543848</v>
      </c>
      <c r="D104">
        <v>0.64</v>
      </c>
      <c r="E104">
        <v>0.64</v>
      </c>
      <c r="F104" s="8">
        <v>2.81</v>
      </c>
      <c r="G104" s="8">
        <v>1.59</v>
      </c>
    </row>
    <row r="105" spans="2:7" x14ac:dyDescent="0.25">
      <c r="B105" s="8">
        <v>0.27003493339109103</v>
      </c>
      <c r="C105" s="8">
        <v>0.72688008959234496</v>
      </c>
      <c r="D105">
        <v>0.66</v>
      </c>
      <c r="E105">
        <v>0.66</v>
      </c>
      <c r="F105" s="8">
        <v>3.7</v>
      </c>
      <c r="G105" s="8">
        <v>1.38</v>
      </c>
    </row>
    <row r="106" spans="2:7" x14ac:dyDescent="0.25">
      <c r="B106" s="8">
        <v>0.64675081176459204</v>
      </c>
      <c r="C106" s="8">
        <v>0.34216520639826897</v>
      </c>
      <c r="D106">
        <v>0.6</v>
      </c>
      <c r="E106">
        <v>0.62</v>
      </c>
      <c r="F106" s="8">
        <v>1.55</v>
      </c>
      <c r="G106" s="8">
        <v>2.92</v>
      </c>
    </row>
    <row r="107" spans="2:7" x14ac:dyDescent="0.25">
      <c r="B107" s="8">
        <v>0.595052606163752</v>
      </c>
      <c r="C107" s="8">
        <v>0.41075945318380003</v>
      </c>
      <c r="D107">
        <v>0.57999999999999996</v>
      </c>
      <c r="E107">
        <v>0.6</v>
      </c>
      <c r="F107" s="8">
        <v>1.68</v>
      </c>
      <c r="G107" s="8">
        <v>2.4300000000000002</v>
      </c>
    </row>
    <row r="108" spans="2:7" x14ac:dyDescent="0.25">
      <c r="B108" s="8">
        <v>0.441896874387536</v>
      </c>
      <c r="C108" s="8">
        <v>0.56030229224499095</v>
      </c>
      <c r="D108">
        <v>0.52</v>
      </c>
      <c r="E108">
        <v>0.54</v>
      </c>
      <c r="F108" s="8">
        <v>2.2599999999999998</v>
      </c>
      <c r="G108" s="8">
        <v>1.78</v>
      </c>
    </row>
    <row r="109" spans="2:7" x14ac:dyDescent="0.25">
      <c r="B109" s="8">
        <v>0.41262418820813701</v>
      </c>
      <c r="C109" s="8">
        <v>0.588741969350145</v>
      </c>
      <c r="D109">
        <v>0.54</v>
      </c>
      <c r="E109">
        <v>0.5</v>
      </c>
      <c r="F109" s="8">
        <v>2.42</v>
      </c>
      <c r="G109" s="8">
        <v>1.7</v>
      </c>
    </row>
    <row r="110" spans="2:7" x14ac:dyDescent="0.25">
      <c r="B110" s="8">
        <v>0.48711470016956898</v>
      </c>
      <c r="C110" s="8">
        <v>0.50999048612748099</v>
      </c>
      <c r="D110">
        <v>0.57999999999999996</v>
      </c>
      <c r="E110">
        <v>0.6</v>
      </c>
      <c r="F110" s="8">
        <v>2.0499999999999998</v>
      </c>
      <c r="G110" s="8">
        <v>1.96</v>
      </c>
    </row>
    <row r="111" spans="2:7" x14ac:dyDescent="0.25">
      <c r="B111" s="8">
        <v>0.59195487353132303</v>
      </c>
      <c r="C111" s="8">
        <v>0.42607549616471102</v>
      </c>
      <c r="D111">
        <v>0.6</v>
      </c>
      <c r="E111">
        <v>0.57999999999999996</v>
      </c>
      <c r="F111" s="8">
        <v>1.69</v>
      </c>
      <c r="G111" s="8">
        <v>2.35</v>
      </c>
    </row>
    <row r="112" spans="2:7" x14ac:dyDescent="0.25">
      <c r="B112" s="8">
        <v>0.44934630688837601</v>
      </c>
      <c r="C112" s="8">
        <v>0.56903336565098495</v>
      </c>
      <c r="D112">
        <v>0.54</v>
      </c>
      <c r="E112">
        <v>0.52</v>
      </c>
      <c r="F112" s="8">
        <v>2.23</v>
      </c>
      <c r="G112" s="8">
        <v>1.76</v>
      </c>
    </row>
    <row r="113" spans="2:7" x14ac:dyDescent="0.25">
      <c r="B113" s="8">
        <v>0.54867649008624997</v>
      </c>
      <c r="C113" s="8">
        <v>0.457324612671141</v>
      </c>
      <c r="D113">
        <v>0.56000000000000005</v>
      </c>
      <c r="E113">
        <v>0.57999999999999996</v>
      </c>
      <c r="F113" s="8">
        <v>1.82</v>
      </c>
      <c r="G113" s="8">
        <v>2.19</v>
      </c>
    </row>
    <row r="114" spans="2:7" x14ac:dyDescent="0.25">
      <c r="B114" s="8">
        <v>0.55090579455840905</v>
      </c>
      <c r="C114" s="8">
        <v>0.47219686805037597</v>
      </c>
      <c r="D114">
        <v>0.57999999999999996</v>
      </c>
      <c r="E114">
        <v>0.56000000000000005</v>
      </c>
      <c r="F114" s="8">
        <v>1.82</v>
      </c>
      <c r="G114" s="8">
        <v>2.12</v>
      </c>
    </row>
    <row r="115" spans="2:7" x14ac:dyDescent="0.25">
      <c r="B115" s="8">
        <v>0.70398288416646204</v>
      </c>
      <c r="C115" s="8">
        <v>0.23855393859120599</v>
      </c>
      <c r="D115">
        <v>0.66</v>
      </c>
      <c r="E115">
        <v>0.66</v>
      </c>
      <c r="F115" s="8">
        <v>1.42</v>
      </c>
      <c r="G115" s="8">
        <v>4.1900000000000004</v>
      </c>
    </row>
    <row r="116" spans="2:7" x14ac:dyDescent="0.25">
      <c r="B116" s="8">
        <v>0.571550760801397</v>
      </c>
      <c r="C116" s="8">
        <v>0.42758194019067403</v>
      </c>
      <c r="D116">
        <v>0.56000000000000005</v>
      </c>
      <c r="E116">
        <v>0.5</v>
      </c>
      <c r="F116" s="8">
        <v>1.75</v>
      </c>
      <c r="G116" s="8">
        <v>2.34</v>
      </c>
    </row>
    <row r="117" spans="2:7" x14ac:dyDescent="0.25">
      <c r="B117" s="8">
        <v>0.57110767294506404</v>
      </c>
      <c r="C117" s="8">
        <v>0.43937229339214501</v>
      </c>
      <c r="D117">
        <v>0.62</v>
      </c>
      <c r="E117">
        <v>0.62</v>
      </c>
      <c r="F117" s="8">
        <v>1.75</v>
      </c>
      <c r="G117" s="8">
        <v>2.2799999999999998</v>
      </c>
    </row>
    <row r="118" spans="2:7" x14ac:dyDescent="0.25">
      <c r="B118" s="8">
        <v>0.33882227635573797</v>
      </c>
      <c r="C118" s="8">
        <v>0.607047914368677</v>
      </c>
      <c r="D118">
        <v>0.68</v>
      </c>
      <c r="E118">
        <v>0.6</v>
      </c>
      <c r="F118" s="8">
        <v>2.95</v>
      </c>
      <c r="G118" s="8">
        <v>1.65</v>
      </c>
    </row>
    <row r="119" spans="2:7" x14ac:dyDescent="0.25">
      <c r="B119" s="8">
        <v>0.37750881216766102</v>
      </c>
      <c r="C119" s="8">
        <v>0.62633082631356696</v>
      </c>
      <c r="D119">
        <v>0.6</v>
      </c>
      <c r="E119">
        <v>0.62</v>
      </c>
      <c r="F119" s="8">
        <v>2.65</v>
      </c>
      <c r="G119" s="8">
        <v>1.6</v>
      </c>
    </row>
    <row r="120" spans="2:7" x14ac:dyDescent="0.25">
      <c r="B120" s="8">
        <v>0.59870183352931095</v>
      </c>
      <c r="C120" s="8">
        <v>0.40563159324760401</v>
      </c>
      <c r="D120">
        <v>0.6</v>
      </c>
      <c r="E120">
        <v>0.6</v>
      </c>
      <c r="F120" s="8">
        <v>1.67</v>
      </c>
      <c r="G120" s="8">
        <v>2.4700000000000002</v>
      </c>
    </row>
    <row r="121" spans="2:7" x14ac:dyDescent="0.25">
      <c r="B121" s="8">
        <v>0.38975523327711598</v>
      </c>
      <c r="C121" s="8">
        <v>0.65235608717784999</v>
      </c>
      <c r="D121">
        <v>0.66</v>
      </c>
      <c r="E121">
        <v>0.64</v>
      </c>
      <c r="F121" s="8">
        <v>2.57</v>
      </c>
      <c r="G121" s="8">
        <v>1.53</v>
      </c>
    </row>
    <row r="122" spans="2:7" x14ac:dyDescent="0.25">
      <c r="B122" s="8">
        <v>0.58195923951973605</v>
      </c>
      <c r="C122" s="8">
        <v>0.46226978314404099</v>
      </c>
      <c r="D122">
        <v>0.54</v>
      </c>
      <c r="E122">
        <v>0.48</v>
      </c>
      <c r="F122" s="8">
        <v>1.72</v>
      </c>
      <c r="G122" s="8">
        <v>2.16</v>
      </c>
    </row>
    <row r="123" spans="2:7" x14ac:dyDescent="0.25">
      <c r="B123" s="8">
        <v>0.679198763431204</v>
      </c>
      <c r="C123" s="8">
        <v>0.32912224758553699</v>
      </c>
      <c r="D123">
        <v>0.68</v>
      </c>
      <c r="E123">
        <v>0.68</v>
      </c>
      <c r="F123" s="8">
        <v>1.47</v>
      </c>
      <c r="G123" s="8">
        <v>3.04</v>
      </c>
    </row>
    <row r="124" spans="2:7" x14ac:dyDescent="0.25">
      <c r="B124" s="8">
        <v>0.40763270606728602</v>
      </c>
      <c r="C124" s="8">
        <v>0.64270595791222096</v>
      </c>
      <c r="D124">
        <v>0.62</v>
      </c>
      <c r="E124">
        <v>0.64</v>
      </c>
      <c r="F124" s="8">
        <v>2.4500000000000002</v>
      </c>
      <c r="G124" s="8">
        <v>1.56</v>
      </c>
    </row>
    <row r="125" spans="2:7" x14ac:dyDescent="0.25">
      <c r="B125" s="8">
        <v>0.42980355852608199</v>
      </c>
      <c r="C125" s="8">
        <v>0.56330687104091803</v>
      </c>
      <c r="D125">
        <v>0.57999999999999996</v>
      </c>
      <c r="E125">
        <v>0.57999999999999996</v>
      </c>
      <c r="F125" s="8">
        <v>2.33</v>
      </c>
      <c r="G125" s="8">
        <v>1.78</v>
      </c>
    </row>
    <row r="126" spans="2:7" x14ac:dyDescent="0.25">
      <c r="B126" s="8">
        <v>0.481677630728581</v>
      </c>
      <c r="C126" s="8">
        <v>0.54199520214010499</v>
      </c>
      <c r="D126">
        <v>0.64</v>
      </c>
      <c r="E126">
        <v>0.64</v>
      </c>
      <c r="F126" s="8">
        <v>2.08</v>
      </c>
      <c r="G126" s="8">
        <v>1.85</v>
      </c>
    </row>
    <row r="127" spans="2:7" x14ac:dyDescent="0.25">
      <c r="B127" s="8">
        <v>0.627024985976539</v>
      </c>
      <c r="C127" s="8">
        <v>0.37948704442040698</v>
      </c>
      <c r="D127">
        <v>0.62</v>
      </c>
      <c r="E127">
        <v>0.64</v>
      </c>
      <c r="F127" s="8">
        <v>1.59</v>
      </c>
      <c r="G127" s="8">
        <v>2.64</v>
      </c>
    </row>
    <row r="128" spans="2:7" x14ac:dyDescent="0.25">
      <c r="B128" s="8">
        <v>0.43632747641952802</v>
      </c>
      <c r="C128" s="8">
        <v>0.59368137993069503</v>
      </c>
      <c r="D128">
        <v>0.5</v>
      </c>
      <c r="E128">
        <v>0.6</v>
      </c>
      <c r="F128" s="8">
        <v>2.29</v>
      </c>
      <c r="G128" s="8">
        <v>1.68</v>
      </c>
    </row>
    <row r="129" spans="2:7" x14ac:dyDescent="0.25">
      <c r="B129" s="8">
        <v>0.629109189635772</v>
      </c>
      <c r="C129" s="8">
        <v>0.35009475741120499</v>
      </c>
      <c r="D129">
        <v>0.62</v>
      </c>
      <c r="E129">
        <v>0.64</v>
      </c>
      <c r="F129" s="8">
        <v>1.59</v>
      </c>
      <c r="G129" s="8">
        <v>2.86</v>
      </c>
    </row>
    <row r="130" spans="2:7" x14ac:dyDescent="0.25">
      <c r="B130" s="8">
        <v>0.55916719938424297</v>
      </c>
      <c r="C130" s="8">
        <v>0.470019005978287</v>
      </c>
      <c r="D130">
        <v>0.52</v>
      </c>
      <c r="E130">
        <v>0.52</v>
      </c>
      <c r="F130" s="8">
        <v>1.79</v>
      </c>
      <c r="G130" s="8">
        <v>2.13</v>
      </c>
    </row>
    <row r="131" spans="2:7" x14ac:dyDescent="0.25">
      <c r="B131" s="8">
        <v>0.52317496369055505</v>
      </c>
      <c r="C131" s="8">
        <v>0.56315200975157598</v>
      </c>
      <c r="D131">
        <v>0.52</v>
      </c>
      <c r="E131">
        <v>0.46</v>
      </c>
      <c r="F131" s="8">
        <v>1.91</v>
      </c>
      <c r="G131" s="8">
        <v>1.78</v>
      </c>
    </row>
    <row r="132" spans="2:7" x14ac:dyDescent="0.25">
      <c r="B132" s="8">
        <v>0.59480507760480095</v>
      </c>
      <c r="C132" s="8">
        <v>0.35083702014018597</v>
      </c>
      <c r="D132">
        <v>0.5</v>
      </c>
      <c r="E132">
        <v>0.54</v>
      </c>
      <c r="F132" s="8">
        <v>1.68</v>
      </c>
      <c r="G132" s="8">
        <v>2.85</v>
      </c>
    </row>
    <row r="133" spans="2:7" x14ac:dyDescent="0.25">
      <c r="B133" s="8">
        <v>0.5</v>
      </c>
      <c r="C133" s="8">
        <v>0.55177646468923702</v>
      </c>
      <c r="D133">
        <v>0.52</v>
      </c>
      <c r="E133">
        <v>0.52</v>
      </c>
      <c r="F133" s="8">
        <v>2</v>
      </c>
      <c r="G133" s="8">
        <v>1.81</v>
      </c>
    </row>
    <row r="134" spans="2:7" x14ac:dyDescent="0.25">
      <c r="B134" s="8">
        <v>0.538832301492427</v>
      </c>
      <c r="C134" s="8">
        <v>0.61712217639473999</v>
      </c>
      <c r="D134">
        <v>0.64</v>
      </c>
      <c r="E134">
        <v>0.64</v>
      </c>
      <c r="F134" s="8">
        <v>1.86</v>
      </c>
      <c r="G134" s="8">
        <v>1.62</v>
      </c>
    </row>
    <row r="135" spans="2:7" x14ac:dyDescent="0.25">
      <c r="B135" s="8">
        <v>0.5</v>
      </c>
      <c r="C135" s="8">
        <v>0.534961281269136</v>
      </c>
      <c r="D135">
        <v>0.66</v>
      </c>
      <c r="E135">
        <v>0.42</v>
      </c>
      <c r="F135" s="8">
        <v>2</v>
      </c>
      <c r="G135" s="8">
        <v>1.87</v>
      </c>
    </row>
    <row r="136" spans="2:7" x14ac:dyDescent="0.25">
      <c r="B136" s="8">
        <v>0.50877496993944704</v>
      </c>
      <c r="C136" s="8">
        <v>0.464043105363589</v>
      </c>
      <c r="D136">
        <v>0.54</v>
      </c>
      <c r="E136">
        <v>0.6</v>
      </c>
      <c r="F136" s="8">
        <v>1.97</v>
      </c>
      <c r="G136" s="8">
        <v>2.15</v>
      </c>
    </row>
    <row r="137" spans="2:7" x14ac:dyDescent="0.25">
      <c r="B137" s="8">
        <v>0.354967643952525</v>
      </c>
      <c r="C137" s="8">
        <v>0.70472995887177603</v>
      </c>
      <c r="D137">
        <v>0.52</v>
      </c>
      <c r="E137">
        <v>0.54</v>
      </c>
      <c r="F137" s="8">
        <v>2.82</v>
      </c>
      <c r="G137" s="8">
        <v>1.42</v>
      </c>
    </row>
    <row r="138" spans="2:7" x14ac:dyDescent="0.25">
      <c r="B138" s="8">
        <v>0.75337120859336004</v>
      </c>
      <c r="C138" s="8">
        <v>0.26241337111030799</v>
      </c>
      <c r="D138">
        <v>0.78</v>
      </c>
      <c r="E138">
        <v>0.78</v>
      </c>
      <c r="F138" s="8">
        <v>1.33</v>
      </c>
      <c r="G138" s="8">
        <v>3.81</v>
      </c>
    </row>
    <row r="139" spans="2:7" x14ac:dyDescent="0.25">
      <c r="B139" s="8">
        <v>0.44361567266674401</v>
      </c>
      <c r="C139" s="8">
        <v>0.56552026163924496</v>
      </c>
      <c r="D139">
        <v>0.57999999999999996</v>
      </c>
      <c r="E139">
        <v>0.56000000000000005</v>
      </c>
      <c r="F139" s="8">
        <v>2.25</v>
      </c>
      <c r="G139" s="8">
        <v>1.77</v>
      </c>
    </row>
    <row r="140" spans="2:7" x14ac:dyDescent="0.25">
      <c r="B140" s="8">
        <v>0.338975072437534</v>
      </c>
      <c r="C140" s="8">
        <v>0.638566470544638</v>
      </c>
      <c r="D140">
        <v>0.66</v>
      </c>
      <c r="E140">
        <v>0.66</v>
      </c>
      <c r="F140" s="8">
        <v>2.95</v>
      </c>
      <c r="G140" s="8">
        <v>1.57</v>
      </c>
    </row>
    <row r="141" spans="2:7" x14ac:dyDescent="0.25">
      <c r="B141" s="8">
        <v>0.24514904905718299</v>
      </c>
      <c r="C141" s="8">
        <v>0.76070248409826702</v>
      </c>
      <c r="D141">
        <v>0.76</v>
      </c>
      <c r="E141">
        <v>0.76</v>
      </c>
      <c r="F141" s="8">
        <v>4.08</v>
      </c>
      <c r="G141" s="8">
        <v>1.31</v>
      </c>
    </row>
    <row r="142" spans="2:7" x14ac:dyDescent="0.25">
      <c r="B142" s="8">
        <v>0.42380341358714002</v>
      </c>
      <c r="C142" s="8">
        <v>0.58098709366451895</v>
      </c>
      <c r="D142">
        <v>0.57999999999999996</v>
      </c>
      <c r="E142">
        <v>0.56000000000000005</v>
      </c>
      <c r="F142" s="8">
        <v>2.36</v>
      </c>
      <c r="G142" s="8">
        <v>1.72</v>
      </c>
    </row>
    <row r="143" spans="2:7" x14ac:dyDescent="0.25">
      <c r="B143" s="8">
        <v>0.36789647477665399</v>
      </c>
      <c r="C143" s="8">
        <v>0.63676329935813403</v>
      </c>
      <c r="D143">
        <v>0.64</v>
      </c>
      <c r="E143">
        <v>0.64</v>
      </c>
      <c r="F143" s="8">
        <v>2.72</v>
      </c>
      <c r="G143" s="8">
        <v>1.57</v>
      </c>
    </row>
    <row r="144" spans="2:7" x14ac:dyDescent="0.25">
      <c r="B144" s="8">
        <v>0.39996495314853198</v>
      </c>
      <c r="C144" s="8">
        <v>0.614030322500284</v>
      </c>
      <c r="D144">
        <v>0.6</v>
      </c>
      <c r="E144">
        <v>0.6</v>
      </c>
      <c r="F144" s="8">
        <v>2.5</v>
      </c>
      <c r="G144" s="8">
        <v>1.63</v>
      </c>
    </row>
    <row r="145" spans="2:7" x14ac:dyDescent="0.25">
      <c r="B145" s="8">
        <v>0.54106262045030296</v>
      </c>
      <c r="C145" s="8">
        <v>0.39094256074926498</v>
      </c>
      <c r="D145">
        <v>0.6</v>
      </c>
      <c r="E145">
        <v>0.6</v>
      </c>
      <c r="F145" s="8">
        <v>1.85</v>
      </c>
      <c r="G145" s="8">
        <v>2.56</v>
      </c>
    </row>
    <row r="146" spans="2:7" x14ac:dyDescent="0.25">
      <c r="B146" s="8">
        <v>0.61858181441236604</v>
      </c>
      <c r="C146" s="8">
        <v>0.37757691257716097</v>
      </c>
      <c r="D146">
        <v>0.62</v>
      </c>
      <c r="E146">
        <v>0.62</v>
      </c>
      <c r="F146" s="8">
        <v>1.62</v>
      </c>
      <c r="G146" s="8">
        <v>2.65</v>
      </c>
    </row>
    <row r="147" spans="2:7" x14ac:dyDescent="0.25">
      <c r="B147" s="8">
        <v>0.47160601452380202</v>
      </c>
      <c r="C147" s="8">
        <v>0.52969682339825697</v>
      </c>
      <c r="D147">
        <v>0.56000000000000005</v>
      </c>
      <c r="E147">
        <v>0.52</v>
      </c>
      <c r="F147" s="8">
        <v>2.12</v>
      </c>
      <c r="G147" s="8">
        <v>1.89</v>
      </c>
    </row>
    <row r="148" spans="2:7" x14ac:dyDescent="0.25">
      <c r="B148" s="8">
        <v>0.68236851513959496</v>
      </c>
      <c r="C148" s="8">
        <v>0.31968018843518697</v>
      </c>
      <c r="D148">
        <v>0.68</v>
      </c>
      <c r="E148">
        <v>0.68</v>
      </c>
      <c r="F148" s="8">
        <v>1.47</v>
      </c>
      <c r="G148" s="8">
        <v>3.13</v>
      </c>
    </row>
    <row r="149" spans="2:7" x14ac:dyDescent="0.25">
      <c r="B149" s="8">
        <v>0.46599873004080999</v>
      </c>
      <c r="C149" s="8">
        <v>0.52741807658051298</v>
      </c>
      <c r="D149">
        <v>0.57999999999999996</v>
      </c>
      <c r="E149">
        <v>0.34</v>
      </c>
      <c r="F149" s="8">
        <v>2.15</v>
      </c>
      <c r="G149" s="8">
        <v>1.9</v>
      </c>
    </row>
    <row r="150" spans="2:7" x14ac:dyDescent="0.25">
      <c r="B150" s="8">
        <v>0.59114679875287701</v>
      </c>
      <c r="C150" s="8">
        <v>0.43474911551468698</v>
      </c>
      <c r="D150">
        <v>0.44</v>
      </c>
      <c r="E150">
        <v>0.68</v>
      </c>
      <c r="F150" s="8">
        <v>1.69</v>
      </c>
      <c r="G150" s="8">
        <v>2.2999999999999998</v>
      </c>
    </row>
    <row r="151" spans="2:7" x14ac:dyDescent="0.25">
      <c r="B151" s="8">
        <v>0.63314394014763697</v>
      </c>
      <c r="C151" s="8">
        <v>0.41262206746553498</v>
      </c>
      <c r="D151">
        <v>0.52</v>
      </c>
      <c r="E151">
        <v>0.66</v>
      </c>
      <c r="F151" s="8">
        <v>1.58</v>
      </c>
      <c r="G151" s="8">
        <v>2.42</v>
      </c>
    </row>
    <row r="152" spans="2:7" x14ac:dyDescent="0.25">
      <c r="B152" s="8">
        <v>0.52695319962280196</v>
      </c>
      <c r="C152" s="8">
        <v>0.350076932267538</v>
      </c>
      <c r="D152">
        <v>0.57999999999999996</v>
      </c>
      <c r="E152">
        <v>0.54</v>
      </c>
      <c r="F152" s="8">
        <v>1.9</v>
      </c>
      <c r="G152" s="8">
        <v>2.86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2"/>
  <sheetViews>
    <sheetView tabSelected="1" topLeftCell="A3" workbookViewId="0">
      <selection activeCell="I7" sqref="I7"/>
    </sheetView>
  </sheetViews>
  <sheetFormatPr defaultRowHeight="15" x14ac:dyDescent="0.25"/>
  <sheetData>
    <row r="1" spans="1:7" x14ac:dyDescent="0.25">
      <c r="A1" t="s">
        <v>24</v>
      </c>
      <c r="B1">
        <v>5</v>
      </c>
      <c r="D1" t="s">
        <v>25</v>
      </c>
      <c r="E1">
        <v>148</v>
      </c>
    </row>
    <row r="2" spans="1:7" x14ac:dyDescent="0.25">
      <c r="A2" t="s">
        <v>26</v>
      </c>
      <c r="B2">
        <v>2</v>
      </c>
      <c r="D2" t="s">
        <v>27</v>
      </c>
      <c r="E2">
        <v>6</v>
      </c>
    </row>
    <row r="4" spans="1:7" x14ac:dyDescent="0.25">
      <c r="B4" t="s">
        <v>183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</row>
    <row r="5" spans="1:7" x14ac:dyDescent="0.25">
      <c r="B5" s="8">
        <v>0.40036893000000001</v>
      </c>
      <c r="C5" s="8">
        <v>0.52739124999999998</v>
      </c>
      <c r="D5">
        <v>0.6</v>
      </c>
      <c r="E5">
        <v>0.44000000000000011</v>
      </c>
      <c r="F5" s="8">
        <v>2.5</v>
      </c>
      <c r="G5" s="8">
        <v>1.9</v>
      </c>
    </row>
    <row r="6" spans="1:7" x14ac:dyDescent="0.25">
      <c r="B6" s="8">
        <v>0.27960553999999999</v>
      </c>
      <c r="C6" s="8">
        <v>0.58594550000000001</v>
      </c>
      <c r="D6">
        <v>0.46</v>
      </c>
      <c r="E6">
        <v>0.42</v>
      </c>
      <c r="F6" s="8">
        <v>3.58</v>
      </c>
      <c r="G6" s="8">
        <v>1.71</v>
      </c>
    </row>
    <row r="7" spans="1:7" x14ac:dyDescent="0.25">
      <c r="B7" s="8">
        <v>0.56325009999999998</v>
      </c>
      <c r="C7" s="8">
        <v>0.43489820000000001</v>
      </c>
      <c r="D7">
        <v>0.72</v>
      </c>
      <c r="E7">
        <v>0.68</v>
      </c>
      <c r="F7" s="8">
        <v>1.78</v>
      </c>
      <c r="G7" s="8">
        <v>2.2999999999999998</v>
      </c>
    </row>
    <row r="8" spans="1:7" x14ac:dyDescent="0.25">
      <c r="B8" s="8">
        <v>0.54943439999999999</v>
      </c>
      <c r="C8" s="8">
        <v>0.57615700000000003</v>
      </c>
      <c r="D8">
        <v>0.6</v>
      </c>
      <c r="E8">
        <v>0.6399999999999999</v>
      </c>
      <c r="F8" s="8">
        <v>1.82</v>
      </c>
      <c r="G8" s="8">
        <v>1.74</v>
      </c>
    </row>
    <row r="9" spans="1:7" x14ac:dyDescent="0.25">
      <c r="B9" s="8">
        <v>0.45549345000000002</v>
      </c>
      <c r="C9" s="8">
        <v>0.53609580000000001</v>
      </c>
      <c r="D9">
        <v>0.42</v>
      </c>
      <c r="E9">
        <v>0.61999999999999988</v>
      </c>
      <c r="F9" s="8">
        <v>2.2000000000000002</v>
      </c>
      <c r="G9" s="8">
        <v>1.87</v>
      </c>
    </row>
    <row r="10" spans="1:7" x14ac:dyDescent="0.25">
      <c r="B10" s="8">
        <v>0.38370749999999998</v>
      </c>
      <c r="C10" s="8">
        <v>0.46910232000000002</v>
      </c>
      <c r="D10">
        <v>0.46</v>
      </c>
      <c r="E10">
        <v>0.41999999999999987</v>
      </c>
      <c r="F10" s="8">
        <v>2.61</v>
      </c>
      <c r="G10" s="8">
        <v>2.13</v>
      </c>
    </row>
    <row r="11" spans="1:7" x14ac:dyDescent="0.25">
      <c r="B11" s="8">
        <v>0.38488388000000001</v>
      </c>
      <c r="C11" s="8">
        <v>0.68490183000000004</v>
      </c>
      <c r="D11">
        <v>0.57999999999999996</v>
      </c>
      <c r="E11">
        <v>0.6399999999999999</v>
      </c>
      <c r="F11" s="8">
        <v>2.6</v>
      </c>
      <c r="G11" s="8">
        <v>1.46</v>
      </c>
    </row>
    <row r="12" spans="1:7" x14ac:dyDescent="0.25">
      <c r="B12" s="8">
        <v>0.10548536</v>
      </c>
      <c r="C12" s="8">
        <v>0.82201402999999995</v>
      </c>
      <c r="D12">
        <v>0.62</v>
      </c>
      <c r="E12">
        <v>0.61999999999999988</v>
      </c>
      <c r="F12" s="8">
        <v>9.48</v>
      </c>
      <c r="G12" s="8">
        <v>1.22</v>
      </c>
    </row>
    <row r="13" spans="1:7" x14ac:dyDescent="0.25">
      <c r="B13" s="8">
        <v>0.85182310000000006</v>
      </c>
      <c r="C13" s="8">
        <v>0.51442770000000004</v>
      </c>
      <c r="D13">
        <v>0.54</v>
      </c>
      <c r="E13">
        <v>0.42</v>
      </c>
      <c r="F13" s="8">
        <v>1.17</v>
      </c>
      <c r="G13" s="8">
        <v>1.94</v>
      </c>
    </row>
    <row r="14" spans="1:7" x14ac:dyDescent="0.25">
      <c r="B14" s="8">
        <v>0.28074768</v>
      </c>
      <c r="C14" s="8">
        <v>0.53763229999999995</v>
      </c>
      <c r="D14">
        <v>0.62</v>
      </c>
      <c r="E14">
        <v>0.46000000000000008</v>
      </c>
      <c r="F14" s="8">
        <v>3.56</v>
      </c>
      <c r="G14" s="8">
        <v>1.86</v>
      </c>
    </row>
    <row r="15" spans="1:7" x14ac:dyDescent="0.25">
      <c r="B15" s="8">
        <v>0.20967440000000001</v>
      </c>
      <c r="C15" s="8">
        <v>0.61816375999999995</v>
      </c>
      <c r="D15">
        <v>0.58000000000000007</v>
      </c>
      <c r="E15">
        <v>0.62</v>
      </c>
      <c r="F15" s="8">
        <v>4.7699999999999996</v>
      </c>
      <c r="G15" s="8">
        <v>1.62</v>
      </c>
    </row>
    <row r="16" spans="1:7" x14ac:dyDescent="0.25">
      <c r="B16" s="8">
        <v>0.61601919999999999</v>
      </c>
      <c r="C16" s="8">
        <v>0.29037016999999998</v>
      </c>
      <c r="D16">
        <v>0.52</v>
      </c>
      <c r="E16">
        <v>0.6</v>
      </c>
      <c r="F16" s="8">
        <v>1.62</v>
      </c>
      <c r="G16" s="8">
        <v>3.44</v>
      </c>
    </row>
    <row r="17" spans="2:7" x14ac:dyDescent="0.25">
      <c r="B17" s="8">
        <v>0.36200221999999999</v>
      </c>
      <c r="C17" s="8">
        <v>0.83237640000000002</v>
      </c>
      <c r="D17">
        <v>0.7</v>
      </c>
      <c r="E17">
        <v>0.72</v>
      </c>
      <c r="F17" s="8">
        <v>2.76</v>
      </c>
      <c r="G17" s="8">
        <v>1.2</v>
      </c>
    </row>
    <row r="18" spans="2:7" x14ac:dyDescent="0.25">
      <c r="B18" s="8">
        <v>0.30567717999999999</v>
      </c>
      <c r="C18" s="8">
        <v>0.61372393000000003</v>
      </c>
      <c r="D18">
        <v>0.64</v>
      </c>
      <c r="E18">
        <v>0.46</v>
      </c>
      <c r="F18" s="8">
        <v>3.27</v>
      </c>
      <c r="G18" s="8">
        <v>1.63</v>
      </c>
    </row>
    <row r="19" spans="2:7" x14ac:dyDescent="0.25">
      <c r="B19" s="8">
        <v>0.36106405000000003</v>
      </c>
      <c r="C19" s="8">
        <v>0.54952369999999995</v>
      </c>
      <c r="D19">
        <v>0.48</v>
      </c>
      <c r="E19">
        <v>0.44000000000000011</v>
      </c>
      <c r="F19" s="8">
        <v>2.77</v>
      </c>
      <c r="G19" s="8">
        <v>1.82</v>
      </c>
    </row>
    <row r="20" spans="2:7" x14ac:dyDescent="0.25">
      <c r="B20" s="8">
        <v>0.70458149999999997</v>
      </c>
      <c r="C20" s="8">
        <v>0.27723444000000003</v>
      </c>
      <c r="D20">
        <v>0.3</v>
      </c>
      <c r="E20">
        <v>0.46</v>
      </c>
      <c r="F20" s="8">
        <v>1.42</v>
      </c>
      <c r="G20" s="8">
        <v>3.61</v>
      </c>
    </row>
    <row r="21" spans="2:7" x14ac:dyDescent="0.25">
      <c r="B21" s="8">
        <v>0.77578026</v>
      </c>
      <c r="C21" s="8">
        <v>0.41726743999999999</v>
      </c>
      <c r="D21">
        <v>0.52</v>
      </c>
      <c r="E21">
        <v>0.56000000000000005</v>
      </c>
      <c r="F21" s="8">
        <v>1.29</v>
      </c>
      <c r="G21" s="8">
        <v>2.4</v>
      </c>
    </row>
    <row r="22" spans="2:7" x14ac:dyDescent="0.25">
      <c r="B22" s="8">
        <v>0.29143595999999999</v>
      </c>
      <c r="C22" s="8">
        <v>0.72526014000000005</v>
      </c>
      <c r="D22">
        <v>0.74</v>
      </c>
      <c r="E22">
        <v>0.6</v>
      </c>
      <c r="F22" s="8">
        <v>3.43</v>
      </c>
      <c r="G22" s="8">
        <v>1.38</v>
      </c>
    </row>
    <row r="23" spans="2:7" x14ac:dyDescent="0.25">
      <c r="B23" s="8">
        <v>0.57934719999999995</v>
      </c>
      <c r="C23" s="8">
        <v>0.38317886000000001</v>
      </c>
      <c r="D23">
        <v>0.50000000000000011</v>
      </c>
      <c r="E23">
        <v>0.61999999999999988</v>
      </c>
      <c r="F23" s="8">
        <v>1.73</v>
      </c>
      <c r="G23" s="8">
        <v>2.61</v>
      </c>
    </row>
    <row r="24" spans="2:7" x14ac:dyDescent="0.25">
      <c r="B24" s="8">
        <v>0.66644899999999996</v>
      </c>
      <c r="C24" s="8">
        <v>0.29063618000000002</v>
      </c>
      <c r="D24">
        <v>0.6399999999999999</v>
      </c>
      <c r="E24">
        <v>0.6</v>
      </c>
      <c r="F24" s="8">
        <v>1.5</v>
      </c>
      <c r="G24" s="8">
        <v>3.44</v>
      </c>
    </row>
    <row r="25" spans="2:7" x14ac:dyDescent="0.25">
      <c r="B25" s="8">
        <v>0.48590582999999998</v>
      </c>
      <c r="C25" s="8">
        <v>0.43031237</v>
      </c>
      <c r="D25">
        <v>0.57999999999999996</v>
      </c>
      <c r="E25">
        <v>0.7</v>
      </c>
      <c r="F25" s="8">
        <v>2.06</v>
      </c>
      <c r="G25" s="8">
        <v>2.3199999999999998</v>
      </c>
    </row>
    <row r="26" spans="2:7" x14ac:dyDescent="0.25">
      <c r="B26" s="8">
        <v>0.34638363</v>
      </c>
      <c r="C26" s="8">
        <v>0.58160573000000004</v>
      </c>
      <c r="D26">
        <v>0.52</v>
      </c>
      <c r="E26">
        <v>0.74</v>
      </c>
      <c r="F26" s="8">
        <v>2.89</v>
      </c>
      <c r="G26" s="8">
        <v>1.72</v>
      </c>
    </row>
    <row r="27" spans="2:7" x14ac:dyDescent="0.25">
      <c r="B27" s="8">
        <v>0.62567269999999997</v>
      </c>
      <c r="C27" s="8">
        <v>0.73618839999999997</v>
      </c>
      <c r="D27">
        <v>0.57999999999999996</v>
      </c>
      <c r="E27">
        <v>0.46</v>
      </c>
      <c r="F27" s="8">
        <v>1.6</v>
      </c>
      <c r="G27" s="8">
        <v>1.36</v>
      </c>
    </row>
    <row r="28" spans="2:7" x14ac:dyDescent="0.25">
      <c r="B28" s="8">
        <v>0.81051545999999997</v>
      </c>
      <c r="C28" s="8">
        <v>0.32493728</v>
      </c>
      <c r="D28">
        <v>0.44000000000000011</v>
      </c>
      <c r="E28">
        <v>0.38</v>
      </c>
      <c r="F28" s="8">
        <v>1.23</v>
      </c>
      <c r="G28" s="8">
        <v>3.08</v>
      </c>
    </row>
    <row r="29" spans="2:7" x14ac:dyDescent="0.25">
      <c r="B29" s="8">
        <v>0.45657513</v>
      </c>
      <c r="C29" s="8">
        <v>0.50185639999999998</v>
      </c>
      <c r="D29">
        <v>0.57999999999999996</v>
      </c>
      <c r="E29">
        <v>0.60000000000000009</v>
      </c>
      <c r="F29" s="8">
        <v>2.19</v>
      </c>
      <c r="G29" s="8">
        <v>1.99</v>
      </c>
    </row>
    <row r="30" spans="2:7" x14ac:dyDescent="0.25">
      <c r="B30" s="8">
        <v>0.59912133000000001</v>
      </c>
      <c r="C30" s="8">
        <v>0.49847164999999999</v>
      </c>
      <c r="D30">
        <v>0.48000000000000009</v>
      </c>
      <c r="E30">
        <v>0.57999999999999996</v>
      </c>
      <c r="F30" s="8">
        <v>1.67</v>
      </c>
      <c r="G30" s="8">
        <v>2.0099999999999998</v>
      </c>
    </row>
    <row r="31" spans="2:7" x14ac:dyDescent="0.25">
      <c r="B31" s="8">
        <v>0.53278375</v>
      </c>
      <c r="C31" s="8">
        <v>0.68591389999999997</v>
      </c>
      <c r="D31">
        <v>0.64</v>
      </c>
      <c r="E31">
        <v>0.72</v>
      </c>
      <c r="F31" s="8">
        <v>1.88</v>
      </c>
      <c r="G31" s="8">
        <v>1.46</v>
      </c>
    </row>
    <row r="32" spans="2:7" x14ac:dyDescent="0.25">
      <c r="B32" s="8">
        <v>0.54813579999999995</v>
      </c>
      <c r="C32" s="8">
        <v>0.38710475</v>
      </c>
      <c r="D32">
        <v>0.51999999999999991</v>
      </c>
      <c r="E32">
        <v>0.64</v>
      </c>
      <c r="F32" s="8">
        <v>1.82</v>
      </c>
      <c r="G32" s="8">
        <v>2.58</v>
      </c>
    </row>
    <row r="33" spans="2:7" x14ac:dyDescent="0.25">
      <c r="B33" s="8">
        <v>0.7849623</v>
      </c>
      <c r="C33" s="8">
        <v>0.17448361000000001</v>
      </c>
      <c r="D33">
        <v>0.43999999999999989</v>
      </c>
      <c r="E33">
        <v>0.5</v>
      </c>
      <c r="F33" s="8">
        <v>1.27</v>
      </c>
      <c r="G33" s="8">
        <v>5.73</v>
      </c>
    </row>
    <row r="34" spans="2:7" x14ac:dyDescent="0.25">
      <c r="B34" s="8">
        <v>0.25894296</v>
      </c>
      <c r="C34" s="8">
        <v>0.54128149999999997</v>
      </c>
      <c r="D34">
        <v>0.36</v>
      </c>
      <c r="E34">
        <v>0.57999999999999985</v>
      </c>
      <c r="F34" s="8">
        <v>3.86</v>
      </c>
      <c r="G34" s="8">
        <v>1.85</v>
      </c>
    </row>
    <row r="35" spans="2:7" x14ac:dyDescent="0.25">
      <c r="B35" s="8">
        <v>0.50699662999999995</v>
      </c>
      <c r="C35" s="8">
        <v>0.67789805000000003</v>
      </c>
      <c r="D35">
        <v>0.46</v>
      </c>
      <c r="E35">
        <v>0.5</v>
      </c>
      <c r="F35" s="8">
        <v>1.97</v>
      </c>
      <c r="G35" s="8">
        <v>1.48</v>
      </c>
    </row>
    <row r="36" spans="2:7" x14ac:dyDescent="0.25">
      <c r="B36" s="8">
        <v>0.56767064</v>
      </c>
      <c r="C36" s="8">
        <v>0.46596896999999998</v>
      </c>
      <c r="D36">
        <v>0.47999999999999993</v>
      </c>
      <c r="E36">
        <v>0.36</v>
      </c>
      <c r="F36" s="8">
        <v>1.76</v>
      </c>
      <c r="G36" s="8">
        <v>2.15</v>
      </c>
    </row>
    <row r="37" spans="2:7" x14ac:dyDescent="0.25">
      <c r="B37" s="8">
        <v>0.35134959999999998</v>
      </c>
      <c r="C37" s="8">
        <v>0.69924090000000005</v>
      </c>
      <c r="D37">
        <v>0.65999999999999992</v>
      </c>
      <c r="E37">
        <v>0.61999999999999988</v>
      </c>
      <c r="F37" s="8">
        <v>2.85</v>
      </c>
      <c r="G37" s="8">
        <v>1.43</v>
      </c>
    </row>
    <row r="38" spans="2:7" x14ac:dyDescent="0.25">
      <c r="B38" s="8">
        <v>0.27858759999999999</v>
      </c>
      <c r="C38" s="8">
        <v>0.5964372</v>
      </c>
      <c r="D38">
        <v>0.6</v>
      </c>
      <c r="E38">
        <v>0.64</v>
      </c>
      <c r="F38" s="8">
        <v>3.59</v>
      </c>
      <c r="G38" s="8">
        <v>1.68</v>
      </c>
    </row>
    <row r="39" spans="2:7" x14ac:dyDescent="0.25">
      <c r="B39" s="8">
        <v>0.66838396</v>
      </c>
      <c r="C39" s="8">
        <v>0.21370091999999999</v>
      </c>
      <c r="D39">
        <v>0.5</v>
      </c>
      <c r="E39">
        <v>0.6399999999999999</v>
      </c>
      <c r="F39" s="8">
        <v>1.5</v>
      </c>
      <c r="G39" s="8">
        <v>4.68</v>
      </c>
    </row>
    <row r="40" spans="2:7" x14ac:dyDescent="0.25">
      <c r="B40" s="8">
        <v>0.70704864999999995</v>
      </c>
      <c r="C40" s="8">
        <v>0.49318363999999998</v>
      </c>
      <c r="D40">
        <v>0.62</v>
      </c>
      <c r="E40">
        <v>0.55999999999999994</v>
      </c>
      <c r="F40" s="8">
        <v>1.41</v>
      </c>
      <c r="G40" s="8">
        <v>2.0299999999999998</v>
      </c>
    </row>
    <row r="41" spans="2:7" x14ac:dyDescent="0.25">
      <c r="B41" s="8">
        <v>0.55863300000000005</v>
      </c>
      <c r="C41" s="8">
        <v>0.61232010000000003</v>
      </c>
      <c r="D41">
        <v>0.6</v>
      </c>
      <c r="E41">
        <v>0.48</v>
      </c>
      <c r="F41" s="8">
        <v>1.79</v>
      </c>
      <c r="G41" s="8">
        <v>1.63</v>
      </c>
    </row>
    <row r="42" spans="2:7" x14ac:dyDescent="0.25">
      <c r="B42" s="8">
        <v>0.45011963999999999</v>
      </c>
      <c r="C42" s="8">
        <v>0.53125020000000001</v>
      </c>
      <c r="D42">
        <v>0.5</v>
      </c>
      <c r="E42">
        <v>0.52</v>
      </c>
      <c r="F42" s="8">
        <v>2.2200000000000002</v>
      </c>
      <c r="G42" s="8">
        <v>1.88</v>
      </c>
    </row>
    <row r="43" spans="2:7" x14ac:dyDescent="0.25">
      <c r="B43" s="8">
        <v>0.57856019999999997</v>
      </c>
      <c r="C43" s="8">
        <v>0.4078252</v>
      </c>
      <c r="D43">
        <v>0.46</v>
      </c>
      <c r="E43">
        <v>0.52</v>
      </c>
      <c r="F43" s="8">
        <v>1.73</v>
      </c>
      <c r="G43" s="8">
        <v>2.4500000000000002</v>
      </c>
    </row>
    <row r="44" spans="2:7" x14ac:dyDescent="0.25">
      <c r="B44" s="8">
        <v>0.69905320000000004</v>
      </c>
      <c r="C44" s="8">
        <v>0.25666412999999999</v>
      </c>
      <c r="D44">
        <v>0.72</v>
      </c>
      <c r="E44">
        <v>0.74</v>
      </c>
      <c r="F44" s="8">
        <v>1.43</v>
      </c>
      <c r="G44" s="8">
        <v>3.9</v>
      </c>
    </row>
    <row r="45" spans="2:7" x14ac:dyDescent="0.25">
      <c r="B45" s="8">
        <v>0.42500781999999998</v>
      </c>
      <c r="C45" s="8">
        <v>0.39747431999999999</v>
      </c>
      <c r="D45">
        <v>0.68</v>
      </c>
      <c r="E45">
        <v>0.67999999999999994</v>
      </c>
      <c r="F45" s="8">
        <v>2.35</v>
      </c>
      <c r="G45" s="8">
        <v>2.52</v>
      </c>
    </row>
    <row r="46" spans="2:7" x14ac:dyDescent="0.25">
      <c r="B46" s="8">
        <v>0.44126674999999999</v>
      </c>
      <c r="C46" s="8">
        <v>0.47100255000000002</v>
      </c>
      <c r="D46">
        <v>0.5</v>
      </c>
      <c r="E46">
        <v>0.36</v>
      </c>
      <c r="F46" s="8">
        <v>2.27</v>
      </c>
      <c r="G46" s="8">
        <v>2.12</v>
      </c>
    </row>
    <row r="47" spans="2:7" x14ac:dyDescent="0.25">
      <c r="B47" s="8">
        <v>0.71003159999999998</v>
      </c>
      <c r="C47" s="8">
        <v>0.32905835</v>
      </c>
      <c r="D47">
        <v>0.48</v>
      </c>
      <c r="E47">
        <v>0.65999999999999992</v>
      </c>
      <c r="F47" s="8">
        <v>1.41</v>
      </c>
      <c r="G47" s="8">
        <v>3.04</v>
      </c>
    </row>
    <row r="48" spans="2:7" x14ac:dyDescent="0.25">
      <c r="B48" s="8">
        <v>0.6870657</v>
      </c>
      <c r="C48" s="8">
        <v>0.34516903999999998</v>
      </c>
      <c r="D48">
        <v>0.6</v>
      </c>
      <c r="E48">
        <v>0.64</v>
      </c>
      <c r="F48" s="8">
        <v>1.46</v>
      </c>
      <c r="G48" s="8">
        <v>2.9</v>
      </c>
    </row>
    <row r="49" spans="2:7" x14ac:dyDescent="0.25">
      <c r="B49" s="8">
        <v>0.3024577</v>
      </c>
      <c r="C49" s="8">
        <v>0.42359686000000002</v>
      </c>
      <c r="D49">
        <v>0.78</v>
      </c>
      <c r="E49">
        <v>0.52</v>
      </c>
      <c r="F49" s="8">
        <v>3.31</v>
      </c>
      <c r="G49" s="8">
        <v>2.36</v>
      </c>
    </row>
    <row r="50" spans="2:7" x14ac:dyDescent="0.25">
      <c r="B50" s="8">
        <v>0.24057782</v>
      </c>
      <c r="C50" s="8">
        <v>0.65291429999999995</v>
      </c>
      <c r="D50">
        <v>0.6</v>
      </c>
      <c r="E50">
        <v>0.6</v>
      </c>
      <c r="F50" s="8">
        <v>4.16</v>
      </c>
      <c r="G50" s="8">
        <v>1.53</v>
      </c>
    </row>
    <row r="51" spans="2:7" x14ac:dyDescent="0.25">
      <c r="B51" s="8">
        <v>0.49762980000000001</v>
      </c>
      <c r="C51" s="8">
        <v>0.45558366</v>
      </c>
      <c r="D51">
        <v>0.28000000000000003</v>
      </c>
      <c r="E51">
        <v>0.44000000000000011</v>
      </c>
      <c r="F51" s="8">
        <v>2.0099999999999998</v>
      </c>
      <c r="G51" s="8">
        <v>2.19</v>
      </c>
    </row>
    <row r="52" spans="2:7" x14ac:dyDescent="0.25">
      <c r="B52" s="8">
        <v>0.7020343</v>
      </c>
      <c r="C52" s="8">
        <v>0.20094554000000001</v>
      </c>
      <c r="D52">
        <v>0.64</v>
      </c>
      <c r="E52">
        <v>0.6399999999999999</v>
      </c>
      <c r="F52" s="8">
        <v>1.42</v>
      </c>
      <c r="G52" s="8">
        <v>4.9800000000000004</v>
      </c>
    </row>
    <row r="53" spans="2:7" x14ac:dyDescent="0.25">
      <c r="B53" s="8">
        <v>0.23006599</v>
      </c>
      <c r="C53" s="8">
        <v>0.70405746000000002</v>
      </c>
      <c r="D53">
        <v>0.72000000000000008</v>
      </c>
      <c r="E53">
        <v>0.76000000000000012</v>
      </c>
      <c r="F53" s="8">
        <v>4.3499999999999996</v>
      </c>
      <c r="G53" s="8">
        <v>1.42</v>
      </c>
    </row>
    <row r="54" spans="2:7" x14ac:dyDescent="0.25">
      <c r="B54" s="8">
        <v>0.59513885</v>
      </c>
      <c r="C54" s="8">
        <v>0.44314945</v>
      </c>
      <c r="D54">
        <v>0.42</v>
      </c>
      <c r="E54">
        <v>0.48</v>
      </c>
      <c r="F54" s="8">
        <v>1.68</v>
      </c>
      <c r="G54" s="8">
        <v>2.2599999999999998</v>
      </c>
    </row>
    <row r="55" spans="2:7" x14ac:dyDescent="0.25">
      <c r="B55" s="8">
        <v>0.19372210000000001</v>
      </c>
      <c r="C55" s="8">
        <v>0.59350080000000005</v>
      </c>
      <c r="D55">
        <v>0.48</v>
      </c>
      <c r="E55">
        <v>0.42</v>
      </c>
      <c r="F55" s="8">
        <v>5.16</v>
      </c>
      <c r="G55" s="8">
        <v>1.68</v>
      </c>
    </row>
    <row r="56" spans="2:7" x14ac:dyDescent="0.25">
      <c r="B56" s="8">
        <v>0.64592629999999995</v>
      </c>
      <c r="C56" s="8">
        <v>0.4734622</v>
      </c>
      <c r="D56">
        <v>0.6399999999999999</v>
      </c>
      <c r="E56">
        <v>0.68</v>
      </c>
      <c r="F56" s="8">
        <v>1.55</v>
      </c>
      <c r="G56" s="8">
        <v>2.11</v>
      </c>
    </row>
    <row r="57" spans="2:7" x14ac:dyDescent="0.25">
      <c r="B57" s="8">
        <v>0.81309160000000003</v>
      </c>
      <c r="C57" s="8">
        <v>0.21532129999999999</v>
      </c>
      <c r="D57">
        <v>0.42</v>
      </c>
      <c r="E57">
        <v>0.5</v>
      </c>
      <c r="F57" s="8">
        <v>1.23</v>
      </c>
      <c r="G57" s="8">
        <v>4.6399999999999997</v>
      </c>
    </row>
    <row r="58" spans="2:7" x14ac:dyDescent="0.25">
      <c r="B58" s="8">
        <v>0.63736665000000003</v>
      </c>
      <c r="C58" s="8">
        <v>0.49015736999999998</v>
      </c>
      <c r="D58">
        <v>0.6</v>
      </c>
      <c r="E58">
        <v>0.70000000000000007</v>
      </c>
      <c r="F58" s="8">
        <v>1.57</v>
      </c>
      <c r="G58" s="8">
        <v>2.04</v>
      </c>
    </row>
    <row r="59" spans="2:7" x14ac:dyDescent="0.25">
      <c r="B59" s="8">
        <v>0.58596009999999998</v>
      </c>
      <c r="C59" s="8">
        <v>0.21865718000000001</v>
      </c>
      <c r="D59">
        <v>0.44000000000000011</v>
      </c>
      <c r="E59">
        <v>0.64</v>
      </c>
      <c r="F59" s="8">
        <v>1.71</v>
      </c>
      <c r="G59" s="8">
        <v>4.57</v>
      </c>
    </row>
    <row r="60" spans="2:7" x14ac:dyDescent="0.25">
      <c r="B60" s="8">
        <v>0.52223189999999997</v>
      </c>
      <c r="C60" s="8">
        <v>0.37176894999999999</v>
      </c>
      <c r="D60">
        <v>0.43999999999999989</v>
      </c>
      <c r="E60">
        <v>0.5</v>
      </c>
      <c r="F60" s="8">
        <v>1.91</v>
      </c>
      <c r="G60" s="8">
        <v>2.69</v>
      </c>
    </row>
    <row r="61" spans="2:7" x14ac:dyDescent="0.25">
      <c r="B61" s="8">
        <v>0.41033942000000001</v>
      </c>
      <c r="C61" s="8">
        <v>0.35567947999999999</v>
      </c>
      <c r="D61">
        <v>0.4</v>
      </c>
      <c r="E61">
        <v>0.46</v>
      </c>
      <c r="F61" s="8">
        <v>2.44</v>
      </c>
      <c r="G61" s="8">
        <v>2.81</v>
      </c>
    </row>
    <row r="62" spans="2:7" x14ac:dyDescent="0.25">
      <c r="B62" s="8">
        <v>0.45019274999999997</v>
      </c>
      <c r="C62" s="8">
        <v>0.6391329</v>
      </c>
      <c r="D62">
        <v>0.62</v>
      </c>
      <c r="E62">
        <v>0.61999999999999988</v>
      </c>
      <c r="F62" s="8">
        <v>2.2200000000000002</v>
      </c>
      <c r="G62" s="8">
        <v>1.56</v>
      </c>
    </row>
    <row r="63" spans="2:7" x14ac:dyDescent="0.25">
      <c r="B63" s="8">
        <v>0.32930112</v>
      </c>
      <c r="C63" s="8">
        <v>0.70274639999999999</v>
      </c>
      <c r="D63">
        <v>0.6399999999999999</v>
      </c>
      <c r="E63">
        <v>0.65999999999999992</v>
      </c>
      <c r="F63" s="8">
        <v>3.04</v>
      </c>
      <c r="G63" s="8">
        <v>1.42</v>
      </c>
    </row>
    <row r="64" spans="2:7" x14ac:dyDescent="0.25">
      <c r="B64" s="8">
        <v>0.45474123999999999</v>
      </c>
      <c r="C64" s="8">
        <v>0.49872919999999998</v>
      </c>
      <c r="D64">
        <v>0.44000000000000011</v>
      </c>
      <c r="E64">
        <v>0.56000000000000005</v>
      </c>
      <c r="F64" s="8">
        <v>2.2000000000000002</v>
      </c>
      <c r="G64" s="8">
        <v>2.0099999999999998</v>
      </c>
    </row>
    <row r="65" spans="2:7" x14ac:dyDescent="0.25">
      <c r="B65" s="8">
        <v>0.36338258000000001</v>
      </c>
      <c r="C65" s="8">
        <v>0.63230540000000002</v>
      </c>
      <c r="D65">
        <v>0.7</v>
      </c>
      <c r="E65">
        <v>0.7</v>
      </c>
      <c r="F65" s="8">
        <v>2.75</v>
      </c>
      <c r="G65" s="8">
        <v>1.58</v>
      </c>
    </row>
    <row r="66" spans="2:7" x14ac:dyDescent="0.25">
      <c r="B66" s="8">
        <v>0.53202676999999998</v>
      </c>
      <c r="C66" s="8">
        <v>0.40319317999999998</v>
      </c>
      <c r="D66">
        <v>0.44000000000000011</v>
      </c>
      <c r="E66">
        <v>0.5</v>
      </c>
      <c r="F66" s="8">
        <v>1.88</v>
      </c>
      <c r="G66" s="8">
        <v>2.48</v>
      </c>
    </row>
    <row r="67" spans="2:7" x14ac:dyDescent="0.25">
      <c r="B67" s="8">
        <v>0.67176323999999998</v>
      </c>
      <c r="C67" s="8">
        <v>0.29053489999999998</v>
      </c>
      <c r="D67">
        <v>0.72</v>
      </c>
      <c r="E67">
        <v>0.70000000000000007</v>
      </c>
      <c r="F67" s="8">
        <v>1.49</v>
      </c>
      <c r="G67" s="8">
        <v>3.44</v>
      </c>
    </row>
    <row r="68" spans="2:7" x14ac:dyDescent="0.25">
      <c r="B68" s="8">
        <v>0.38501190000000002</v>
      </c>
      <c r="C68" s="8">
        <v>0.49157400000000001</v>
      </c>
      <c r="D68">
        <v>0.6</v>
      </c>
      <c r="E68">
        <v>0.4</v>
      </c>
      <c r="F68" s="8">
        <v>2.6</v>
      </c>
      <c r="G68" s="8">
        <v>2.0299999999999998</v>
      </c>
    </row>
    <row r="69" spans="2:7" x14ac:dyDescent="0.25">
      <c r="B69" s="8">
        <v>0.6668925</v>
      </c>
      <c r="C69" s="8">
        <v>0.43864626000000001</v>
      </c>
      <c r="D69">
        <v>0.36</v>
      </c>
      <c r="E69">
        <v>0.55999999999999994</v>
      </c>
      <c r="F69" s="8">
        <v>1.5</v>
      </c>
      <c r="G69" s="8">
        <v>2.2799999999999998</v>
      </c>
    </row>
    <row r="70" spans="2:7" x14ac:dyDescent="0.25">
      <c r="B70" s="8">
        <v>0.33945429999999999</v>
      </c>
      <c r="C70" s="8">
        <v>0.55249859999999995</v>
      </c>
      <c r="D70">
        <v>0.54</v>
      </c>
      <c r="E70">
        <v>0.67999999999999994</v>
      </c>
      <c r="F70" s="8">
        <v>2.95</v>
      </c>
      <c r="G70" s="8">
        <v>1.81</v>
      </c>
    </row>
    <row r="71" spans="2:7" x14ac:dyDescent="0.25">
      <c r="B71" s="8">
        <v>0.58416409999999996</v>
      </c>
      <c r="C71" s="8">
        <v>0.46630144000000001</v>
      </c>
      <c r="D71">
        <v>0.54</v>
      </c>
      <c r="E71">
        <v>0.55999999999999994</v>
      </c>
      <c r="F71" s="8">
        <v>1.71</v>
      </c>
      <c r="G71" s="8">
        <v>2.14</v>
      </c>
    </row>
    <row r="72" spans="2:7" x14ac:dyDescent="0.25">
      <c r="B72" s="8">
        <v>0.52756720000000001</v>
      </c>
      <c r="C72" s="8">
        <v>0.64513123000000006</v>
      </c>
      <c r="D72">
        <v>0.64</v>
      </c>
      <c r="E72">
        <v>0.76</v>
      </c>
      <c r="F72" s="8">
        <v>1.9</v>
      </c>
      <c r="G72" s="8">
        <v>1.55</v>
      </c>
    </row>
    <row r="73" spans="2:7" x14ac:dyDescent="0.25">
      <c r="B73" s="8">
        <v>0.39373785</v>
      </c>
      <c r="C73" s="8">
        <v>0.72218232999999998</v>
      </c>
      <c r="D73">
        <v>0.6</v>
      </c>
      <c r="E73">
        <v>0.65999999999999992</v>
      </c>
      <c r="F73" s="8">
        <v>2.54</v>
      </c>
      <c r="G73" s="8">
        <v>1.38</v>
      </c>
    </row>
    <row r="74" spans="2:7" x14ac:dyDescent="0.25">
      <c r="B74" s="8">
        <v>0.60688339999999996</v>
      </c>
      <c r="C74" s="8">
        <v>0.41060164999999998</v>
      </c>
      <c r="D74">
        <v>0.46</v>
      </c>
      <c r="E74">
        <v>0.78</v>
      </c>
      <c r="F74" s="8">
        <v>1.65</v>
      </c>
      <c r="G74" s="8">
        <v>2.44</v>
      </c>
    </row>
    <row r="75" spans="2:7" x14ac:dyDescent="0.25">
      <c r="B75" s="8">
        <v>0.42314792000000001</v>
      </c>
      <c r="C75" s="8">
        <v>0.54759340000000001</v>
      </c>
      <c r="D75">
        <v>0.54</v>
      </c>
      <c r="E75">
        <v>0.53999999999999992</v>
      </c>
      <c r="F75" s="8">
        <v>2.36</v>
      </c>
      <c r="G75" s="8">
        <v>1.83</v>
      </c>
    </row>
    <row r="76" spans="2:7" x14ac:dyDescent="0.25">
      <c r="B76" s="8">
        <v>0.68492759999999997</v>
      </c>
      <c r="C76" s="8">
        <v>0.2559747</v>
      </c>
      <c r="D76">
        <v>0.57999999999999996</v>
      </c>
      <c r="E76">
        <v>0.6399999999999999</v>
      </c>
      <c r="F76" s="8">
        <v>1.46</v>
      </c>
      <c r="G76" s="8">
        <v>3.91</v>
      </c>
    </row>
    <row r="77" spans="2:7" x14ac:dyDescent="0.25">
      <c r="B77" s="8">
        <v>0.75627880000000003</v>
      </c>
      <c r="C77" s="8">
        <v>0.30093281999999999</v>
      </c>
      <c r="D77">
        <v>0.5</v>
      </c>
      <c r="E77">
        <v>0.62000000000000011</v>
      </c>
      <c r="F77" s="8">
        <v>1.32</v>
      </c>
      <c r="G77" s="8">
        <v>3.32</v>
      </c>
    </row>
    <row r="78" spans="2:7" x14ac:dyDescent="0.25">
      <c r="B78" s="8">
        <v>0.64332549999999999</v>
      </c>
      <c r="C78" s="8">
        <v>0.36279879999999998</v>
      </c>
      <c r="D78">
        <v>0.36</v>
      </c>
      <c r="E78">
        <v>0.64</v>
      </c>
      <c r="F78" s="8">
        <v>1.55</v>
      </c>
      <c r="G78" s="8">
        <v>2.76</v>
      </c>
    </row>
    <row r="79" spans="2:7" x14ac:dyDescent="0.25">
      <c r="B79" s="8">
        <v>0.71446913000000001</v>
      </c>
      <c r="C79" s="8">
        <v>0.29718222999999999</v>
      </c>
      <c r="D79">
        <v>0.51999999999999991</v>
      </c>
      <c r="E79">
        <v>0.64</v>
      </c>
      <c r="F79" s="8">
        <v>1.4</v>
      </c>
      <c r="G79" s="8">
        <v>3.36</v>
      </c>
    </row>
    <row r="80" spans="2:7" x14ac:dyDescent="0.25">
      <c r="B80" s="8">
        <v>0.22907732</v>
      </c>
      <c r="C80" s="8">
        <v>0.62587285000000004</v>
      </c>
      <c r="D80">
        <v>0.62</v>
      </c>
      <c r="E80">
        <v>0.55999999999999994</v>
      </c>
      <c r="F80" s="8">
        <v>4.37</v>
      </c>
      <c r="G80" s="8">
        <v>1.6</v>
      </c>
    </row>
    <row r="81" spans="2:7" x14ac:dyDescent="0.25">
      <c r="B81" s="8">
        <v>0.42890018000000002</v>
      </c>
      <c r="C81" s="8">
        <v>0.48996842000000002</v>
      </c>
      <c r="D81">
        <v>0.6</v>
      </c>
      <c r="E81">
        <v>0.46</v>
      </c>
      <c r="F81" s="8">
        <v>2.33</v>
      </c>
      <c r="G81" s="8">
        <v>2.04</v>
      </c>
    </row>
    <row r="82" spans="2:7" x14ac:dyDescent="0.25">
      <c r="B82" s="8">
        <v>0.46531635999999998</v>
      </c>
      <c r="C82" s="8">
        <v>0.54064730000000005</v>
      </c>
      <c r="D82">
        <v>0.5</v>
      </c>
      <c r="E82">
        <v>0.61999999999999988</v>
      </c>
      <c r="F82" s="8">
        <v>2.15</v>
      </c>
      <c r="G82" s="8">
        <v>1.85</v>
      </c>
    </row>
    <row r="83" spans="2:7" x14ac:dyDescent="0.25">
      <c r="B83" s="8">
        <v>0.28238907000000002</v>
      </c>
      <c r="C83" s="8">
        <v>0.58673560000000002</v>
      </c>
      <c r="D83">
        <v>0.57999999999999996</v>
      </c>
      <c r="E83">
        <v>0.55999999999999994</v>
      </c>
      <c r="F83" s="8">
        <v>3.54</v>
      </c>
      <c r="G83" s="8">
        <v>1.7</v>
      </c>
    </row>
    <row r="84" spans="2:7" x14ac:dyDescent="0.25">
      <c r="B84" s="8">
        <v>0.38233129999999999</v>
      </c>
      <c r="C84" s="8">
        <v>0.51279030000000003</v>
      </c>
      <c r="D84">
        <v>0.78</v>
      </c>
      <c r="E84">
        <v>0.46</v>
      </c>
      <c r="F84" s="8">
        <v>2.62</v>
      </c>
      <c r="G84" s="8">
        <v>1.95</v>
      </c>
    </row>
    <row r="85" spans="2:7" x14ac:dyDescent="0.25">
      <c r="B85" s="8">
        <v>0.43717479999999997</v>
      </c>
      <c r="C85" s="8">
        <v>0.53964966999999997</v>
      </c>
      <c r="D85">
        <v>0.58000000000000007</v>
      </c>
      <c r="E85">
        <v>0.36</v>
      </c>
      <c r="F85" s="8">
        <v>2.29</v>
      </c>
      <c r="G85" s="8">
        <v>1.85</v>
      </c>
    </row>
    <row r="86" spans="2:7" x14ac:dyDescent="0.25">
      <c r="B86" s="8">
        <v>0.56000930000000004</v>
      </c>
      <c r="C86" s="8">
        <v>0.76267004000000005</v>
      </c>
      <c r="D86">
        <v>0.52</v>
      </c>
      <c r="E86">
        <v>0.67999999999999994</v>
      </c>
      <c r="F86" s="8">
        <v>1.79</v>
      </c>
      <c r="G86" s="8">
        <v>1.31</v>
      </c>
    </row>
    <row r="87" spans="2:7" x14ac:dyDescent="0.25">
      <c r="B87" s="8">
        <v>0.36958742</v>
      </c>
      <c r="C87" s="8">
        <v>0.67090229999999995</v>
      </c>
      <c r="D87">
        <v>0.48</v>
      </c>
      <c r="E87">
        <v>0.44000000000000011</v>
      </c>
      <c r="F87" s="8">
        <v>2.71</v>
      </c>
      <c r="G87" s="8">
        <v>1.49</v>
      </c>
    </row>
    <row r="88" spans="2:7" x14ac:dyDescent="0.25">
      <c r="B88" s="8">
        <v>0.47721123999999998</v>
      </c>
      <c r="C88" s="8">
        <v>0.58511080000000004</v>
      </c>
      <c r="D88">
        <v>0.70000000000000007</v>
      </c>
      <c r="E88">
        <v>0.61999999999999988</v>
      </c>
      <c r="F88" s="8">
        <v>2.1</v>
      </c>
      <c r="G88" s="8">
        <v>1.71</v>
      </c>
    </row>
    <row r="89" spans="2:7" x14ac:dyDescent="0.25">
      <c r="B89" s="8">
        <v>0.50575274000000003</v>
      </c>
      <c r="C89" s="8">
        <v>0.61950550000000004</v>
      </c>
      <c r="D89">
        <v>0.6</v>
      </c>
      <c r="E89">
        <v>0.6</v>
      </c>
      <c r="F89" s="8">
        <v>1.98</v>
      </c>
      <c r="G89" s="8">
        <v>1.61</v>
      </c>
    </row>
    <row r="90" spans="2:7" x14ac:dyDescent="0.25">
      <c r="B90" s="8">
        <v>0.35331594999999999</v>
      </c>
      <c r="C90" s="8">
        <v>0.58019129999999997</v>
      </c>
      <c r="D90">
        <v>0.48</v>
      </c>
      <c r="E90">
        <v>0.55999999999999994</v>
      </c>
      <c r="F90" s="8">
        <v>2.83</v>
      </c>
      <c r="G90" s="8">
        <v>1.72</v>
      </c>
    </row>
    <row r="91" spans="2:7" x14ac:dyDescent="0.25">
      <c r="B91" s="8">
        <v>0.66745156000000005</v>
      </c>
      <c r="C91" s="8">
        <v>0.36723992</v>
      </c>
      <c r="D91">
        <v>0.62</v>
      </c>
      <c r="E91">
        <v>0.53999999999999992</v>
      </c>
      <c r="F91" s="8">
        <v>1.5</v>
      </c>
      <c r="G91" s="8">
        <v>2.72</v>
      </c>
    </row>
    <row r="92" spans="2:7" x14ac:dyDescent="0.25">
      <c r="B92" s="8">
        <v>0.55626889999999996</v>
      </c>
      <c r="C92" s="8">
        <v>0.64127400000000001</v>
      </c>
      <c r="D92">
        <v>0.46</v>
      </c>
      <c r="E92">
        <v>0.46</v>
      </c>
      <c r="F92" s="8">
        <v>1.8</v>
      </c>
      <c r="G92" s="8">
        <v>1.56</v>
      </c>
    </row>
    <row r="93" spans="2:7" x14ac:dyDescent="0.25">
      <c r="B93" s="8">
        <v>0.74504775000000001</v>
      </c>
      <c r="C93" s="8">
        <v>0.22842762</v>
      </c>
      <c r="D93">
        <v>0.58000000000000007</v>
      </c>
      <c r="E93">
        <v>0.64</v>
      </c>
      <c r="F93" s="8">
        <v>1.34</v>
      </c>
      <c r="G93" s="8">
        <v>4.38</v>
      </c>
    </row>
    <row r="94" spans="2:7" x14ac:dyDescent="0.25">
      <c r="B94" s="8">
        <v>0.77901089999999995</v>
      </c>
      <c r="C94" s="8">
        <v>0.30712669999999997</v>
      </c>
      <c r="D94">
        <v>0.67999999999999994</v>
      </c>
      <c r="E94">
        <v>0.68</v>
      </c>
      <c r="F94" s="8">
        <v>1.28</v>
      </c>
      <c r="G94" s="8">
        <v>3.26</v>
      </c>
    </row>
    <row r="95" spans="2:7" x14ac:dyDescent="0.25">
      <c r="B95" s="8">
        <v>0.71442620000000001</v>
      </c>
      <c r="C95" s="8">
        <v>0.44974293999999998</v>
      </c>
      <c r="D95">
        <v>0.72</v>
      </c>
      <c r="E95">
        <v>0.76000000000000012</v>
      </c>
      <c r="F95" s="8">
        <v>1.4</v>
      </c>
      <c r="G95" s="8">
        <v>2.2200000000000002</v>
      </c>
    </row>
    <row r="96" spans="2:7" x14ac:dyDescent="0.25">
      <c r="B96" s="8">
        <v>0.14816113</v>
      </c>
      <c r="C96" s="8">
        <v>0.49231229999999998</v>
      </c>
      <c r="D96">
        <v>0.65999999999999992</v>
      </c>
      <c r="E96">
        <v>0.67999999999999994</v>
      </c>
      <c r="F96" s="8">
        <v>6.75</v>
      </c>
      <c r="G96" s="8">
        <v>2.0299999999999998</v>
      </c>
    </row>
    <row r="97" spans="2:7" x14ac:dyDescent="0.25">
      <c r="B97" s="8">
        <v>0.30400317999999998</v>
      </c>
      <c r="C97" s="8">
        <v>0.59660590000000002</v>
      </c>
      <c r="D97">
        <v>0.53999999999999992</v>
      </c>
      <c r="E97">
        <v>0.51999999999999991</v>
      </c>
      <c r="F97" s="8">
        <v>3.29</v>
      </c>
      <c r="G97" s="8">
        <v>1.68</v>
      </c>
    </row>
    <row r="98" spans="2:7" x14ac:dyDescent="0.25">
      <c r="B98" s="8">
        <v>0.69716597000000002</v>
      </c>
      <c r="C98" s="8">
        <v>0.29615089999999999</v>
      </c>
      <c r="D98">
        <v>0.36</v>
      </c>
      <c r="E98">
        <v>0.44000000000000011</v>
      </c>
      <c r="F98" s="8">
        <v>1.43</v>
      </c>
      <c r="G98" s="8">
        <v>3.38</v>
      </c>
    </row>
    <row r="99" spans="2:7" x14ac:dyDescent="0.25">
      <c r="B99" s="8">
        <v>0.54714180000000001</v>
      </c>
      <c r="C99" s="8">
        <v>0.68701630000000002</v>
      </c>
      <c r="D99">
        <v>0.58000000000000007</v>
      </c>
      <c r="E99">
        <v>0.7</v>
      </c>
      <c r="F99" s="8">
        <v>1.83</v>
      </c>
      <c r="G99" s="8">
        <v>1.46</v>
      </c>
    </row>
    <row r="100" spans="2:7" x14ac:dyDescent="0.25">
      <c r="B100" s="8">
        <v>0.47954774</v>
      </c>
      <c r="C100" s="8">
        <v>0.42916673</v>
      </c>
      <c r="D100">
        <v>0.60000000000000009</v>
      </c>
      <c r="E100">
        <v>0.48</v>
      </c>
      <c r="F100" s="8">
        <v>2.09</v>
      </c>
      <c r="G100" s="8">
        <v>2.33</v>
      </c>
    </row>
    <row r="101" spans="2:7" x14ac:dyDescent="0.25">
      <c r="B101" s="8">
        <v>0.38430098000000001</v>
      </c>
      <c r="C101" s="8">
        <v>0.63392424999999997</v>
      </c>
      <c r="D101">
        <v>0.46000000000000008</v>
      </c>
      <c r="E101">
        <v>0.53999999999999992</v>
      </c>
      <c r="F101" s="8">
        <v>2.6</v>
      </c>
      <c r="G101" s="8">
        <v>1.58</v>
      </c>
    </row>
    <row r="102" spans="2:7" x14ac:dyDescent="0.25">
      <c r="B102" s="8">
        <v>0.65856079999999995</v>
      </c>
      <c r="C102" s="8">
        <v>0.48471826000000001</v>
      </c>
      <c r="D102">
        <v>0.67999999999999994</v>
      </c>
      <c r="E102">
        <v>0.7</v>
      </c>
      <c r="F102" s="8">
        <v>1.52</v>
      </c>
      <c r="G102" s="8">
        <v>2.06</v>
      </c>
    </row>
    <row r="103" spans="2:7" x14ac:dyDescent="0.25">
      <c r="B103" s="8">
        <v>0.46188491999999998</v>
      </c>
      <c r="C103" s="8">
        <v>0.70693064000000005</v>
      </c>
      <c r="D103">
        <v>0.42</v>
      </c>
      <c r="E103">
        <v>0.44000000000000011</v>
      </c>
      <c r="F103" s="8">
        <v>2.17</v>
      </c>
      <c r="G103" s="8">
        <v>1.41</v>
      </c>
    </row>
    <row r="104" spans="2:7" x14ac:dyDescent="0.25">
      <c r="B104" s="8">
        <v>0.28053149999999999</v>
      </c>
      <c r="C104" s="8">
        <v>0.68855774000000003</v>
      </c>
      <c r="D104">
        <v>0.48</v>
      </c>
      <c r="E104">
        <v>0.55999999999999994</v>
      </c>
      <c r="F104" s="8">
        <v>3.56</v>
      </c>
      <c r="G104" s="8">
        <v>1.45</v>
      </c>
    </row>
    <row r="105" spans="2:7" x14ac:dyDescent="0.25">
      <c r="B105" s="8">
        <v>0.44331103999999999</v>
      </c>
      <c r="C105" s="8">
        <v>0.65505767000000004</v>
      </c>
      <c r="D105">
        <v>0.58000000000000007</v>
      </c>
      <c r="E105">
        <v>0.57999999999999996</v>
      </c>
      <c r="F105" s="8">
        <v>2.2599999999999998</v>
      </c>
      <c r="G105" s="8">
        <v>1.53</v>
      </c>
    </row>
    <row r="106" spans="2:7" x14ac:dyDescent="0.25">
      <c r="B106" s="8">
        <v>0.70622430000000003</v>
      </c>
      <c r="C106" s="8">
        <v>0.29678061999999999</v>
      </c>
      <c r="D106">
        <v>0.48</v>
      </c>
      <c r="E106">
        <v>0.57999999999999996</v>
      </c>
      <c r="F106" s="8">
        <v>1.42</v>
      </c>
      <c r="G106" s="8">
        <v>3.37</v>
      </c>
    </row>
    <row r="107" spans="2:7" x14ac:dyDescent="0.25">
      <c r="B107" s="8">
        <v>0.63670342999999996</v>
      </c>
      <c r="C107" s="8">
        <v>0.57190394</v>
      </c>
      <c r="D107">
        <v>0.6</v>
      </c>
      <c r="E107">
        <v>0.55999999999999994</v>
      </c>
      <c r="F107" s="8">
        <v>1.57</v>
      </c>
      <c r="G107" s="8">
        <v>1.75</v>
      </c>
    </row>
    <row r="108" spans="2:7" x14ac:dyDescent="0.25">
      <c r="B108" s="8">
        <v>0.38412576999999998</v>
      </c>
      <c r="C108" s="8">
        <v>0.44159427000000001</v>
      </c>
      <c r="D108">
        <v>0.48</v>
      </c>
      <c r="E108">
        <v>0.73999999999999988</v>
      </c>
      <c r="F108" s="8">
        <v>2.6</v>
      </c>
      <c r="G108" s="8">
        <v>2.2599999999999998</v>
      </c>
    </row>
    <row r="109" spans="2:7" x14ac:dyDescent="0.25">
      <c r="B109" s="8">
        <v>0.65266429999999998</v>
      </c>
      <c r="C109" s="8">
        <v>0.35381742999999999</v>
      </c>
      <c r="D109">
        <v>0.51999999999999991</v>
      </c>
      <c r="E109">
        <v>0.65999999999999992</v>
      </c>
      <c r="F109" s="8">
        <v>1.53</v>
      </c>
      <c r="G109" s="8">
        <v>2.83</v>
      </c>
    </row>
    <row r="110" spans="2:7" x14ac:dyDescent="0.25">
      <c r="B110" s="8">
        <v>0.60315730000000001</v>
      </c>
      <c r="C110" s="8">
        <v>0.44245289999999998</v>
      </c>
      <c r="D110">
        <v>0.57999999999999996</v>
      </c>
      <c r="E110">
        <v>0.55999999999999994</v>
      </c>
      <c r="F110" s="8">
        <v>1.66</v>
      </c>
      <c r="G110" s="8">
        <v>2.2599999999999998</v>
      </c>
    </row>
    <row r="111" spans="2:7" x14ac:dyDescent="0.25">
      <c r="B111" s="8">
        <v>0.66025805000000004</v>
      </c>
      <c r="C111" s="8">
        <v>0.52263044999999997</v>
      </c>
      <c r="D111">
        <v>0.54</v>
      </c>
      <c r="E111">
        <v>0.48</v>
      </c>
      <c r="F111" s="8">
        <v>1.51</v>
      </c>
      <c r="G111" s="8">
        <v>1.91</v>
      </c>
    </row>
    <row r="112" spans="2:7" x14ac:dyDescent="0.25">
      <c r="B112" s="8">
        <v>0.4010012</v>
      </c>
      <c r="C112" s="8">
        <v>0.57979417</v>
      </c>
      <c r="D112">
        <v>0.56000000000000005</v>
      </c>
      <c r="E112">
        <v>0.6</v>
      </c>
      <c r="F112" s="8">
        <v>2.4900000000000002</v>
      </c>
      <c r="G112" s="8">
        <v>1.72</v>
      </c>
    </row>
    <row r="113" spans="2:7" x14ac:dyDescent="0.25">
      <c r="B113" s="8">
        <v>0.47417145999999999</v>
      </c>
      <c r="C113" s="8">
        <v>0.66671800000000003</v>
      </c>
      <c r="D113">
        <v>0.44000000000000011</v>
      </c>
      <c r="E113">
        <v>0.44000000000000011</v>
      </c>
      <c r="F113" s="8">
        <v>2.11</v>
      </c>
      <c r="G113" s="8">
        <v>1.5</v>
      </c>
    </row>
    <row r="114" spans="2:7" x14ac:dyDescent="0.25">
      <c r="B114" s="8">
        <v>0.44947353000000001</v>
      </c>
      <c r="C114" s="8">
        <v>0.82567793</v>
      </c>
      <c r="D114">
        <v>0.43999999999999989</v>
      </c>
      <c r="E114">
        <v>0.54</v>
      </c>
      <c r="F114" s="8">
        <v>2.2200000000000002</v>
      </c>
      <c r="G114" s="8">
        <v>1.21</v>
      </c>
    </row>
    <row r="115" spans="2:7" x14ac:dyDescent="0.25">
      <c r="B115" s="8">
        <v>0.51816255</v>
      </c>
      <c r="C115" s="8">
        <v>0.4289693</v>
      </c>
      <c r="D115">
        <v>0.64</v>
      </c>
      <c r="E115">
        <v>0.64</v>
      </c>
      <c r="F115" s="8">
        <v>1.93</v>
      </c>
      <c r="G115" s="8">
        <v>2.33</v>
      </c>
    </row>
    <row r="116" spans="2:7" x14ac:dyDescent="0.25">
      <c r="B116" s="8">
        <v>0.42869343999999998</v>
      </c>
      <c r="C116" s="8">
        <v>0.4442313</v>
      </c>
      <c r="D116">
        <v>0.54</v>
      </c>
      <c r="E116">
        <v>0.66</v>
      </c>
      <c r="F116" s="8">
        <v>2.33</v>
      </c>
      <c r="G116" s="8">
        <v>2.25</v>
      </c>
    </row>
    <row r="117" spans="2:7" x14ac:dyDescent="0.25">
      <c r="B117" s="8">
        <v>0.61975234999999995</v>
      </c>
      <c r="C117" s="8">
        <v>0.27683397999999998</v>
      </c>
      <c r="D117">
        <v>0.61999999999999988</v>
      </c>
      <c r="E117">
        <v>0.66</v>
      </c>
      <c r="F117" s="8">
        <v>1.61</v>
      </c>
      <c r="G117" s="8">
        <v>3.61</v>
      </c>
    </row>
    <row r="118" spans="2:7" x14ac:dyDescent="0.25">
      <c r="B118" s="8">
        <v>0.25516650000000002</v>
      </c>
      <c r="C118" s="8">
        <v>0.45847520000000003</v>
      </c>
      <c r="D118">
        <v>0.62</v>
      </c>
      <c r="E118">
        <v>0.68</v>
      </c>
      <c r="F118" s="8">
        <v>3.92</v>
      </c>
      <c r="G118" s="8">
        <v>2.1800000000000002</v>
      </c>
    </row>
    <row r="119" spans="2:7" x14ac:dyDescent="0.25">
      <c r="B119" s="8">
        <v>0.63513229999999998</v>
      </c>
      <c r="C119" s="8">
        <v>0.58749899999999999</v>
      </c>
      <c r="D119">
        <v>0.55999999999999994</v>
      </c>
      <c r="E119">
        <v>0.48</v>
      </c>
      <c r="F119" s="8">
        <v>1.57</v>
      </c>
      <c r="G119" s="8">
        <v>1.7</v>
      </c>
    </row>
    <row r="120" spans="2:7" x14ac:dyDescent="0.25">
      <c r="B120" s="8">
        <v>0.65183042999999996</v>
      </c>
      <c r="C120" s="8">
        <v>0.40822916999999997</v>
      </c>
      <c r="D120">
        <v>0.6</v>
      </c>
      <c r="E120">
        <v>0.54</v>
      </c>
      <c r="F120" s="8">
        <v>1.53</v>
      </c>
      <c r="G120" s="8">
        <v>2.4500000000000002</v>
      </c>
    </row>
    <row r="121" spans="2:7" x14ac:dyDescent="0.25">
      <c r="B121" s="8">
        <v>0.59876929999999995</v>
      </c>
      <c r="C121" s="8">
        <v>0.65771040000000003</v>
      </c>
      <c r="D121">
        <v>0.6</v>
      </c>
      <c r="E121">
        <v>0.57999999999999996</v>
      </c>
      <c r="F121" s="8">
        <v>1.67</v>
      </c>
      <c r="G121" s="8">
        <v>1.52</v>
      </c>
    </row>
    <row r="122" spans="2:7" x14ac:dyDescent="0.25">
      <c r="B122" s="8">
        <v>0.52246415999999996</v>
      </c>
      <c r="C122" s="8">
        <v>0.44833763999999998</v>
      </c>
      <c r="D122">
        <v>0.48</v>
      </c>
      <c r="E122">
        <v>0.54</v>
      </c>
      <c r="F122" s="8">
        <v>1.91</v>
      </c>
      <c r="G122" s="8">
        <v>2.23</v>
      </c>
    </row>
    <row r="123" spans="2:7" x14ac:dyDescent="0.25">
      <c r="B123" s="8">
        <v>0.65451239999999999</v>
      </c>
      <c r="C123" s="8">
        <v>0.45007580000000003</v>
      </c>
      <c r="D123">
        <v>0.57999999999999996</v>
      </c>
      <c r="E123">
        <v>0.61999999999999988</v>
      </c>
      <c r="F123" s="8">
        <v>1.53</v>
      </c>
      <c r="G123" s="8">
        <v>2.2200000000000002</v>
      </c>
    </row>
    <row r="124" spans="2:7" x14ac:dyDescent="0.25">
      <c r="B124" s="8">
        <v>0.19457440000000001</v>
      </c>
      <c r="C124" s="8">
        <v>0.69393855000000004</v>
      </c>
      <c r="D124">
        <v>0.46</v>
      </c>
      <c r="E124">
        <v>0.51999999999999991</v>
      </c>
      <c r="F124" s="8">
        <v>5.14</v>
      </c>
      <c r="G124" s="8">
        <v>1.44</v>
      </c>
    </row>
    <row r="125" spans="2:7" x14ac:dyDescent="0.25">
      <c r="B125" s="8">
        <v>0.24276774000000001</v>
      </c>
      <c r="C125" s="8">
        <v>0.60197942999999998</v>
      </c>
      <c r="D125">
        <v>0.46</v>
      </c>
      <c r="E125">
        <v>0.34</v>
      </c>
      <c r="F125" s="8">
        <v>4.12</v>
      </c>
      <c r="G125" s="8">
        <v>1.66</v>
      </c>
    </row>
    <row r="126" spans="2:7" x14ac:dyDescent="0.25">
      <c r="B126" s="8">
        <v>0.69310729999999998</v>
      </c>
      <c r="C126" s="8">
        <v>0.52565010000000001</v>
      </c>
      <c r="D126">
        <v>0.6</v>
      </c>
      <c r="E126">
        <v>0.6</v>
      </c>
      <c r="F126" s="8">
        <v>1.44</v>
      </c>
      <c r="G126" s="8">
        <v>1.9</v>
      </c>
    </row>
    <row r="127" spans="2:7" x14ac:dyDescent="0.25">
      <c r="B127" s="8">
        <v>0.55683660000000001</v>
      </c>
      <c r="C127" s="8">
        <v>0.26330490000000001</v>
      </c>
      <c r="D127">
        <v>0.6399999999999999</v>
      </c>
      <c r="E127">
        <v>0.82</v>
      </c>
      <c r="F127" s="8">
        <v>1.8</v>
      </c>
      <c r="G127" s="8">
        <v>3.8</v>
      </c>
    </row>
    <row r="128" spans="2:7" x14ac:dyDescent="0.25">
      <c r="B128" s="8">
        <v>0.21498877</v>
      </c>
      <c r="C128" s="8">
        <v>0.64388120000000004</v>
      </c>
      <c r="D128">
        <v>0.55999999999999994</v>
      </c>
      <c r="E128">
        <v>0.57999999999999996</v>
      </c>
      <c r="F128" s="8">
        <v>4.6500000000000004</v>
      </c>
      <c r="G128" s="8">
        <v>1.55</v>
      </c>
    </row>
    <row r="129" spans="2:7" x14ac:dyDescent="0.25">
      <c r="B129" s="8">
        <v>0.71040565</v>
      </c>
      <c r="C129" s="8">
        <v>0.37436905999999998</v>
      </c>
      <c r="D129">
        <v>0.6</v>
      </c>
      <c r="E129">
        <v>0.57999999999999996</v>
      </c>
      <c r="F129" s="8">
        <v>1.41</v>
      </c>
      <c r="G129" s="8">
        <v>2.67</v>
      </c>
    </row>
    <row r="130" spans="2:7" x14ac:dyDescent="0.25">
      <c r="B130" s="8">
        <v>0.74977090000000002</v>
      </c>
      <c r="C130" s="8">
        <v>0.35387728000000002</v>
      </c>
      <c r="D130">
        <v>0.5</v>
      </c>
      <c r="E130">
        <v>0.48</v>
      </c>
      <c r="F130" s="8">
        <v>1.33</v>
      </c>
      <c r="G130" s="8">
        <v>2.83</v>
      </c>
    </row>
    <row r="131" spans="2:7" x14ac:dyDescent="0.25">
      <c r="B131" s="8">
        <v>0.62542249999999999</v>
      </c>
      <c r="C131" s="8">
        <v>0.1620828</v>
      </c>
      <c r="D131">
        <v>0.48</v>
      </c>
      <c r="E131">
        <v>0.48</v>
      </c>
      <c r="F131" s="8">
        <v>1.6</v>
      </c>
      <c r="G131" s="8">
        <v>6.17</v>
      </c>
    </row>
    <row r="132" spans="2:7" x14ac:dyDescent="0.25">
      <c r="B132" s="8">
        <v>0.80323299999999997</v>
      </c>
      <c r="C132" s="8">
        <v>0.30989727</v>
      </c>
      <c r="D132">
        <v>0.52</v>
      </c>
      <c r="E132">
        <v>0.48</v>
      </c>
      <c r="F132" s="8">
        <v>1.24</v>
      </c>
      <c r="G132" s="8">
        <v>3.23</v>
      </c>
    </row>
    <row r="133" spans="2:7" x14ac:dyDescent="0.25">
      <c r="B133" s="8">
        <v>0.35846090000000003</v>
      </c>
      <c r="C133" s="8">
        <v>0.58758379999999999</v>
      </c>
      <c r="D133">
        <v>0.41999999999999987</v>
      </c>
      <c r="E133">
        <v>0.65999999999999992</v>
      </c>
      <c r="F133" s="8">
        <v>2.79</v>
      </c>
      <c r="G133" s="8">
        <v>1.7</v>
      </c>
    </row>
    <row r="134" spans="2:7" x14ac:dyDescent="0.25">
      <c r="B134" s="8">
        <v>0.41131000000000001</v>
      </c>
      <c r="C134" s="8">
        <v>0.55390507</v>
      </c>
      <c r="D134">
        <v>0.62</v>
      </c>
      <c r="E134">
        <v>0.54</v>
      </c>
      <c r="F134" s="8">
        <v>2.4300000000000002</v>
      </c>
      <c r="G134" s="8">
        <v>1.81</v>
      </c>
    </row>
    <row r="135" spans="2:7" x14ac:dyDescent="0.25">
      <c r="B135" s="8">
        <v>0.63894430000000002</v>
      </c>
      <c r="C135" s="8">
        <v>0.20144761999999999</v>
      </c>
      <c r="D135">
        <v>0.60000000000000009</v>
      </c>
      <c r="E135">
        <v>0.52</v>
      </c>
      <c r="F135" s="8">
        <v>1.57</v>
      </c>
      <c r="G135" s="8">
        <v>4.96</v>
      </c>
    </row>
    <row r="136" spans="2:7" x14ac:dyDescent="0.25">
      <c r="B136" s="8">
        <v>0.30917206000000003</v>
      </c>
      <c r="C136" s="8">
        <v>0.59235733999999995</v>
      </c>
      <c r="D136">
        <v>0.53999999999999992</v>
      </c>
      <c r="E136">
        <v>0.55999999999999994</v>
      </c>
      <c r="F136" s="8">
        <v>3.23</v>
      </c>
      <c r="G136" s="8">
        <v>1.69</v>
      </c>
    </row>
    <row r="137" spans="2:7" x14ac:dyDescent="0.25">
      <c r="B137" s="8">
        <v>0.72633183000000001</v>
      </c>
      <c r="C137" s="8">
        <v>0.35404706000000002</v>
      </c>
      <c r="D137">
        <v>0.62</v>
      </c>
      <c r="E137">
        <v>0.42</v>
      </c>
      <c r="F137" s="8">
        <v>1.38</v>
      </c>
      <c r="G137" s="8">
        <v>2.82</v>
      </c>
    </row>
    <row r="138" spans="2:7" x14ac:dyDescent="0.25">
      <c r="B138" s="8">
        <v>0.55968680000000004</v>
      </c>
      <c r="C138" s="8">
        <v>0.46080047000000002</v>
      </c>
      <c r="D138">
        <v>0.76</v>
      </c>
      <c r="E138">
        <v>0.78</v>
      </c>
      <c r="F138" s="8">
        <v>1.79</v>
      </c>
      <c r="G138" s="8">
        <v>2.17</v>
      </c>
    </row>
    <row r="139" spans="2:7" x14ac:dyDescent="0.25">
      <c r="B139" s="8">
        <v>0.51386595000000002</v>
      </c>
      <c r="C139" s="8">
        <v>0.50176639999999995</v>
      </c>
      <c r="D139">
        <v>0.7</v>
      </c>
      <c r="E139">
        <v>0.44000000000000011</v>
      </c>
      <c r="F139" s="8">
        <v>1.95</v>
      </c>
      <c r="G139" s="8">
        <v>1.99</v>
      </c>
    </row>
    <row r="140" spans="2:7" x14ac:dyDescent="0.25">
      <c r="B140" s="8">
        <v>0.50746230000000003</v>
      </c>
      <c r="C140" s="8">
        <v>0.68886619999999998</v>
      </c>
      <c r="D140">
        <v>0.58000000000000007</v>
      </c>
      <c r="E140">
        <v>0.74</v>
      </c>
      <c r="F140" s="8">
        <v>1.97</v>
      </c>
      <c r="G140" s="8">
        <v>1.45</v>
      </c>
    </row>
    <row r="141" spans="2:7" x14ac:dyDescent="0.25">
      <c r="B141" s="8">
        <v>0.14662317999999999</v>
      </c>
      <c r="C141" s="8">
        <v>0.46411255000000001</v>
      </c>
      <c r="D141">
        <v>0.76000000000000012</v>
      </c>
      <c r="E141">
        <v>0.76000000000000012</v>
      </c>
      <c r="F141" s="8">
        <v>6.82</v>
      </c>
      <c r="G141" s="8">
        <v>2.15</v>
      </c>
    </row>
    <row r="142" spans="2:7" x14ac:dyDescent="0.25">
      <c r="B142" s="8">
        <v>0.39047953000000002</v>
      </c>
      <c r="C142" s="8">
        <v>0.53929174000000002</v>
      </c>
      <c r="D142">
        <v>0.46</v>
      </c>
      <c r="E142">
        <v>0.44000000000000011</v>
      </c>
      <c r="F142" s="8">
        <v>2.56</v>
      </c>
      <c r="G142" s="8">
        <v>1.85</v>
      </c>
    </row>
    <row r="143" spans="2:7" x14ac:dyDescent="0.25">
      <c r="B143" s="8">
        <v>0.56448894999999999</v>
      </c>
      <c r="C143" s="8">
        <v>0.46399047999999998</v>
      </c>
      <c r="D143">
        <v>0.58000000000000007</v>
      </c>
      <c r="E143">
        <v>0.54</v>
      </c>
      <c r="F143" s="8">
        <v>1.77</v>
      </c>
      <c r="G143" s="8">
        <v>2.16</v>
      </c>
    </row>
    <row r="144" spans="2:7" x14ac:dyDescent="0.25">
      <c r="B144" s="8">
        <v>0.17829934</v>
      </c>
      <c r="C144" s="8">
        <v>0.54423829999999995</v>
      </c>
      <c r="D144">
        <v>0.57999999999999996</v>
      </c>
      <c r="E144">
        <v>0.57999999999999985</v>
      </c>
      <c r="F144" s="8">
        <v>5.61</v>
      </c>
      <c r="G144" s="8">
        <v>1.84</v>
      </c>
    </row>
    <row r="145" spans="2:7" x14ac:dyDescent="0.25">
      <c r="B145" s="8">
        <v>0.46446510000000002</v>
      </c>
      <c r="C145" s="8">
        <v>0.43873151999999999</v>
      </c>
      <c r="D145">
        <v>0.54</v>
      </c>
      <c r="E145">
        <v>0.5</v>
      </c>
      <c r="F145" s="8">
        <v>2.15</v>
      </c>
      <c r="G145" s="8">
        <v>2.2799999999999998</v>
      </c>
    </row>
    <row r="146" spans="2:7" x14ac:dyDescent="0.25">
      <c r="B146" s="8">
        <v>0.60184190000000004</v>
      </c>
      <c r="C146" s="8">
        <v>0.30942702</v>
      </c>
      <c r="D146">
        <v>0.48</v>
      </c>
      <c r="E146">
        <v>0.5</v>
      </c>
      <c r="F146" s="8">
        <v>1.66</v>
      </c>
      <c r="G146" s="8">
        <v>3.23</v>
      </c>
    </row>
    <row r="147" spans="2:7" x14ac:dyDescent="0.25">
      <c r="B147" s="8">
        <v>0.47450017999999999</v>
      </c>
      <c r="C147" s="8">
        <v>0.34108212999999998</v>
      </c>
      <c r="D147">
        <v>0.55999999999999994</v>
      </c>
      <c r="E147">
        <v>0.57999999999999996</v>
      </c>
      <c r="F147" s="8">
        <v>2.11</v>
      </c>
      <c r="G147" s="8">
        <v>2.93</v>
      </c>
    </row>
    <row r="148" spans="2:7" x14ac:dyDescent="0.25">
      <c r="B148" s="8">
        <v>0.69628610000000002</v>
      </c>
      <c r="C148" s="8">
        <v>0.25899250000000001</v>
      </c>
      <c r="D148">
        <v>0.57999999999999996</v>
      </c>
      <c r="E148">
        <v>0.65999999999999992</v>
      </c>
      <c r="F148" s="8">
        <v>1.44</v>
      </c>
      <c r="G148" s="8">
        <v>3.86</v>
      </c>
    </row>
    <row r="149" spans="2:7" x14ac:dyDescent="0.25">
      <c r="B149" s="8">
        <v>0.48094700000000001</v>
      </c>
      <c r="C149" s="8">
        <v>0.45203852999999999</v>
      </c>
      <c r="D149">
        <v>0.5</v>
      </c>
      <c r="E149">
        <v>0.54</v>
      </c>
      <c r="F149" s="8">
        <v>2.08</v>
      </c>
      <c r="G149" s="8">
        <v>2.21</v>
      </c>
    </row>
    <row r="150" spans="2:7" x14ac:dyDescent="0.25">
      <c r="B150" s="8">
        <v>0.46654859999999998</v>
      </c>
      <c r="C150" s="8">
        <v>0.49534348</v>
      </c>
      <c r="D150">
        <v>0.57999999999999996</v>
      </c>
      <c r="E150">
        <v>0.67999999999999994</v>
      </c>
      <c r="F150" s="8">
        <v>2.14</v>
      </c>
      <c r="G150" s="8">
        <v>2.02</v>
      </c>
    </row>
    <row r="151" spans="2:7" x14ac:dyDescent="0.25">
      <c r="B151" s="8">
        <v>0.72580540000000004</v>
      </c>
      <c r="C151" s="8">
        <v>0.34733763000000001</v>
      </c>
      <c r="D151">
        <v>0.48</v>
      </c>
      <c r="E151">
        <v>0.58000000000000007</v>
      </c>
      <c r="F151" s="8">
        <v>1.38</v>
      </c>
      <c r="G151" s="8">
        <v>2.88</v>
      </c>
    </row>
    <row r="152" spans="2:7" x14ac:dyDescent="0.25">
      <c r="B152" s="8">
        <v>0.60326195000000005</v>
      </c>
      <c r="C152" s="8">
        <v>0.43903098000000002</v>
      </c>
      <c r="D152">
        <v>0.7</v>
      </c>
      <c r="E152">
        <v>0.5</v>
      </c>
      <c r="F152" s="8">
        <v>1.66</v>
      </c>
      <c r="G152" s="8">
        <v>2.2799999999999998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Calcs</vt:lpstr>
      <vt:lpstr>goals</vt:lpstr>
      <vt:lpstr>basic_data</vt:lpstr>
      <vt:lpstr>bet365</vt:lpstr>
      <vt:lpstr>SVC</vt:lpstr>
      <vt:lpstr>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rynel</cp:lastModifiedBy>
  <dcterms:created xsi:type="dcterms:W3CDTF">2021-03-17T23:15:29Z</dcterms:created>
  <dcterms:modified xsi:type="dcterms:W3CDTF">2021-03-20T09:48:00Z</dcterms:modified>
</cp:coreProperties>
</file>