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evorcardoza/Downloads/"/>
    </mc:Choice>
  </mc:AlternateContent>
  <xr:revisionPtr revIDLastSave="0" documentId="13_ncr:1_{F919D095-C202-1348-AAC1-B3005402E08B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1" sheetId="2" r:id="rId1"/>
    <sheet name="Data" sheetId="1" r:id="rId2"/>
  </sheets>
  <definedNames>
    <definedName name="_xlchart.v1.0" hidden="1">Sheet1!$A$20:$A$26</definedName>
    <definedName name="_xlchart.v1.1" hidden="1">Sheet1!$B$20:$B$26</definedName>
    <definedName name="_xlchart.v1.2" hidden="1">Sheet1!$A$20:$A$26</definedName>
    <definedName name="_xlchart.v1.3" hidden="1">Sheet1!$B$20:$B$26</definedName>
    <definedName name="_xlchart.v1.4" hidden="1">Sheet1!$A$20:$A$26</definedName>
    <definedName name="_xlchart.v1.5" hidden="1">Sheet1!$B$20:$B$26</definedName>
  </definedNames>
  <calcPr calcId="191029"/>
  <pivotCaches>
    <pivotCache cacheId="3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4" i="2"/>
  <c r="C11" i="2"/>
  <c r="D11" i="2" l="1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<sst xmlns="http://schemas.openxmlformats.org/spreadsheetml/2006/main" count="23" uniqueCount="13">
  <si>
    <t>Amount Raised (in Millions)</t>
  </si>
  <si>
    <t>Row Labels</t>
  </si>
  <si>
    <t>Grand Total</t>
  </si>
  <si>
    <t>Count of Amount Raised (in Millions)</t>
  </si>
  <si>
    <t>15-44</t>
  </si>
  <si>
    <t>45-74</t>
  </si>
  <si>
    <t>75-104</t>
  </si>
  <si>
    <t>105-134</t>
  </si>
  <si>
    <t>135-164</t>
  </si>
  <si>
    <t>165-194</t>
  </si>
  <si>
    <t>255-284</t>
  </si>
  <si>
    <t>Rel F</t>
  </si>
  <si>
    <t>Percent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</si>
</sst>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5" fontId="2" fillId="0" borderId="0" xfId="1" applyNumberFormat="1" applyFont="1"/>
    <xf numFmtId="0" fontId="0" fillId="0" borderId="0" xfId="0" applyNumberFormat="1"/>
    <xf numFmtId="0" fontId="0" fillId="0" borderId="0" xfId="0" pivotButton="1"/>
    <xf numFmtId="5" fontId="0" fillId="0" borderId="0" xfId="0" applyNumberFormat="1" applyAlignment="1">
      <alignment horizontal="left"/>
    </xf>
    <xf numFmtId="9" fontId="0" fillId="0" borderId="0" xfId="0" applyNumberFormat="1"/>
    <xf numFmtId="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Sheet1!$A$20:$A$26</c:f>
              <c:strCache>
                <c:ptCount val="7"/>
                <c:pt idx="0">
                  <c:v>15-44</c:v>
                </c:pt>
                <c:pt idx="1">
                  <c:v>45-74</c:v>
                </c:pt>
                <c:pt idx="2">
                  <c:v>75-104</c:v>
                </c:pt>
                <c:pt idx="3">
                  <c:v>105-134</c:v>
                </c:pt>
                <c:pt idx="4">
                  <c:v>135-164</c:v>
                </c:pt>
                <c:pt idx="5">
                  <c:v>165-194</c:v>
                </c:pt>
                <c:pt idx="6">
                  <c:v>255-284</c:v>
                </c:pt>
              </c:strCache>
            </c:strRef>
          </c:cat>
          <c:val>
            <c:numRef>
              <c:f>Sheet1!$B$20:$B$26</c:f>
              <c:numCache>
                <c:formatCode>General</c:formatCode>
                <c:ptCount val="7"/>
                <c:pt idx="0">
                  <c:v>8</c:v>
                </c:pt>
                <c:pt idx="1">
                  <c:v>20</c:v>
                </c:pt>
                <c:pt idx="2">
                  <c:v>9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0-BD41-984F-B1687D061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9193904"/>
        <c:axId val="359195536"/>
      </c:barChart>
      <c:catAx>
        <c:axId val="3591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95536"/>
        <c:crosses val="autoZero"/>
        <c:auto val="1"/>
        <c:lblAlgn val="ctr"/>
        <c:lblOffset val="100"/>
        <c:noMultiLvlLbl val="0"/>
      </c:catAx>
      <c:valAx>
        <c:axId val="3591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9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38100</xdr:rowOff>
    </xdr:from>
    <xdr:to>
      <xdr:col>13</xdr:col>
      <xdr:colOff>444500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F6C84-D7E0-484F-9760-1791452C4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Cardoza" refreshedDate="43895.892194675929" createdVersion="6" refreshedVersion="6" minRefreshableVersion="3" recordCount="50" xr:uid="{AA3111FE-3AE2-D145-8298-75C22DC9ADCB}">
  <cacheSource type="worksheet">
    <worksheetSource ref="A1:A51" sheet="Data"/>
  </cacheSource>
  <cacheFields count="1">
    <cacheField name="Amount Raised (in Millions)" numFmtId="5">
      <sharedItems containsSemiMixedTypes="0" containsString="0" containsNumber="1" containsInteger="1" minValue="18" maxValue="272" count="42">
        <n v="81"/>
        <n v="80"/>
        <n v="69"/>
        <n v="73"/>
        <n v="192"/>
        <n v="91"/>
        <n v="47"/>
        <n v="154"/>
        <n v="48"/>
        <n v="54"/>
        <n v="61"/>
        <n v="51"/>
        <n v="119"/>
        <n v="50"/>
        <n v="18"/>
        <n v="272"/>
        <n v="24"/>
        <n v="72"/>
        <n v="118"/>
        <n v="112"/>
        <n v="103"/>
        <n v="130"/>
        <n v="110"/>
        <n v="58"/>
        <n v="57"/>
        <n v="38"/>
        <n v="40"/>
        <n v="129"/>
        <n v="166"/>
        <n v="77"/>
        <n v="60"/>
        <n v="21"/>
        <n v="49"/>
        <n v="78"/>
        <n v="131"/>
        <n v="156"/>
        <n v="168"/>
        <n v="20"/>
        <n v="63"/>
        <n v="52"/>
        <n v="55"/>
        <n v="31"/>
      </sharedItems>
      <fieldGroup base="0">
        <rangePr autoStart="0" autoEnd="0" startNum="15" endNum="284" groupInterval="30"/>
        <groupItems count="11">
          <s v="&lt;15"/>
          <s v="15-44"/>
          <s v="45-74"/>
          <s v="75-104"/>
          <s v="105-134"/>
          <s v="135-164"/>
          <s v="165-194"/>
          <s v="195-224"/>
          <s v="225-254"/>
          <s v="255-284"/>
          <s v="&gt;28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0"/>
  </r>
  <r>
    <x v="22"/>
  </r>
  <r>
    <x v="9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9"/>
  </r>
  <r>
    <x v="33"/>
  </r>
  <r>
    <x v="34"/>
  </r>
  <r>
    <x v="32"/>
  </r>
  <r>
    <x v="35"/>
  </r>
  <r>
    <x v="36"/>
  </r>
  <r>
    <x v="33"/>
  </r>
  <r>
    <x v="37"/>
  </r>
  <r>
    <x v="30"/>
  </r>
  <r>
    <x v="38"/>
  </r>
  <r>
    <x v="26"/>
  </r>
  <r>
    <x v="33"/>
  </r>
  <r>
    <x v="39"/>
  </r>
  <r>
    <x v="40"/>
  </r>
  <r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A2A82-6C51-D440-8A45-C80BAD9B2C12}" name="PivotTable9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">
    <pivotField axis="axisRow" dataField="1" numFmtId="5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Items count="1">
    <i/>
  </colItems>
  <dataFields count="1">
    <dataField name="Count of Amount Raised (in Millions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7163-0B39-6240-B9B7-757E9E6755C9}">
  <dimension ref="A3:D27"/>
  <sheetViews>
    <sheetView tabSelected="1" workbookViewId="0">
      <selection activeCell="Q28" sqref="Q28"/>
    </sheetView>
  </sheetViews>
  <sheetFormatPr baseColWidth="10" defaultRowHeight="15" x14ac:dyDescent="0.2"/>
  <cols>
    <col min="1" max="1" width="12.1640625" bestFit="1" customWidth="1"/>
    <col min="2" max="2" width="29.6640625" bestFit="1" customWidth="1"/>
  </cols>
  <sheetData>
    <row r="3" spans="1:4" x14ac:dyDescent="0.2">
      <c r="A3" s="5" t="s">
        <v>1</v>
      </c>
      <c r="B3" t="s">
        <v>3</v>
      </c>
      <c r="C3" t="s">
        <v>11</v>
      </c>
      <c r="D3" t="s">
        <v>12</v>
      </c>
    </row>
    <row r="4" spans="1:4" x14ac:dyDescent="0.2">
      <c r="A4" s="6" t="s">
        <v>4</v>
      </c>
      <c r="B4" s="4">
        <v>8</v>
      </c>
      <c r="C4">
        <f>GETPIVOTDATA("Amount Raised (in Millions)",$A$3,"Amount Raised (in Millions)",15)/GETPIVOTDATA("Amount Raised (in Millions)",$A$3)</f>
        <v>0.16</v>
      </c>
      <c r="D4" s="7">
        <f>C4</f>
        <v>0.16</v>
      </c>
    </row>
    <row r="5" spans="1:4" x14ac:dyDescent="0.2">
      <c r="A5" s="6" t="s">
        <v>5</v>
      </c>
      <c r="B5" s="4">
        <v>20</v>
      </c>
      <c r="C5">
        <f>GETPIVOTDATA("Amount Raised (in Millions)",$A$3,"Amount Raised (in Millions)",45)/GETPIVOTDATA("Amount Raised (in Millions)",$A$3)</f>
        <v>0.4</v>
      </c>
      <c r="D5" s="7">
        <f t="shared" ref="D5:D11" si="0">C5</f>
        <v>0.4</v>
      </c>
    </row>
    <row r="6" spans="1:4" x14ac:dyDescent="0.2">
      <c r="A6" s="6" t="s">
        <v>6</v>
      </c>
      <c r="B6" s="4">
        <v>9</v>
      </c>
      <c r="C6">
        <f>GETPIVOTDATA("Amount Raised (in Millions)",$A$3,"Amount Raised (in Millions)",75)/GETPIVOTDATA("Amount Raised (in Millions)",$A$3)</f>
        <v>0.18</v>
      </c>
      <c r="D6" s="7">
        <f t="shared" si="0"/>
        <v>0.18</v>
      </c>
    </row>
    <row r="7" spans="1:4" x14ac:dyDescent="0.2">
      <c r="A7" s="6" t="s">
        <v>7</v>
      </c>
      <c r="B7" s="4">
        <v>7</v>
      </c>
      <c r="C7">
        <f>GETPIVOTDATA("Amount Raised (in Millions)",$A$3,"Amount Raised (in Millions)",105)/GETPIVOTDATA("Amount Raised (in Millions)",$A$3)</f>
        <v>0.14000000000000001</v>
      </c>
      <c r="D7" s="7">
        <f t="shared" si="0"/>
        <v>0.14000000000000001</v>
      </c>
    </row>
    <row r="8" spans="1:4" x14ac:dyDescent="0.2">
      <c r="A8" s="6" t="s">
        <v>8</v>
      </c>
      <c r="B8" s="4">
        <v>2</v>
      </c>
      <c r="C8">
        <f>GETPIVOTDATA("Amount Raised (in Millions)",$A$3,"Amount Raised (in Millions)",135)/GETPIVOTDATA("Amount Raised (in Millions)",$A$3)</f>
        <v>0.04</v>
      </c>
      <c r="D8" s="7">
        <f t="shared" si="0"/>
        <v>0.04</v>
      </c>
    </row>
    <row r="9" spans="1:4" x14ac:dyDescent="0.2">
      <c r="A9" s="6" t="s">
        <v>9</v>
      </c>
      <c r="B9" s="4">
        <v>3</v>
      </c>
      <c r="C9">
        <f>GETPIVOTDATA("Amount Raised (in Millions)",$A$3,"Amount Raised (in Millions)",165)/GETPIVOTDATA("Amount Raised (in Millions)",$A$3)</f>
        <v>0.06</v>
      </c>
      <c r="D9" s="7">
        <f t="shared" si="0"/>
        <v>0.06</v>
      </c>
    </row>
    <row r="10" spans="1:4" x14ac:dyDescent="0.2">
      <c r="A10" s="6" t="s">
        <v>10</v>
      </c>
      <c r="B10" s="4">
        <v>1</v>
      </c>
      <c r="C10">
        <f>GETPIVOTDATA("Amount Raised (in Millions)",$A$3,"Amount Raised (in Millions)",255)/GETPIVOTDATA("Amount Raised (in Millions)",$A$3)</f>
        <v>0.02</v>
      </c>
      <c r="D10" s="7">
        <f t="shared" si="0"/>
        <v>0.02</v>
      </c>
    </row>
    <row r="11" spans="1:4" x14ac:dyDescent="0.2">
      <c r="A11" s="6" t="s">
        <v>2</v>
      </c>
      <c r="B11" s="4">
        <v>50</v>
      </c>
      <c r="C11">
        <f>GETPIVOTDATA("Amount Raised (in Millions)",$A$3)/GETPIVOTDATA("Amount Raised (in Millions)",$A$3)</f>
        <v>1</v>
      </c>
      <c r="D11" s="7">
        <f t="shared" si="0"/>
        <v>1</v>
      </c>
    </row>
    <row r="19" spans="1:2" x14ac:dyDescent="0.2">
      <c r="A19" t="s">
        <v>1</v>
      </c>
      <c r="B19" t="s">
        <v>3</v>
      </c>
    </row>
    <row r="20" spans="1:2" x14ac:dyDescent="0.2">
      <c r="A20" s="8" t="s">
        <v>4</v>
      </c>
      <c r="B20">
        <v>8</v>
      </c>
    </row>
    <row r="21" spans="1:2" x14ac:dyDescent="0.2">
      <c r="A21" s="8" t="s">
        <v>5</v>
      </c>
      <c r="B21">
        <v>20</v>
      </c>
    </row>
    <row r="22" spans="1:2" x14ac:dyDescent="0.2">
      <c r="A22" s="8" t="s">
        <v>6</v>
      </c>
      <c r="B22">
        <v>9</v>
      </c>
    </row>
    <row r="23" spans="1:2" x14ac:dyDescent="0.2">
      <c r="A23" s="8" t="s">
        <v>7</v>
      </c>
      <c r="B23">
        <v>7</v>
      </c>
    </row>
    <row r="24" spans="1:2" x14ac:dyDescent="0.2">
      <c r="A24" s="8" t="s">
        <v>8</v>
      </c>
      <c r="B24">
        <v>2</v>
      </c>
    </row>
    <row r="25" spans="1:2" x14ac:dyDescent="0.2">
      <c r="A25" s="8" t="s">
        <v>9</v>
      </c>
      <c r="B25">
        <v>3</v>
      </c>
    </row>
    <row r="26" spans="1:2" x14ac:dyDescent="0.2">
      <c r="A26" s="8" t="s">
        <v>10</v>
      </c>
      <c r="B26">
        <v>1</v>
      </c>
    </row>
    <row r="27" spans="1:2" x14ac:dyDescent="0.2">
      <c r="A27" s="8" t="s">
        <v>2</v>
      </c>
      <c r="B27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"/>
  <sheetViews>
    <sheetView workbookViewId="0">
      <selection sqref="A1:A51"/>
    </sheetView>
  </sheetViews>
  <sheetFormatPr baseColWidth="10" defaultColWidth="9.1640625" defaultRowHeight="16" x14ac:dyDescent="0.2"/>
  <cols>
    <col min="1" max="1" width="28.5" style="1" bestFit="1" customWidth="1"/>
    <col min="2" max="16384" width="9.1640625" style="1"/>
  </cols>
  <sheetData>
    <row r="1" spans="1:1" x14ac:dyDescent="0.2">
      <c r="A1" s="2" t="s">
        <v>0</v>
      </c>
    </row>
    <row r="2" spans="1:1" x14ac:dyDescent="0.2">
      <c r="A2" s="3">
        <v>81</v>
      </c>
    </row>
    <row r="3" spans="1:1" x14ac:dyDescent="0.2">
      <c r="A3" s="3">
        <v>80</v>
      </c>
    </row>
    <row r="4" spans="1:1" x14ac:dyDescent="0.2">
      <c r="A4" s="3">
        <v>69</v>
      </c>
    </row>
    <row r="5" spans="1:1" x14ac:dyDescent="0.2">
      <c r="A5" s="3">
        <v>73</v>
      </c>
    </row>
    <row r="6" spans="1:1" x14ac:dyDescent="0.2">
      <c r="A6" s="3">
        <v>192</v>
      </c>
    </row>
    <row r="7" spans="1:1" x14ac:dyDescent="0.2">
      <c r="A7" s="3">
        <v>91</v>
      </c>
    </row>
    <row r="8" spans="1:1" x14ac:dyDescent="0.2">
      <c r="A8" s="3">
        <v>47</v>
      </c>
    </row>
    <row r="9" spans="1:1" x14ac:dyDescent="0.2">
      <c r="A9" s="3">
        <v>154</v>
      </c>
    </row>
    <row r="10" spans="1:1" x14ac:dyDescent="0.2">
      <c r="A10" s="3">
        <v>48</v>
      </c>
    </row>
    <row r="11" spans="1:1" x14ac:dyDescent="0.2">
      <c r="A11" s="3">
        <v>54</v>
      </c>
    </row>
    <row r="12" spans="1:1" x14ac:dyDescent="0.2">
      <c r="A12" s="3">
        <v>61</v>
      </c>
    </row>
    <row r="13" spans="1:1" x14ac:dyDescent="0.2">
      <c r="A13" s="3">
        <v>51</v>
      </c>
    </row>
    <row r="14" spans="1:1" x14ac:dyDescent="0.2">
      <c r="A14" s="3">
        <v>119</v>
      </c>
    </row>
    <row r="15" spans="1:1" x14ac:dyDescent="0.2">
      <c r="A15" s="3">
        <v>50</v>
      </c>
    </row>
    <row r="16" spans="1:1" x14ac:dyDescent="0.2">
      <c r="A16" s="3">
        <v>18</v>
      </c>
    </row>
    <row r="17" spans="1:1" x14ac:dyDescent="0.2">
      <c r="A17" s="3">
        <v>272</v>
      </c>
    </row>
    <row r="18" spans="1:1" x14ac:dyDescent="0.2">
      <c r="A18" s="3">
        <v>24</v>
      </c>
    </row>
    <row r="19" spans="1:1" x14ac:dyDescent="0.2">
      <c r="A19" s="3">
        <v>72</v>
      </c>
    </row>
    <row r="20" spans="1:1" x14ac:dyDescent="0.2">
      <c r="A20" s="3">
        <v>118</v>
      </c>
    </row>
    <row r="21" spans="1:1" x14ac:dyDescent="0.2">
      <c r="A21" s="3">
        <v>112</v>
      </c>
    </row>
    <row r="22" spans="1:1" x14ac:dyDescent="0.2">
      <c r="A22" s="3">
        <v>103</v>
      </c>
    </row>
    <row r="23" spans="1:1" x14ac:dyDescent="0.2">
      <c r="A23" s="3">
        <v>130</v>
      </c>
    </row>
    <row r="24" spans="1:1" x14ac:dyDescent="0.2">
      <c r="A24" s="3">
        <v>81</v>
      </c>
    </row>
    <row r="25" spans="1:1" x14ac:dyDescent="0.2">
      <c r="A25" s="3">
        <v>110</v>
      </c>
    </row>
    <row r="26" spans="1:1" x14ac:dyDescent="0.2">
      <c r="A26" s="3">
        <v>54</v>
      </c>
    </row>
    <row r="27" spans="1:1" x14ac:dyDescent="0.2">
      <c r="A27" s="3">
        <v>58</v>
      </c>
    </row>
    <row r="28" spans="1:1" x14ac:dyDescent="0.2">
      <c r="A28" s="3">
        <v>57</v>
      </c>
    </row>
    <row r="29" spans="1:1" x14ac:dyDescent="0.2">
      <c r="A29" s="3">
        <v>38</v>
      </c>
    </row>
    <row r="30" spans="1:1" x14ac:dyDescent="0.2">
      <c r="A30" s="3">
        <v>40</v>
      </c>
    </row>
    <row r="31" spans="1:1" x14ac:dyDescent="0.2">
      <c r="A31" s="3">
        <v>129</v>
      </c>
    </row>
    <row r="32" spans="1:1" x14ac:dyDescent="0.2">
      <c r="A32" s="3">
        <v>166</v>
      </c>
    </row>
    <row r="33" spans="1:1" x14ac:dyDescent="0.2">
      <c r="A33" s="3">
        <v>77</v>
      </c>
    </row>
    <row r="34" spans="1:1" x14ac:dyDescent="0.2">
      <c r="A34" s="3">
        <v>60</v>
      </c>
    </row>
    <row r="35" spans="1:1" x14ac:dyDescent="0.2">
      <c r="A35" s="3">
        <v>21</v>
      </c>
    </row>
    <row r="36" spans="1:1" x14ac:dyDescent="0.2">
      <c r="A36" s="3">
        <v>49</v>
      </c>
    </row>
    <row r="37" spans="1:1" x14ac:dyDescent="0.2">
      <c r="A37" s="3">
        <v>54</v>
      </c>
    </row>
    <row r="38" spans="1:1" x14ac:dyDescent="0.2">
      <c r="A38" s="3">
        <v>78</v>
      </c>
    </row>
    <row r="39" spans="1:1" x14ac:dyDescent="0.2">
      <c r="A39" s="3">
        <v>131</v>
      </c>
    </row>
    <row r="40" spans="1:1" x14ac:dyDescent="0.2">
      <c r="A40" s="3">
        <v>49</v>
      </c>
    </row>
    <row r="41" spans="1:1" x14ac:dyDescent="0.2">
      <c r="A41" s="3">
        <v>156</v>
      </c>
    </row>
    <row r="42" spans="1:1" x14ac:dyDescent="0.2">
      <c r="A42" s="3">
        <v>168</v>
      </c>
    </row>
    <row r="43" spans="1:1" x14ac:dyDescent="0.2">
      <c r="A43" s="3">
        <v>78</v>
      </c>
    </row>
    <row r="44" spans="1:1" x14ac:dyDescent="0.2">
      <c r="A44" s="3">
        <v>20</v>
      </c>
    </row>
    <row r="45" spans="1:1" x14ac:dyDescent="0.2">
      <c r="A45" s="3">
        <v>60</v>
      </c>
    </row>
    <row r="46" spans="1:1" x14ac:dyDescent="0.2">
      <c r="A46" s="3">
        <v>63</v>
      </c>
    </row>
    <row r="47" spans="1:1" x14ac:dyDescent="0.2">
      <c r="A47" s="3">
        <v>40</v>
      </c>
    </row>
    <row r="48" spans="1:1" x14ac:dyDescent="0.2">
      <c r="A48" s="3">
        <v>78</v>
      </c>
    </row>
    <row r="49" spans="1:1" x14ac:dyDescent="0.2">
      <c r="A49" s="3">
        <v>52</v>
      </c>
    </row>
    <row r="50" spans="1:1" x14ac:dyDescent="0.2">
      <c r="A50" s="3">
        <v>55</v>
      </c>
    </row>
    <row r="51" spans="1:1" x14ac:dyDescent="0.2">
      <c r="A51" s="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Trevor Cardoza</cp:lastModifiedBy>
  <dcterms:created xsi:type="dcterms:W3CDTF">2012-03-25T21:56:21Z</dcterms:created>
  <dcterms:modified xsi:type="dcterms:W3CDTF">2020-03-06T05:34:27Z</dcterms:modified>
</cp:coreProperties>
</file>