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yandex\lession\nodeGB\node_rk\"/>
    </mc:Choice>
  </mc:AlternateContent>
  <xr:revisionPtr revIDLastSave="0" documentId="13_ncr:1_{6C3E1698-1A37-4AA6-9F8E-41446A2FFF3B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Лист 1" sheetId="1" r:id="rId1"/>
  </sheets>
  <definedNames>
    <definedName name="_xlnm._FilterDatabase" localSheetId="0" hidden="1">'Лист 1'!$G$5:$G$11</definedName>
  </definedNames>
  <calcPr calcId="181029" refMode="R1C1"/>
</workbook>
</file>

<file path=xl/calcChain.xml><?xml version="1.0" encoding="utf-8"?>
<calcChain xmlns="http://schemas.openxmlformats.org/spreadsheetml/2006/main">
  <c r="E158" i="1" l="1"/>
  <c r="I158" i="1" s="1"/>
  <c r="E76" i="1"/>
  <c r="I76" i="1" s="1"/>
  <c r="E77" i="1"/>
  <c r="I77" i="1" s="1"/>
  <c r="E133" i="1"/>
  <c r="I133" i="1" s="1"/>
  <c r="E142" i="1"/>
  <c r="I142" i="1" s="1"/>
  <c r="E179" i="1"/>
  <c r="I179" i="1" s="1"/>
  <c r="E75" i="1"/>
  <c r="E56" i="1"/>
  <c r="E60" i="1" l="1"/>
  <c r="E59" i="1"/>
  <c r="E58" i="1"/>
  <c r="E61" i="1"/>
  <c r="E57" i="1"/>
  <c r="E55" i="1"/>
  <c r="E54" i="1"/>
  <c r="E53" i="1"/>
  <c r="E52" i="1"/>
  <c r="E89" i="1"/>
  <c r="E88" i="1"/>
  <c r="E87" i="1"/>
  <c r="E86" i="1"/>
  <c r="E84" i="1"/>
  <c r="E85" i="1"/>
  <c r="E35" i="1"/>
  <c r="I237" i="1" l="1"/>
  <c r="I236" i="1"/>
  <c r="I233" i="1"/>
  <c r="I234" i="1"/>
  <c r="I235" i="1"/>
  <c r="I232" i="1"/>
  <c r="I57" i="1" l="1"/>
  <c r="I59" i="1"/>
  <c r="I35" i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38" i="1"/>
  <c r="I38" i="1" s="1"/>
  <c r="E223" i="1"/>
  <c r="I223" i="1" s="1"/>
  <c r="E211" i="1"/>
  <c r="I211" i="1" s="1"/>
  <c r="E216" i="1"/>
  <c r="I216" i="1" s="1"/>
  <c r="E210" i="1"/>
  <c r="I210" i="1" s="1"/>
  <c r="E206" i="1"/>
  <c r="I206" i="1" s="1"/>
  <c r="E205" i="1"/>
  <c r="I205" i="1" s="1"/>
  <c r="E172" i="1"/>
  <c r="I172" i="1" s="1"/>
  <c r="E187" i="1"/>
  <c r="I187" i="1" s="1"/>
  <c r="E186" i="1"/>
  <c r="I186" i="1" s="1"/>
  <c r="E197" i="1"/>
  <c r="I197" i="1" s="1"/>
  <c r="E180" i="1"/>
  <c r="I180" i="1" s="1"/>
  <c r="E167" i="1"/>
  <c r="I167" i="1" s="1"/>
  <c r="E126" i="1"/>
  <c r="I126" i="1" s="1"/>
  <c r="E91" i="1"/>
  <c r="I91" i="1" s="1"/>
  <c r="E90" i="1"/>
  <c r="I90" i="1" s="1"/>
  <c r="E78" i="1"/>
  <c r="I78" i="1" s="1"/>
  <c r="E74" i="1"/>
  <c r="I74" i="1" s="1"/>
  <c r="I58" i="1"/>
  <c r="E98" i="1"/>
  <c r="I98" i="1" s="1"/>
  <c r="E95" i="1"/>
  <c r="I95" i="1" s="1"/>
  <c r="E96" i="1"/>
  <c r="I96" i="1" s="1"/>
  <c r="I52" i="1"/>
  <c r="E116" i="1" l="1"/>
  <c r="I116" i="1" s="1"/>
  <c r="E155" i="1"/>
  <c r="I155" i="1" s="1"/>
  <c r="E15" i="1"/>
  <c r="I15" i="1" s="1"/>
  <c r="E16" i="1"/>
  <c r="I16" i="1" s="1"/>
  <c r="E14" i="1"/>
  <c r="I14" i="1" s="1"/>
  <c r="E230" i="1" l="1"/>
  <c r="E229" i="1"/>
  <c r="E226" i="1"/>
  <c r="I226" i="1" s="1"/>
  <c r="E225" i="1"/>
  <c r="I225" i="1" s="1"/>
  <c r="E224" i="1"/>
  <c r="I224" i="1" s="1"/>
  <c r="E222" i="1"/>
  <c r="I222" i="1" s="1"/>
  <c r="E221" i="1"/>
  <c r="I221" i="1" s="1"/>
  <c r="E220" i="1"/>
  <c r="I220" i="1" s="1"/>
  <c r="E219" i="1"/>
  <c r="I219" i="1" s="1"/>
  <c r="E218" i="1"/>
  <c r="I218" i="1" s="1"/>
  <c r="E217" i="1"/>
  <c r="I217" i="1" s="1"/>
  <c r="E215" i="1"/>
  <c r="I215" i="1" s="1"/>
  <c r="E214" i="1"/>
  <c r="I214" i="1" s="1"/>
  <c r="E213" i="1"/>
  <c r="I213" i="1" s="1"/>
  <c r="E212" i="1"/>
  <c r="I212" i="1" s="1"/>
  <c r="E209" i="1"/>
  <c r="I209" i="1" s="1"/>
  <c r="E208" i="1"/>
  <c r="I208" i="1" s="1"/>
  <c r="E207" i="1"/>
  <c r="I207" i="1" s="1"/>
  <c r="E204" i="1"/>
  <c r="I204" i="1" s="1"/>
  <c r="E203" i="1"/>
  <c r="I203" i="1" s="1"/>
  <c r="E200" i="1"/>
  <c r="I200" i="1" s="1"/>
  <c r="E194" i="1"/>
  <c r="I194" i="1" s="1"/>
  <c r="E193" i="1"/>
  <c r="I193" i="1" s="1"/>
  <c r="E190" i="1"/>
  <c r="I190" i="1" s="1"/>
  <c r="E189" i="1"/>
  <c r="I189" i="1" s="1"/>
  <c r="E188" i="1"/>
  <c r="I188" i="1" s="1"/>
  <c r="E185" i="1"/>
  <c r="I185" i="1" s="1"/>
  <c r="E184" i="1"/>
  <c r="I184" i="1" s="1"/>
  <c r="E171" i="1"/>
  <c r="I171" i="1" s="1"/>
  <c r="E170" i="1"/>
  <c r="I170" i="1" s="1"/>
  <c r="E143" i="1"/>
  <c r="I143" i="1" s="1"/>
  <c r="E141" i="1"/>
  <c r="I141" i="1" s="1"/>
  <c r="E135" i="1"/>
  <c r="I135" i="1" s="1"/>
  <c r="E144" i="1"/>
  <c r="I144" i="1" s="1"/>
  <c r="E138" i="1"/>
  <c r="I138" i="1" s="1"/>
  <c r="E137" i="1"/>
  <c r="I137" i="1" s="1"/>
  <c r="E136" i="1"/>
  <c r="I136" i="1" s="1"/>
  <c r="E134" i="1"/>
  <c r="I134" i="1" s="1"/>
  <c r="E163" i="1"/>
  <c r="I163" i="1" s="1"/>
  <c r="E162" i="1"/>
  <c r="I162" i="1" s="1"/>
  <c r="E161" i="1"/>
  <c r="I161" i="1" s="1"/>
  <c r="E160" i="1"/>
  <c r="I160" i="1" s="1"/>
  <c r="E159" i="1"/>
  <c r="I159" i="1" s="1"/>
  <c r="E132" i="1"/>
  <c r="I132" i="1" s="1"/>
  <c r="E131" i="1"/>
  <c r="I131" i="1" s="1"/>
  <c r="E130" i="1"/>
  <c r="I130" i="1" s="1"/>
  <c r="E129" i="1"/>
  <c r="I129" i="1" s="1"/>
  <c r="E128" i="1"/>
  <c r="I128" i="1" s="1"/>
  <c r="E127" i="1"/>
  <c r="I127" i="1" s="1"/>
  <c r="E148" i="1"/>
  <c r="I148" i="1" s="1"/>
  <c r="E147" i="1"/>
  <c r="I147" i="1" s="1"/>
  <c r="E140" i="1"/>
  <c r="I140" i="1" s="1"/>
  <c r="E139" i="1"/>
  <c r="I139" i="1" s="1"/>
  <c r="E166" i="1"/>
  <c r="I166" i="1" s="1"/>
  <c r="E165" i="1"/>
  <c r="I165" i="1" s="1"/>
  <c r="E164" i="1"/>
  <c r="I164" i="1" s="1"/>
  <c r="E181" i="1"/>
  <c r="I181" i="1" s="1"/>
  <c r="E154" i="1"/>
  <c r="I154" i="1" s="1"/>
  <c r="E176" i="1"/>
  <c r="I176" i="1" s="1"/>
  <c r="E175" i="1"/>
  <c r="I175" i="1" s="1"/>
  <c r="E146" i="1"/>
  <c r="I146" i="1" s="1"/>
  <c r="E145" i="1"/>
  <c r="I145" i="1" s="1"/>
  <c r="E174" i="1"/>
  <c r="I174" i="1" s="1"/>
  <c r="E173" i="1"/>
  <c r="I173" i="1" s="1"/>
  <c r="E151" i="1"/>
  <c r="I151" i="1" s="1"/>
  <c r="E119" i="1"/>
  <c r="I119" i="1" s="1"/>
  <c r="E115" i="1"/>
  <c r="I115" i="1" s="1"/>
  <c r="E114" i="1"/>
  <c r="I114" i="1" s="1"/>
  <c r="E113" i="1"/>
  <c r="I113" i="1" s="1"/>
  <c r="E112" i="1"/>
  <c r="I112" i="1" s="1"/>
  <c r="E111" i="1"/>
  <c r="I111" i="1" s="1"/>
  <c r="E110" i="1"/>
  <c r="I110" i="1" s="1"/>
  <c r="E109" i="1"/>
  <c r="I109" i="1" s="1"/>
  <c r="E108" i="1"/>
  <c r="I108" i="1" s="1"/>
  <c r="E107" i="1"/>
  <c r="I107" i="1" s="1"/>
  <c r="E106" i="1"/>
  <c r="I106" i="1" s="1"/>
  <c r="E105" i="1"/>
  <c r="I105" i="1" s="1"/>
  <c r="E104" i="1"/>
  <c r="I104" i="1" s="1"/>
  <c r="E103" i="1"/>
  <c r="I103" i="1" s="1"/>
  <c r="E102" i="1"/>
  <c r="I102" i="1" s="1"/>
  <c r="E101" i="1"/>
  <c r="I101" i="1" s="1"/>
  <c r="E97" i="1"/>
  <c r="I97" i="1" s="1"/>
  <c r="E94" i="1"/>
  <c r="I94" i="1" s="1"/>
  <c r="I89" i="1"/>
  <c r="I88" i="1"/>
  <c r="I87" i="1"/>
  <c r="I86" i="1"/>
  <c r="I85" i="1"/>
  <c r="I84" i="1"/>
  <c r="E81" i="1"/>
  <c r="I81" i="1" s="1"/>
  <c r="I75" i="1"/>
  <c r="E73" i="1"/>
  <c r="I73" i="1" s="1"/>
  <c r="E72" i="1"/>
  <c r="I72" i="1" s="1"/>
  <c r="E71" i="1"/>
  <c r="I71" i="1" s="1"/>
  <c r="E70" i="1"/>
  <c r="I70" i="1" s="1"/>
  <c r="E69" i="1"/>
  <c r="I69" i="1" s="1"/>
  <c r="E68" i="1"/>
  <c r="I68" i="1" s="1"/>
  <c r="E67" i="1"/>
  <c r="I67" i="1" s="1"/>
  <c r="E66" i="1"/>
  <c r="I66" i="1" s="1"/>
  <c r="E65" i="1"/>
  <c r="I65" i="1" s="1"/>
  <c r="E64" i="1"/>
  <c r="I64" i="1" s="1"/>
  <c r="I61" i="1"/>
  <c r="I60" i="1"/>
  <c r="I56" i="1"/>
  <c r="I55" i="1"/>
  <c r="I54" i="1"/>
  <c r="I53" i="1"/>
  <c r="E34" i="1"/>
  <c r="I34" i="1" s="1"/>
  <c r="E33" i="1"/>
  <c r="I33" i="1" s="1"/>
  <c r="E32" i="1"/>
  <c r="I32" i="1" s="1"/>
  <c r="E31" i="1"/>
  <c r="I31" i="1" s="1"/>
  <c r="E30" i="1"/>
  <c r="I30" i="1" s="1"/>
  <c r="E29" i="1"/>
  <c r="I29" i="1" s="1"/>
  <c r="E28" i="1"/>
  <c r="I28" i="1" s="1"/>
  <c r="E27" i="1"/>
  <c r="I27" i="1" s="1"/>
  <c r="E26" i="1"/>
  <c r="I26" i="1" s="1"/>
  <c r="E25" i="1"/>
  <c r="I25" i="1" s="1"/>
  <c r="E24" i="1"/>
  <c r="I24" i="1" s="1"/>
  <c r="E23" i="1"/>
  <c r="I23" i="1" s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11" i="1"/>
  <c r="I11" i="1" s="1"/>
  <c r="E10" i="1"/>
  <c r="I10" i="1" s="1"/>
  <c r="E9" i="1"/>
  <c r="I9" i="1" s="1"/>
  <c r="E8" i="1"/>
  <c r="I8" i="1" s="1"/>
  <c r="E7" i="1"/>
  <c r="I7" i="1" s="1"/>
  <c r="E6" i="1"/>
  <c r="I6" i="1" s="1"/>
  <c r="E5" i="1"/>
  <c r="I5" i="1" s="1"/>
</calcChain>
</file>

<file path=xl/sharedStrings.xml><?xml version="1.0" encoding="utf-8"?>
<sst xmlns="http://schemas.openxmlformats.org/spreadsheetml/2006/main" count="655" uniqueCount="278">
  <si>
    <t>Tаблица 1</t>
  </si>
  <si>
    <t>Бренд</t>
  </si>
  <si>
    <t>Контр Агент</t>
  </si>
  <si>
    <t>Базовая цена бут</t>
  </si>
  <si>
    <t>Обьем</t>
  </si>
  <si>
    <t>Базовая за порцию 40</t>
  </si>
  <si>
    <t>Аперитиво Классико Оранж</t>
  </si>
  <si>
    <t>АЛТИМА</t>
  </si>
  <si>
    <t>Кампари</t>
  </si>
  <si>
    <t>Чинар</t>
  </si>
  <si>
    <t>Сюз</t>
  </si>
  <si>
    <t>Фернет-Бранка</t>
  </si>
  <si>
    <t>Бранка мента</t>
  </si>
  <si>
    <t>АСТ</t>
  </si>
  <si>
    <t>Шпритц Джарола</t>
  </si>
  <si>
    <t>Карпано Антика Формула</t>
  </si>
  <si>
    <t>Карпано Бьянко</t>
  </si>
  <si>
    <t>Карпано Классико</t>
  </si>
  <si>
    <t>Пунт э Мес</t>
  </si>
  <si>
    <t xml:space="preserve">Мартини Ризерва Амбрато </t>
  </si>
  <si>
    <t>КОРМИЛИЦА</t>
  </si>
  <si>
    <t>Мартини Ризерва Рубино</t>
  </si>
  <si>
    <t>Белсазар Вермут Розе</t>
  </si>
  <si>
    <t xml:space="preserve">Белсазар Вермут Рэд </t>
  </si>
  <si>
    <t>Белсазар Вермут Уайт</t>
  </si>
  <si>
    <t>Белсазар Вермут Драй</t>
  </si>
  <si>
    <t xml:space="preserve">Долин Блан Вермут </t>
  </si>
  <si>
    <t xml:space="preserve">Долин драй Вермут </t>
  </si>
  <si>
    <t xml:space="preserve">Долин Руж Вермут </t>
  </si>
  <si>
    <t>Лилле Блан винный напиток</t>
  </si>
  <si>
    <t>Отто'с Афинский Вермут</t>
  </si>
  <si>
    <t xml:space="preserve">Амаро Тозолини </t>
  </si>
  <si>
    <t xml:space="preserve">Мартини Фиеро </t>
  </si>
  <si>
    <t>Гран Поппи Амаро</t>
  </si>
  <si>
    <t>Кокки Допо Театро  Амаро</t>
  </si>
  <si>
    <t>Амаро Монтенегро</t>
  </si>
  <si>
    <t>Кокки Американо</t>
  </si>
  <si>
    <t>Чинзано Лиметто вкус лайма</t>
  </si>
  <si>
    <r>
      <rPr>
        <sz val="12"/>
        <color indexed="8"/>
        <rFont val="Arial"/>
        <family val="2"/>
      </rPr>
      <t>Портвейн Доуз Файн Руби</t>
    </r>
  </si>
  <si>
    <r>
      <rPr>
        <sz val="12"/>
        <color indexed="8"/>
        <rFont val="Arial"/>
        <family val="2"/>
      </rPr>
      <t>Вино Алехандро Фино херес</t>
    </r>
  </si>
  <si>
    <r>
      <rPr>
        <sz val="12"/>
        <color indexed="8"/>
        <rFont val="Arial"/>
        <family val="2"/>
      </rPr>
      <t>Копке Порто 10-летний</t>
    </r>
  </si>
  <si>
    <r>
      <rPr>
        <sz val="12"/>
        <color indexed="8"/>
        <rFont val="Arial"/>
        <family val="2"/>
      </rPr>
      <t xml:space="preserve">Барбадийо Амонтильядо </t>
    </r>
  </si>
  <si>
    <r>
      <rPr>
        <sz val="12"/>
        <color indexed="8"/>
        <rFont val="Arial"/>
        <family val="2"/>
      </rPr>
      <t>Херес Барбадийо Фино</t>
    </r>
  </si>
  <si>
    <r>
      <rPr>
        <sz val="12"/>
        <color indexed="8"/>
        <rFont val="Arial"/>
        <family val="2"/>
      </rPr>
      <t xml:space="preserve">Херес Барбадийо Педро Хименес </t>
    </r>
  </si>
  <si>
    <r>
      <rPr>
        <sz val="12"/>
        <color indexed="8"/>
        <rFont val="Arial"/>
        <family val="2"/>
      </rPr>
      <t xml:space="preserve">Файн Тони Порто </t>
    </r>
  </si>
  <si>
    <r>
      <rPr>
        <sz val="12"/>
        <color indexed="8"/>
        <rFont val="Arial"/>
        <family val="2"/>
      </rPr>
      <t>Портвейн Мартинез Файн Руби</t>
    </r>
  </si>
  <si>
    <t>ОЛЬМЕКА БЕЛАЯ</t>
  </si>
  <si>
    <t>ОЛЬМЕКА АЛЬТОС ПЛАТА</t>
  </si>
  <si>
    <t>Патрон сильвер</t>
  </si>
  <si>
    <t>Текила Ранчо Алегре Бланко 100%</t>
  </si>
  <si>
    <t>Текила Пепе Лопес Сильвер</t>
  </si>
  <si>
    <r>
      <rPr>
        <sz val="11"/>
        <color indexed="8"/>
        <rFont val="Arial"/>
        <family val="2"/>
      </rPr>
      <t>Дон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Хулио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Бланко</t>
    </r>
  </si>
  <si>
    <r>
      <rPr>
        <sz val="11"/>
        <color indexed="8"/>
        <rFont val="Arial"/>
        <family val="2"/>
      </rPr>
      <t>Дон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Хулио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Аньехо</t>
    </r>
  </si>
  <si>
    <r>
      <rPr>
        <sz val="11"/>
        <color indexed="8"/>
        <rFont val="Arial"/>
        <family val="2"/>
      </rPr>
      <t>Дон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Хулио</t>
    </r>
    <r>
      <rPr>
        <sz val="11"/>
        <color indexed="8"/>
        <rFont val="Arial"/>
        <family val="2"/>
      </rPr>
      <t xml:space="preserve"> 1942</t>
    </r>
  </si>
  <si>
    <t>Хендрикс</t>
  </si>
  <si>
    <t xml:space="preserve">Напуэ </t>
  </si>
  <si>
    <t xml:space="preserve">Манки 47 </t>
  </si>
  <si>
    <t xml:space="preserve">Бульдог </t>
  </si>
  <si>
    <t>РОКУ</t>
  </si>
  <si>
    <t>Танкерей Тэн</t>
  </si>
  <si>
    <t>Кавалан</t>
  </si>
  <si>
    <t>Маре</t>
  </si>
  <si>
    <t>СИМПЛ</t>
  </si>
  <si>
    <t>Ботанист</t>
  </si>
  <si>
    <t>Драмшанбо Ганпаудер Айриш Джин</t>
  </si>
  <si>
    <t>Бифитер</t>
  </si>
  <si>
    <t>ЖЕНИВЕР</t>
  </si>
  <si>
    <t>БОЛС ЖЕНЕВЕР</t>
  </si>
  <si>
    <t>Водка Финляндия</t>
  </si>
  <si>
    <t xml:space="preserve">Грей Гуз Дюкасс </t>
  </si>
  <si>
    <r>
      <rPr>
        <sz val="12"/>
        <color indexed="8"/>
        <rFont val="Arial"/>
        <family val="2"/>
      </rPr>
      <t xml:space="preserve">Водка РЕЙКА </t>
    </r>
  </si>
  <si>
    <r>
      <rPr>
        <sz val="12"/>
        <color indexed="8"/>
        <rFont val="Arial"/>
        <family val="2"/>
      </rPr>
      <t xml:space="preserve">Кетэл Уан </t>
    </r>
  </si>
  <si>
    <r>
      <rPr>
        <sz val="12"/>
        <color indexed="8"/>
        <rFont val="Arial"/>
        <family val="2"/>
      </rPr>
      <t>Спельта</t>
    </r>
  </si>
  <si>
    <r>
      <rPr>
        <sz val="12"/>
        <color indexed="8"/>
        <rFont val="Arial"/>
        <family val="2"/>
      </rPr>
      <t>АБСОЛЮТ</t>
    </r>
  </si>
  <si>
    <r>
      <rPr>
        <sz val="12"/>
        <color indexed="8"/>
        <rFont val="Calibri"/>
        <family val="2"/>
      </rPr>
      <t>Водка Белуга Трансатлантик</t>
    </r>
  </si>
  <si>
    <r>
      <rPr>
        <sz val="12"/>
        <color indexed="8"/>
        <rFont val="Calibri"/>
        <family val="2"/>
      </rPr>
      <t>Водка Белуга Голд Лайн</t>
    </r>
  </si>
  <si>
    <t xml:space="preserve">ДИСТИЛЛЯТ </t>
  </si>
  <si>
    <r>
      <rPr>
        <sz val="12"/>
        <color indexed="8"/>
        <rFont val="Arial"/>
        <family val="2"/>
      </rPr>
      <t xml:space="preserve">Мескаль Вида </t>
    </r>
  </si>
  <si>
    <t>Ром Сэйлор Джерри</t>
  </si>
  <si>
    <t>Ром Плантэйшн Панама</t>
  </si>
  <si>
    <t>Ром Плантэйшн Барбадос</t>
  </si>
  <si>
    <t>Ром Плантейшн Ямайка</t>
  </si>
  <si>
    <t>Ром Плантейшн Гран Аньехо Гватемала и Белиз</t>
  </si>
  <si>
    <t>Негрита Спайсд Голден</t>
  </si>
  <si>
    <r>
      <rPr>
        <sz val="12"/>
        <color indexed="8"/>
        <rFont val="Arial"/>
        <family val="2"/>
      </rPr>
      <t>Ром Тики Лаверс Пайнэпл</t>
    </r>
  </si>
  <si>
    <r>
      <rPr>
        <sz val="12"/>
        <color indexed="8"/>
        <rFont val="Arial"/>
        <family val="2"/>
      </rPr>
      <t>Закапа 23</t>
    </r>
  </si>
  <si>
    <r>
      <rPr>
        <sz val="12"/>
        <color indexed="8"/>
        <rFont val="Arial"/>
        <family val="2"/>
      </rPr>
      <t>Ром Закапа  ХО</t>
    </r>
  </si>
  <si>
    <r>
      <rPr>
        <sz val="12"/>
        <color indexed="8"/>
        <rFont val="Arial"/>
        <family val="2"/>
      </rPr>
      <t>Ром Ботукаль Резерва  Эксклюзива</t>
    </r>
  </si>
  <si>
    <r>
      <rPr>
        <sz val="12"/>
        <color indexed="8"/>
        <rFont val="Arial"/>
        <family val="2"/>
      </rPr>
      <t>Ром Дурли'с 3</t>
    </r>
  </si>
  <si>
    <r>
      <rPr>
        <sz val="12"/>
        <color indexed="8"/>
        <rFont val="Arial"/>
        <family val="2"/>
      </rPr>
      <t xml:space="preserve">Ром Дурли'с 5 </t>
    </r>
  </si>
  <si>
    <r>
      <rPr>
        <sz val="12"/>
        <color indexed="8"/>
        <rFont val="Arial"/>
        <family val="2"/>
      </rPr>
      <t>Капитан Морган Темный</t>
    </r>
  </si>
  <si>
    <r>
      <rPr>
        <sz val="12"/>
        <color indexed="8"/>
        <rFont val="Arial"/>
        <family val="2"/>
      </rPr>
      <t xml:space="preserve">ГАВАНА КЛУБ АНЬЕХО 3 </t>
    </r>
  </si>
  <si>
    <r>
      <rPr>
        <sz val="12"/>
        <color indexed="8"/>
        <rFont val="Arial"/>
        <family val="2"/>
      </rPr>
      <t>ГАВАНА КЛУБ СЕЛЕКШН ДЕ МАЭСТРОС</t>
    </r>
  </si>
  <si>
    <r>
      <rPr>
        <sz val="12"/>
        <color indexed="8"/>
        <rFont val="Arial"/>
        <family val="2"/>
      </rPr>
      <t>ГАВАНА КЛУБ КОИБА АТМОСФЕРАУНИОН</t>
    </r>
  </si>
  <si>
    <t>КАШАСА</t>
  </si>
  <si>
    <r>
      <rPr>
        <sz val="12"/>
        <color indexed="8"/>
        <rFont val="Arial"/>
        <family val="2"/>
      </rPr>
      <t>Сагатиба Пура</t>
    </r>
  </si>
  <si>
    <t xml:space="preserve">Кавалан  Концертмастер Порт Финиш </t>
  </si>
  <si>
    <t xml:space="preserve">Виски "Бурбон" Фо Роузез </t>
  </si>
  <si>
    <t>Виски Бушмилз Блэк Буш</t>
  </si>
  <si>
    <t>Виски Лагавулин 16лет</t>
  </si>
  <si>
    <t xml:space="preserve">Виски Талискер 10 </t>
  </si>
  <si>
    <t>Виски Джентльмен Джек</t>
  </si>
  <si>
    <t>Виски Джек Дэниел'с Синатра</t>
  </si>
  <si>
    <t xml:space="preserve">Виски Хакушу </t>
  </si>
  <si>
    <t xml:space="preserve">ДЖЕМЕСОН БЛЭК БАРРЕЛ </t>
  </si>
  <si>
    <t xml:space="preserve">ЧИВАС РИГАЛ 12 ЛЕТ </t>
  </si>
  <si>
    <t>ЧИВАС РИГАЛ 15 ЛЕТ</t>
  </si>
  <si>
    <t xml:space="preserve">ЧИВАС РИГАЛ 25 ЛЕТ </t>
  </si>
  <si>
    <t>ГЛЕНЛИВЕТ 12ЛЕТ ЭКСЕЛЛЕНС</t>
  </si>
  <si>
    <t>ГЛЕНЛИВЕТ 18 ЛЕТ</t>
  </si>
  <si>
    <t>Виски Манки Шолдер</t>
  </si>
  <si>
    <t>Виски Манки Шолдер Смоки</t>
  </si>
  <si>
    <t>Бурбон Хадсон Бейби</t>
  </si>
  <si>
    <r>
      <rPr>
        <sz val="12"/>
        <color indexed="8"/>
        <rFont val="Arial"/>
        <family val="2"/>
      </rPr>
      <t>Джонни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Уокер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Блю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Лейбл</t>
    </r>
  </si>
  <si>
    <r>
      <rPr>
        <sz val="12"/>
        <color indexed="8"/>
        <rFont val="Arial"/>
        <family val="2"/>
      </rPr>
      <t>Джонни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Уокер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Грин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Лейбл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Резерв</t>
    </r>
  </si>
  <si>
    <r>
      <rPr>
        <sz val="12"/>
        <color indexed="8"/>
        <rFont val="Arial"/>
        <family val="2"/>
      </rPr>
      <t>Джонни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Уокер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Блэк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Лейбл</t>
    </r>
    <r>
      <rPr>
        <sz val="12"/>
        <color indexed="8"/>
        <rFont val="Arial"/>
        <family val="2"/>
      </rPr>
      <t xml:space="preserve"> 12 </t>
    </r>
    <r>
      <rPr>
        <sz val="12"/>
        <color indexed="8"/>
        <rFont val="Arial"/>
        <family val="2"/>
      </rPr>
      <t>лет</t>
    </r>
  </si>
  <si>
    <r>
      <rPr>
        <sz val="12"/>
        <color indexed="8"/>
        <rFont val="Arial"/>
        <family val="2"/>
      </rPr>
      <t>Джонни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Уокер</t>
    </r>
    <r>
      <rPr>
        <sz val="12"/>
        <color indexed="8"/>
        <rFont val="Arial"/>
        <family val="2"/>
      </rPr>
      <t xml:space="preserve"> дабл </t>
    </r>
    <r>
      <rPr>
        <sz val="12"/>
        <color indexed="8"/>
        <rFont val="Arial"/>
        <family val="2"/>
      </rPr>
      <t>Блэк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Лейбл</t>
    </r>
    <r>
      <rPr>
        <sz val="12"/>
        <color indexed="8"/>
        <rFont val="Arial"/>
        <family val="2"/>
      </rPr>
      <t xml:space="preserve"> </t>
    </r>
  </si>
  <si>
    <r>
      <rPr>
        <sz val="12"/>
        <color indexed="8"/>
        <rFont val="Arial"/>
        <family val="2"/>
      </rPr>
      <t>Джонни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Уокер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Голд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Лейбл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Резерв</t>
    </r>
  </si>
  <si>
    <r>
      <rPr>
        <sz val="12"/>
        <color indexed="8"/>
        <rFont val="Arial"/>
        <family val="2"/>
      </rPr>
      <t>Синглтон 12 лет</t>
    </r>
  </si>
  <si>
    <r>
      <rPr>
        <sz val="12"/>
        <color indexed="8"/>
        <rFont val="Arial"/>
        <family val="2"/>
      </rPr>
      <t>Синглтон 18 лет</t>
    </r>
  </si>
  <si>
    <r>
      <rPr>
        <sz val="12"/>
        <color indexed="8"/>
        <rFont val="Arial"/>
        <family val="2"/>
      </rPr>
      <t>Оубан 14 лет</t>
    </r>
  </si>
  <si>
    <r>
      <rPr>
        <sz val="12"/>
        <color indexed="8"/>
        <rFont val="Arial"/>
        <family val="2"/>
      </rPr>
      <t>Карду</t>
    </r>
    <r>
      <rPr>
        <sz val="12"/>
        <color indexed="8"/>
        <rFont val="Arial"/>
        <family val="2"/>
      </rPr>
      <t xml:space="preserve"> 12 </t>
    </r>
    <r>
      <rPr>
        <sz val="12"/>
        <color indexed="8"/>
        <rFont val="Arial"/>
        <family val="2"/>
      </rPr>
      <t>лет</t>
    </r>
    <r>
      <rPr>
        <sz val="12"/>
        <color indexed="8"/>
        <rFont val="Arial"/>
        <family val="2"/>
      </rPr>
      <t xml:space="preserve"> </t>
    </r>
  </si>
  <si>
    <r>
      <rPr>
        <sz val="12"/>
        <color indexed="8"/>
        <rFont val="Arial"/>
        <family val="2"/>
      </rPr>
      <t>Лагавулин</t>
    </r>
    <r>
      <rPr>
        <sz val="12"/>
        <color indexed="8"/>
        <rFont val="Arial"/>
        <family val="2"/>
      </rPr>
      <t xml:space="preserve"> 8 </t>
    </r>
    <r>
      <rPr>
        <sz val="12"/>
        <color indexed="8"/>
        <rFont val="Arial"/>
        <family val="2"/>
      </rPr>
      <t>лет</t>
    </r>
  </si>
  <si>
    <r>
      <rPr>
        <sz val="12"/>
        <color indexed="8"/>
        <rFont val="Arial"/>
        <family val="2"/>
      </rPr>
      <t>The Singleton 15 YO/Malt Master</t>
    </r>
    <r>
      <rPr>
        <sz val="12"/>
        <color indexed="8"/>
        <rFont val="Arial"/>
        <family val="2"/>
      </rPr>
      <t xml:space="preserve"> </t>
    </r>
  </si>
  <si>
    <r>
      <rPr>
        <sz val="12"/>
        <color indexed="8"/>
        <rFont val="Arial"/>
        <family val="2"/>
      </rPr>
      <t xml:space="preserve">Mortlach 12 </t>
    </r>
    <r>
      <rPr>
        <sz val="12"/>
        <color indexed="8"/>
        <rFont val="Arial"/>
        <family val="2"/>
      </rPr>
      <t>лет</t>
    </r>
  </si>
  <si>
    <r>
      <rPr>
        <sz val="12"/>
        <color indexed="8"/>
        <rFont val="Arial"/>
        <family val="2"/>
      </rPr>
      <t xml:space="preserve">Mortlach 20 </t>
    </r>
    <r>
      <rPr>
        <sz val="12"/>
        <color indexed="8"/>
        <rFont val="Arial"/>
        <family val="2"/>
      </rPr>
      <t>лет</t>
    </r>
  </si>
  <si>
    <r>
      <rPr>
        <sz val="12"/>
        <color indexed="8"/>
        <rFont val="Arial"/>
        <family val="2"/>
      </rPr>
      <t>Буллет Бурбон</t>
    </r>
  </si>
  <si>
    <r>
      <rPr>
        <sz val="12"/>
        <color indexed="8"/>
        <rFont val="Arial"/>
        <family val="2"/>
      </rPr>
      <t>Буллет Рай</t>
    </r>
  </si>
  <si>
    <r>
      <rPr>
        <sz val="12"/>
        <color indexed="8"/>
        <rFont val="Arial"/>
        <family val="2"/>
      </rPr>
      <t>Коньяк Анри Мунье V.S.</t>
    </r>
  </si>
  <si>
    <r>
      <rPr>
        <sz val="12"/>
        <color indexed="8"/>
        <rFont val="Arial"/>
        <family val="2"/>
      </rPr>
      <t>АХТАМАР</t>
    </r>
  </si>
  <si>
    <r>
      <rPr>
        <sz val="12"/>
        <color indexed="8"/>
        <rFont val="Arial"/>
        <family val="2"/>
      </rPr>
      <t>НАИРИ</t>
    </r>
  </si>
  <si>
    <r>
      <rPr>
        <sz val="12"/>
        <color indexed="8"/>
        <rFont val="Arial"/>
        <family val="2"/>
      </rPr>
      <t>ЭРЕБУНИ 30</t>
    </r>
  </si>
  <si>
    <r>
      <rPr>
        <sz val="12"/>
        <color indexed="8"/>
        <rFont val="Arial"/>
        <family val="2"/>
      </rPr>
      <t>МАРТЕЛЬ В.С.О.П. ЭЙДЖД ИН РЕДБАРРЕЛС</t>
    </r>
  </si>
  <si>
    <r>
      <rPr>
        <sz val="12"/>
        <color indexed="8"/>
        <rFont val="Arial"/>
        <family val="2"/>
      </rPr>
      <t>МАРТЕЛЬ Х.О. ЭКСТРА ОЛД</t>
    </r>
  </si>
  <si>
    <t xml:space="preserve">КАЛЬВАДОС </t>
  </si>
  <si>
    <t xml:space="preserve">Кальвадос Пэр Маглуар ВСОП </t>
  </si>
  <si>
    <t xml:space="preserve">ПИСКО </t>
  </si>
  <si>
    <t xml:space="preserve">Писко Барсоль Примеро Куэбранта </t>
  </si>
  <si>
    <r>
      <rPr>
        <sz val="12"/>
        <color indexed="8"/>
        <rFont val="Arial"/>
        <family val="2"/>
      </rPr>
      <t>Ликер Солерно Блад Орандж</t>
    </r>
  </si>
  <si>
    <r>
      <rPr>
        <sz val="12"/>
        <color indexed="8"/>
        <rFont val="Arial"/>
        <family val="2"/>
      </rPr>
      <t>Ликер Калуа</t>
    </r>
  </si>
  <si>
    <r>
      <rPr>
        <sz val="12"/>
        <color indexed="8"/>
        <rFont val="Arial"/>
        <family val="2"/>
      </rPr>
      <t>Ликер Малибу</t>
    </r>
  </si>
  <si>
    <r>
      <rPr>
        <sz val="12"/>
        <color indexed="8"/>
        <rFont val="Arial"/>
        <family val="2"/>
      </rPr>
      <t>Ликер Бейлис</t>
    </r>
  </si>
  <si>
    <r>
      <rPr>
        <sz val="12"/>
        <color indexed="8"/>
        <rFont val="Arial"/>
        <family val="2"/>
      </rPr>
      <t>Ликер Куантро</t>
    </r>
  </si>
  <si>
    <r>
      <rPr>
        <sz val="12"/>
        <color indexed="8"/>
        <rFont val="Arial"/>
        <family val="2"/>
      </rPr>
      <t>МИДОРИ МЕЛОН</t>
    </r>
  </si>
  <si>
    <r>
      <rPr>
        <sz val="12"/>
        <color indexed="8"/>
        <rFont val="Arial"/>
        <family val="2"/>
      </rPr>
      <t>Ликёр-крем Шамбор Блэк Расберри</t>
    </r>
  </si>
  <si>
    <r>
      <rPr>
        <sz val="12"/>
        <color indexed="8"/>
        <rFont val="Arial"/>
        <family val="2"/>
      </rPr>
      <t>Скинос Мастика</t>
    </r>
  </si>
  <si>
    <r>
      <rPr>
        <sz val="12"/>
        <color indexed="8"/>
        <rFont val="Arial"/>
        <family val="2"/>
      </rPr>
      <t xml:space="preserve">Бенедиктин </t>
    </r>
  </si>
  <si>
    <r>
      <rPr>
        <sz val="12"/>
        <color indexed="8"/>
        <rFont val="Arial"/>
        <family val="2"/>
      </rPr>
      <t>Ликер Шартрез Верт</t>
    </r>
  </si>
  <si>
    <r>
      <rPr>
        <sz val="12"/>
        <color indexed="8"/>
        <rFont val="Arial"/>
        <family val="2"/>
      </rPr>
      <t>Ликер Шартрез жен</t>
    </r>
  </si>
  <si>
    <r>
      <rPr>
        <sz val="12"/>
        <color indexed="8"/>
        <rFont val="Arial"/>
        <family val="2"/>
      </rPr>
      <t>Шамбэризе Аппертив Земляника винный напиток</t>
    </r>
  </si>
  <si>
    <r>
      <rPr>
        <sz val="12"/>
        <color indexed="8"/>
        <rFont val="Arial"/>
        <family val="2"/>
      </rPr>
      <t xml:space="preserve">Ликер Лимончелло Изолабелла </t>
    </r>
  </si>
  <si>
    <r>
      <rPr>
        <sz val="12"/>
        <color indexed="8"/>
        <rFont val="Arial"/>
        <family val="2"/>
      </rPr>
      <t>Дисаронно</t>
    </r>
  </si>
  <si>
    <r>
      <rPr>
        <sz val="12"/>
        <color indexed="8"/>
        <rFont val="Arial"/>
        <family val="2"/>
      </rPr>
      <t>Италикус Розолио ди Бергамотто</t>
    </r>
  </si>
  <si>
    <r>
      <rPr>
        <sz val="12"/>
        <color indexed="8"/>
        <rFont val="Arial"/>
        <family val="2"/>
      </rPr>
      <t>Сент Жермен</t>
    </r>
  </si>
  <si>
    <r>
      <rPr>
        <sz val="12"/>
        <color indexed="8"/>
        <rFont val="Arial"/>
        <family val="2"/>
      </rPr>
      <t xml:space="preserve">Аперитив анисовый Рикар </t>
    </r>
  </si>
  <si>
    <r>
      <rPr>
        <sz val="12"/>
        <color indexed="8"/>
        <rFont val="Arial"/>
        <family val="2"/>
      </rPr>
      <t>Априкот бренди</t>
    </r>
  </si>
  <si>
    <r>
      <rPr>
        <sz val="12"/>
        <color indexed="8"/>
        <rFont val="Arial"/>
        <family val="2"/>
      </rPr>
      <t>Мараскино Ориджинал Люксардо</t>
    </r>
  </si>
  <si>
    <r>
      <rPr>
        <sz val="12"/>
        <color indexed="8"/>
        <rFont val="Arial"/>
        <family val="2"/>
      </rPr>
      <t>Бехеровка</t>
    </r>
  </si>
  <si>
    <r>
      <rPr>
        <sz val="12"/>
        <color indexed="8"/>
        <rFont val="Arial"/>
        <family val="2"/>
      </rPr>
      <t>Черри бренди</t>
    </r>
  </si>
  <si>
    <r>
      <rPr>
        <sz val="12"/>
        <color indexed="8"/>
        <rFont val="Calibri"/>
        <family val="2"/>
      </rPr>
      <t>Ликер Солерно Блад Оранж</t>
    </r>
  </si>
  <si>
    <t>Ликер 43 орашата</t>
  </si>
  <si>
    <t>ЩНАПС</t>
  </si>
  <si>
    <t>Шнапс Вишневый Бауэр</t>
  </si>
  <si>
    <t>Шнапс Грушевый Вильямс</t>
  </si>
  <si>
    <t>ЛИМОНАДЫ</t>
  </si>
  <si>
    <t>Премиум Джинджер Бир 0.2</t>
  </si>
  <si>
    <t>Премиум Джинджер Эль 0.2</t>
  </si>
  <si>
    <t>Элдерфлауэр Тоник 0.2</t>
  </si>
  <si>
    <t>Тоник Томас Генри Мистик Манго Лимонад 0,</t>
  </si>
  <si>
    <t>Тоник Томас Генри Тоник 0,2л с/б б/а</t>
  </si>
  <si>
    <t>Тоник Томас Генри Черри Блоссом</t>
  </si>
  <si>
    <t>БИТТЕРЫ</t>
  </si>
  <si>
    <t xml:space="preserve">Адам Стемлер и Дастин Хаастад Бар Кип Органик Ароматик Битте </t>
  </si>
  <si>
    <t>Биттер Пейшо Ароматический коктейль</t>
  </si>
  <si>
    <t xml:space="preserve">Реганс Оранж Биттерс № 6 </t>
  </si>
  <si>
    <t>Биттер Труф Грейпфрут</t>
  </si>
  <si>
    <t>Биттер Труф Джерри Томас</t>
  </si>
  <si>
    <t>Биттер Труф Лимон</t>
  </si>
  <si>
    <t>Биттер Труф Креольский</t>
  </si>
  <si>
    <t>Биттер Труф Огуречный</t>
  </si>
  <si>
    <t>Биттер Труф Персик</t>
  </si>
  <si>
    <t>Биттер Труф Сельдерей</t>
  </si>
  <si>
    <t>Биттер Труф Старомодный Ароматный</t>
  </si>
  <si>
    <t>Биттер Труф Шоколадный</t>
  </si>
  <si>
    <t>Вино ликерное Пино де Шарант Анри Мунье</t>
  </si>
  <si>
    <t>БЕНДИ   2 шт</t>
  </si>
  <si>
    <t>Ликер Драмбуи</t>
  </si>
  <si>
    <t xml:space="preserve">ЛИКЕРЫ И НАСТОЙКИ   24 шт </t>
  </si>
  <si>
    <t xml:space="preserve">Односолодовый </t>
  </si>
  <si>
    <t xml:space="preserve">Купажированный </t>
  </si>
  <si>
    <t xml:space="preserve">Баллантайнс 30 лет </t>
  </si>
  <si>
    <t xml:space="preserve">ШОТЛАНДИЯ </t>
  </si>
  <si>
    <t>Гленфиддик 12</t>
  </si>
  <si>
    <t xml:space="preserve">Гленфиддик ИПА Эксперимент </t>
  </si>
  <si>
    <t xml:space="preserve">Гленфиддик Гран Крю 23 </t>
  </si>
  <si>
    <t>Балвэни Даблвуд 12</t>
  </si>
  <si>
    <t xml:space="preserve">Балвэни Пит Вик 14 </t>
  </si>
  <si>
    <t xml:space="preserve">Балвэни Даблвуд 17 </t>
  </si>
  <si>
    <t>Балвэни Портвуд 21</t>
  </si>
  <si>
    <t xml:space="preserve">ТАЙВАНЬ </t>
  </si>
  <si>
    <t xml:space="preserve">ЯПОНИЯ </t>
  </si>
  <si>
    <t xml:space="preserve">ИРЛАНИДИЯ </t>
  </si>
  <si>
    <t xml:space="preserve">АМЕРИКА </t>
  </si>
  <si>
    <t xml:space="preserve">КОНЬЯК   </t>
  </si>
  <si>
    <r>
      <rPr>
        <sz val="14"/>
        <color indexed="8"/>
        <rFont val="Calibri"/>
        <family val="2"/>
      </rPr>
      <t>Бренди Торрес 20 Орд д'Аж</t>
    </r>
  </si>
  <si>
    <r>
      <rPr>
        <sz val="14"/>
        <color indexed="8"/>
        <rFont val="Calibri"/>
        <family val="2"/>
      </rPr>
      <t xml:space="preserve">Бренди Торрес 30 Хайме </t>
    </r>
  </si>
  <si>
    <t xml:space="preserve">МЕРКУРИЙ </t>
  </si>
  <si>
    <t>Чоя Умешу Шисо</t>
  </si>
  <si>
    <t xml:space="preserve">Чоя Умешу Юдзу </t>
  </si>
  <si>
    <r>
      <rPr>
        <sz val="12"/>
        <color indexed="8"/>
        <rFont val="Arial"/>
        <family val="2"/>
      </rPr>
      <t>Касамигос Мескаль</t>
    </r>
    <r>
      <rPr>
        <b/>
        <sz val="14"/>
        <color rgb="FF000000"/>
        <rFont val="Helvetica Neue"/>
        <family val="2"/>
      </rPr>
      <t xml:space="preserve"> </t>
    </r>
    <r>
      <rPr>
        <sz val="14"/>
        <color rgb="FF000000"/>
        <rFont val="Helvetica Neue"/>
        <family val="2"/>
      </rPr>
      <t>Бланко</t>
    </r>
    <r>
      <rPr>
        <b/>
        <sz val="14"/>
        <color rgb="FF000000"/>
        <rFont val="Helvetica Neue"/>
        <family val="2"/>
      </rPr>
      <t xml:space="preserve"> </t>
    </r>
  </si>
  <si>
    <t xml:space="preserve">Касамигос Мескаль Репосадо </t>
  </si>
  <si>
    <r>
      <rPr>
        <sz val="12"/>
        <color indexed="8"/>
        <rFont val="Arial"/>
        <family val="2"/>
      </rPr>
      <t>Касамигос Мескаль</t>
    </r>
    <r>
      <rPr>
        <b/>
        <sz val="10"/>
        <color indexed="8"/>
        <rFont val="Helvetica Neue"/>
        <family val="2"/>
      </rPr>
      <t xml:space="preserve">  </t>
    </r>
    <r>
      <rPr>
        <sz val="14"/>
        <color rgb="FF000000"/>
        <rFont val="Helvetica Neue"/>
        <family val="2"/>
      </rPr>
      <t xml:space="preserve">Эспадин </t>
    </r>
  </si>
  <si>
    <t>Сотол ОНО</t>
  </si>
  <si>
    <t>Дон Хулио Репосадо</t>
  </si>
  <si>
    <t>Тенкерей</t>
  </si>
  <si>
    <t>Тенкерей Тен</t>
  </si>
  <si>
    <t xml:space="preserve">Хосе Куэрво Премиум </t>
  </si>
  <si>
    <t>Пропер Твелв</t>
  </si>
  <si>
    <r>
      <t xml:space="preserve">КРЕПЛЕНЫЕ ВИНА  </t>
    </r>
    <r>
      <rPr>
        <b/>
        <sz val="11"/>
        <color rgb="FF000000"/>
        <rFont val="Arial"/>
        <family val="2"/>
      </rPr>
      <t>75 мл порция</t>
    </r>
  </si>
  <si>
    <r>
      <rPr>
        <sz val="12"/>
        <color indexed="8"/>
        <rFont val="Arial"/>
        <family val="2"/>
      </rPr>
      <t xml:space="preserve">Портвейн Доуз Файн Уайт </t>
    </r>
    <r>
      <rPr>
        <b/>
        <sz val="10"/>
        <color indexed="8"/>
        <rFont val="Helvetica Neue"/>
        <family val="2"/>
      </rPr>
      <t xml:space="preserve"> </t>
    </r>
  </si>
  <si>
    <t xml:space="preserve">МЕСКАЛЬ   6 шт </t>
  </si>
  <si>
    <t xml:space="preserve">POM   17 шт </t>
  </si>
  <si>
    <t>Сан Пелегрино 0,75</t>
  </si>
  <si>
    <t>Сан Пелегрино 0,25</t>
  </si>
  <si>
    <t>Аква Пана 0,75</t>
  </si>
  <si>
    <t>Аква Пана 0,25</t>
  </si>
  <si>
    <t>ДРАФТ</t>
  </si>
  <si>
    <t>Кока Колла 0,33</t>
  </si>
  <si>
    <t>Кока-Колла</t>
  </si>
  <si>
    <t>Сок Паго</t>
  </si>
  <si>
    <t>ВОДА / СОК</t>
  </si>
  <si>
    <t xml:space="preserve">Перье </t>
  </si>
  <si>
    <t>ВОДКА   50 мл</t>
  </si>
  <si>
    <t xml:space="preserve">АПЕРИТИВЫ И БИТТЕРЫ  </t>
  </si>
  <si>
    <t xml:space="preserve">ВЕРМУТЫ И АМАРО  </t>
  </si>
  <si>
    <t>ТЕКИЛА  50 мл</t>
  </si>
  <si>
    <t xml:space="preserve">ДЖИН  </t>
  </si>
  <si>
    <t>Roe &amp; Co</t>
  </si>
  <si>
    <t>2927</t>
  </si>
  <si>
    <t>Mortlach 16 лет</t>
  </si>
  <si>
    <t>Далвини 15 /Dalwhinnie 15Y</t>
  </si>
  <si>
    <t>Гордонс/ Gordon's</t>
  </si>
  <si>
    <t>Гордонс Пинк/ Gordon's pink</t>
  </si>
  <si>
    <t>Джонни Уокер Рэд Лейбл</t>
  </si>
  <si>
    <t>Кураёси Пьюэ Молт 12</t>
  </si>
  <si>
    <r>
      <rPr>
        <sz val="12"/>
        <color indexed="8"/>
        <rFont val="Arial"/>
        <family val="2"/>
      </rPr>
      <t>Хайн  рар</t>
    </r>
    <r>
      <rPr>
        <b/>
        <sz val="12"/>
        <color indexed="8"/>
        <rFont val="Helvetica Neue"/>
        <family val="2"/>
        <charset val="204"/>
      </rPr>
      <t xml:space="preserve"> </t>
    </r>
    <r>
      <rPr>
        <sz val="12"/>
        <color rgb="FF000000"/>
        <rFont val="Helvetica Neue"/>
        <family val="2"/>
      </rPr>
      <t>VSOP</t>
    </r>
  </si>
  <si>
    <t xml:space="preserve">ВИСКИ    </t>
  </si>
  <si>
    <t>foodcost</t>
  </si>
  <si>
    <t>40мл</t>
  </si>
  <si>
    <t>20мл</t>
  </si>
  <si>
    <t>мл</t>
  </si>
  <si>
    <t>0</t>
  </si>
  <si>
    <t>parentGUID</t>
  </si>
  <si>
    <t>d329a458-0197-4e76-8a3a-dee6fdb28f74</t>
  </si>
  <si>
    <t>549a2944-46d4-4e6c-926a-b790009eb583</t>
  </si>
  <si>
    <t>3c414b2d-e44a-4985-ae3d-d042608080d6</t>
  </si>
  <si>
    <t>3904d1fe-7505-4d0e-a896-e245fa94cb1e</t>
  </si>
  <si>
    <t>355e1004-e526-4055-9940-99940445edb2</t>
  </si>
  <si>
    <t>4e39c921-5848-4ba0-a5da-2a2344401ef4</t>
  </si>
  <si>
    <t>f7bfa29c-8a17-44f2-b5ff-a3cbf25a4b5f</t>
  </si>
  <si>
    <t>e3a0792b-1109-40d6-a78a-aba42f454b85</t>
  </si>
  <si>
    <t>c32d066e-a839-4bc7-86d7-bc174b5bad33</t>
  </si>
  <si>
    <t>ab0d4ee6-965a-4a46-a340-8b4e53f50d0f</t>
  </si>
  <si>
    <t>ee6f27c6-e18a-47a6-af50-8eaf92e7464f</t>
  </si>
  <si>
    <t>c8abb571-0c19-4202-a2cc-b35b64fb1b42</t>
  </si>
  <si>
    <t>e0e1de8c-f7e6-4dff-b67a-911a10ab3acd</t>
  </si>
  <si>
    <t>49f71b62-99bd-44bb-9e6b-c30157063522</t>
  </si>
  <si>
    <t>b5bb172f-b38b-4b77-be33-7682c9353da0</t>
  </si>
  <si>
    <t>4fefcae2-2c64-4817-b239-df9b830e93e4</t>
  </si>
  <si>
    <t>ce90044e-9087-4563-9598-292021d2e82c</t>
  </si>
  <si>
    <t>2aac2c44-b5ed-4f54-95b7-1f071a78f5e8</t>
  </si>
  <si>
    <t>fbb26285-0993-4718-bfd8-f6c49f69af90</t>
  </si>
  <si>
    <t>46b440e4-96c1-4d58-a3cf-c5b3ea02018d</t>
  </si>
  <si>
    <t>49a6c0de-9c9a-4be9-988b-5fcbd141d932</t>
  </si>
  <si>
    <t>8f0cad97-b514-48a7-9355-08081f377d0f</t>
  </si>
  <si>
    <t>73309800-b4a6-4ed1-833a-00cea724906d</t>
  </si>
  <si>
    <t>d6688298-26ce-4ccd-92e8-2051cee66979</t>
  </si>
  <si>
    <t>10ca95e6-620c-41ad-8d14-e12b4c398d88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</si>
</sst>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#"/>
    <numFmt numFmtId="165" formatCode="#,##0.0"/>
    <numFmt numFmtId="166" formatCode="0.0"/>
    <numFmt numFmtId="167" formatCode="#,##0.00\ &quot;₽&quot;"/>
  </numFmts>
  <fonts count="3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6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5"/>
      <color indexed="8"/>
      <name val="Arial"/>
      <family val="2"/>
    </font>
    <font>
      <sz val="12"/>
      <color indexed="8"/>
      <name val="Calibri"/>
      <family val="2"/>
    </font>
    <font>
      <sz val="11"/>
      <color indexed="8"/>
      <name val="Helvetica Neue"/>
      <family val="2"/>
    </font>
    <font>
      <sz val="12"/>
      <color indexed="8"/>
      <name val="Helvetica Neue"/>
      <family val="2"/>
      <charset val="204"/>
    </font>
    <font>
      <sz val="12"/>
      <color indexed="13"/>
      <name val="Arial"/>
      <family val="2"/>
      <charset val="204"/>
    </font>
    <font>
      <sz val="12"/>
      <color indexed="8"/>
      <name val="Arial"/>
      <family val="2"/>
      <charset val="204"/>
    </font>
    <font>
      <sz val="11"/>
      <color indexed="8"/>
      <name val="Helvetica Neue"/>
      <family val="2"/>
      <charset val="204"/>
    </font>
    <font>
      <sz val="12"/>
      <color rgb="FF000000"/>
      <name val="Arial"/>
      <family val="2"/>
    </font>
    <font>
      <b/>
      <sz val="14"/>
      <color rgb="FF000000"/>
      <name val="Helvetica Neue"/>
      <family val="2"/>
    </font>
    <font>
      <b/>
      <sz val="16"/>
      <color indexed="8"/>
      <name val="Arial"/>
      <family val="2"/>
    </font>
    <font>
      <b/>
      <sz val="12"/>
      <color indexed="8"/>
      <name val="Helvetica Neue"/>
      <family val="2"/>
      <charset val="204"/>
    </font>
    <font>
      <b/>
      <sz val="14"/>
      <color indexed="8"/>
      <name val="Helvetica Neue"/>
      <family val="2"/>
      <charset val="204"/>
    </font>
    <font>
      <sz val="14"/>
      <color indexed="8"/>
      <name val="Calibri"/>
      <family val="2"/>
    </font>
    <font>
      <b/>
      <sz val="15"/>
      <color indexed="8"/>
      <name val="Arial"/>
      <family val="2"/>
    </font>
    <font>
      <b/>
      <sz val="16"/>
      <color indexed="8"/>
      <name val="Arial"/>
      <family val="2"/>
      <charset val="204"/>
    </font>
    <font>
      <b/>
      <sz val="14"/>
      <color rgb="FF000000"/>
      <name val="Helvetica Neue"/>
      <family val="2"/>
      <charset val="204"/>
    </font>
    <font>
      <b/>
      <sz val="14"/>
      <color indexed="8"/>
      <name val="Arial"/>
      <family val="2"/>
    </font>
    <font>
      <sz val="14"/>
      <color rgb="FF000000"/>
      <name val="Helvetica Neue"/>
      <family val="2"/>
    </font>
    <font>
      <sz val="12"/>
      <color theme="1"/>
      <name val="Arial"/>
      <family val="2"/>
      <charset val="204"/>
    </font>
    <font>
      <b/>
      <sz val="11"/>
      <color rgb="FF000000"/>
      <name val="Arial"/>
      <family val="2"/>
    </font>
    <font>
      <b/>
      <sz val="12"/>
      <color rgb="FF7030A0"/>
      <name val="Helvetica Neue"/>
      <family val="2"/>
    </font>
    <font>
      <b/>
      <sz val="14"/>
      <color rgb="FF7030A0"/>
      <name val="Helvetica Neue"/>
      <family val="2"/>
      <charset val="204"/>
    </font>
    <font>
      <sz val="10"/>
      <color indexed="8"/>
      <name val="Helvetica Neue"/>
      <family val="2"/>
    </font>
    <font>
      <b/>
      <sz val="14"/>
      <color indexed="8"/>
      <name val="Helvetica Neue"/>
      <family val="2"/>
    </font>
    <font>
      <sz val="12"/>
      <color rgb="FF000000"/>
      <name val="Helvetica Neue"/>
      <family val="2"/>
    </font>
    <font>
      <sz val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0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1" fillId="0" borderId="4" xfId="0" applyNumberFormat="1" applyFont="1" applyBorder="1" applyAlignment="1">
      <alignment horizontal="center" vertical="top" wrapText="1"/>
    </xf>
    <xf numFmtId="164" fontId="12" fillId="0" borderId="4" xfId="0" applyNumberFormat="1" applyFont="1" applyBorder="1" applyAlignment="1">
      <alignment horizontal="right" vertical="top" wrapText="1"/>
    </xf>
    <xf numFmtId="0" fontId="13" fillId="0" borderId="4" xfId="0" applyFont="1" applyBorder="1" applyAlignment="1">
      <alignment vertical="top" wrapText="1"/>
    </xf>
    <xf numFmtId="0" fontId="0" fillId="4" borderId="0" xfId="0" applyNumberFormat="1" applyFont="1" applyFill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4" fillId="5" borderId="2" xfId="0" applyNumberFormat="1" applyFont="1" applyFill="1" applyBorder="1" applyAlignment="1">
      <alignment vertical="top" wrapText="1"/>
    </xf>
    <xf numFmtId="49" fontId="6" fillId="5" borderId="2" xfId="0" applyNumberFormat="1" applyFont="1" applyFill="1" applyBorder="1" applyAlignment="1">
      <alignment vertical="top" wrapText="1"/>
    </xf>
    <xf numFmtId="49" fontId="4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vertical="top" wrapText="1"/>
    </xf>
    <xf numFmtId="49" fontId="4" fillId="5" borderId="2" xfId="0" applyNumberFormat="1" applyFont="1" applyFill="1" applyBorder="1" applyAlignment="1">
      <alignment horizontal="left" vertical="top" wrapText="1" readingOrder="1"/>
    </xf>
    <xf numFmtId="49" fontId="1" fillId="5" borderId="2" xfId="0" applyNumberFormat="1" applyFont="1" applyFill="1" applyBorder="1" applyAlignment="1">
      <alignment vertical="top" wrapText="1"/>
    </xf>
    <xf numFmtId="49" fontId="9" fillId="5" borderId="2" xfId="0" applyNumberFormat="1" applyFont="1" applyFill="1" applyBorder="1" applyAlignment="1">
      <alignment vertical="top" wrapText="1"/>
    </xf>
    <xf numFmtId="49" fontId="14" fillId="5" borderId="2" xfId="0" applyNumberFormat="1" applyFont="1" applyFill="1" applyBorder="1" applyAlignment="1">
      <alignment horizontal="left" vertical="center" wrapText="1" readingOrder="1"/>
    </xf>
    <xf numFmtId="49" fontId="3" fillId="5" borderId="2" xfId="0" applyNumberFormat="1" applyFont="1" applyFill="1" applyBorder="1" applyAlignment="1">
      <alignment horizontal="left" vertical="top" wrapText="1" readingOrder="1"/>
    </xf>
    <xf numFmtId="49" fontId="17" fillId="5" borderId="2" xfId="0" applyNumberFormat="1" applyFont="1" applyFill="1" applyBorder="1" applyAlignment="1">
      <alignment vertical="top" wrapText="1"/>
    </xf>
    <xf numFmtId="49" fontId="18" fillId="5" borderId="2" xfId="0" applyNumberFormat="1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49" fontId="7" fillId="5" borderId="2" xfId="0" applyNumberFormat="1" applyFont="1" applyFill="1" applyBorder="1" applyAlignment="1">
      <alignment horizontal="left" vertical="top" wrapText="1"/>
    </xf>
    <xf numFmtId="3" fontId="12" fillId="0" borderId="4" xfId="0" applyNumberFormat="1" applyFont="1" applyBorder="1" applyAlignment="1">
      <alignment horizontal="right" vertical="top" wrapText="1"/>
    </xf>
    <xf numFmtId="165" fontId="12" fillId="0" borderId="4" xfId="0" applyNumberFormat="1" applyFont="1" applyBorder="1" applyAlignment="1">
      <alignment horizontal="right" vertical="top" wrapText="1"/>
    </xf>
    <xf numFmtId="49" fontId="12" fillId="0" borderId="3" xfId="0" applyNumberFormat="1" applyFont="1" applyBorder="1" applyAlignment="1">
      <alignment horizontal="right" vertical="top" wrapText="1"/>
    </xf>
    <xf numFmtId="0" fontId="12" fillId="0" borderId="4" xfId="0" applyNumberFormat="1" applyFont="1" applyBorder="1" applyAlignment="1">
      <alignment horizontal="right" vertical="top" wrapText="1"/>
    </xf>
    <xf numFmtId="0" fontId="10" fillId="0" borderId="3" xfId="0" applyFont="1" applyBorder="1" applyAlignment="1">
      <alignment horizontal="right" vertical="top" wrapText="1"/>
    </xf>
    <xf numFmtId="49" fontId="10" fillId="0" borderId="3" xfId="0" applyNumberFormat="1" applyFont="1" applyBorder="1" applyAlignment="1">
      <alignment horizontal="right" vertical="top" wrapText="1"/>
    </xf>
    <xf numFmtId="49" fontId="16" fillId="5" borderId="2" xfId="0" applyNumberFormat="1" applyFont="1" applyFill="1" applyBorder="1" applyAlignment="1">
      <alignment horizontal="left" vertical="center" wrapText="1" readingOrder="1"/>
    </xf>
    <xf numFmtId="0" fontId="25" fillId="0" borderId="4" xfId="0" applyNumberFormat="1" applyFont="1" applyBorder="1" applyAlignment="1">
      <alignment horizontal="right" vertical="top" wrapText="1"/>
    </xf>
    <xf numFmtId="0" fontId="25" fillId="0" borderId="4" xfId="0" applyNumberFormat="1" applyFont="1" applyBorder="1" applyAlignment="1">
      <alignment horizontal="right" vertical="top" wrapText="1" indent="1"/>
    </xf>
    <xf numFmtId="49" fontId="12" fillId="0" borderId="16" xfId="0" applyNumberFormat="1" applyFont="1" applyBorder="1" applyAlignment="1">
      <alignment horizontal="right" vertical="top" wrapText="1"/>
    </xf>
    <xf numFmtId="164" fontId="12" fillId="0" borderId="17" xfId="0" applyNumberFormat="1" applyFont="1" applyBorder="1" applyAlignment="1">
      <alignment horizontal="right" vertical="top" wrapText="1"/>
    </xf>
    <xf numFmtId="0" fontId="10" fillId="0" borderId="17" xfId="0" applyNumberFormat="1" applyFont="1" applyBorder="1" applyAlignment="1">
      <alignment vertical="top" wrapText="1"/>
    </xf>
    <xf numFmtId="49" fontId="12" fillId="0" borderId="18" xfId="0" applyNumberFormat="1" applyFont="1" applyBorder="1" applyAlignment="1">
      <alignment horizontal="right" vertical="top" wrapText="1"/>
    </xf>
    <xf numFmtId="0" fontId="10" fillId="0" borderId="19" xfId="0" applyNumberFormat="1" applyFont="1" applyBorder="1" applyAlignment="1">
      <alignment vertical="top" wrapText="1"/>
    </xf>
    <xf numFmtId="0" fontId="0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28" fillId="4" borderId="0" xfId="0" applyNumberFormat="1" applyFont="1" applyFill="1" applyAlignment="1">
      <alignment horizontal="center" vertical="top" wrapText="1"/>
    </xf>
    <xf numFmtId="0" fontId="28" fillId="6" borderId="14" xfId="0" applyNumberFormat="1" applyFont="1" applyFill="1" applyBorder="1" applyAlignment="1">
      <alignment horizontal="center" vertical="top" wrapText="1"/>
    </xf>
    <xf numFmtId="0" fontId="28" fillId="6" borderId="0" xfId="0" applyNumberFormat="1" applyFont="1" applyFill="1" applyAlignment="1">
      <alignment horizontal="center" vertical="top" wrapText="1"/>
    </xf>
    <xf numFmtId="167" fontId="10" fillId="0" borderId="4" xfId="0" applyNumberFormat="1" applyFont="1" applyBorder="1" applyAlignment="1">
      <alignment vertical="top" wrapText="1"/>
    </xf>
    <xf numFmtId="167" fontId="12" fillId="0" borderId="4" xfId="0" applyNumberFormat="1" applyFont="1" applyBorder="1" applyAlignment="1">
      <alignment horizontal="right" vertical="top" wrapText="1"/>
    </xf>
    <xf numFmtId="167" fontId="0" fillId="0" borderId="4" xfId="0" applyNumberFormat="1" applyFont="1" applyBorder="1" applyAlignment="1">
      <alignment vertical="top" wrapText="1"/>
    </xf>
    <xf numFmtId="167" fontId="10" fillId="0" borderId="19" xfId="0" applyNumberFormat="1" applyFont="1" applyBorder="1" applyAlignment="1">
      <alignment vertical="top" wrapText="1"/>
    </xf>
    <xf numFmtId="167" fontId="10" fillId="0" borderId="17" xfId="0" applyNumberFormat="1" applyFont="1" applyBorder="1" applyAlignment="1">
      <alignment vertical="top" wrapText="1"/>
    </xf>
    <xf numFmtId="0" fontId="18" fillId="2" borderId="20" xfId="0" applyFont="1" applyFill="1" applyBorder="1" applyAlignment="1">
      <alignment vertical="top" wrapText="1"/>
    </xf>
    <xf numFmtId="167" fontId="18" fillId="0" borderId="21" xfId="0" applyNumberFormat="1" applyFont="1" applyBorder="1" applyAlignment="1">
      <alignment vertical="top" wrapText="1"/>
    </xf>
    <xf numFmtId="167" fontId="18" fillId="0" borderId="11" xfId="0" applyNumberFormat="1" applyFont="1" applyBorder="1" applyAlignment="1">
      <alignment vertical="top" wrapText="1"/>
    </xf>
    <xf numFmtId="167" fontId="18" fillId="0" borderId="12" xfId="0" applyNumberFormat="1" applyFont="1" applyBorder="1" applyAlignment="1">
      <alignment vertical="top" wrapText="1"/>
    </xf>
    <xf numFmtId="0" fontId="18" fillId="0" borderId="0" xfId="0" applyNumberFormat="1" applyFont="1" applyAlignment="1">
      <alignment vertical="top" wrapText="1"/>
    </xf>
    <xf numFmtId="49" fontId="23" fillId="5" borderId="11" xfId="0" applyNumberFormat="1" applyFont="1" applyFill="1" applyBorder="1" applyAlignment="1">
      <alignment horizontal="left" vertical="top" wrapText="1"/>
    </xf>
    <xf numFmtId="49" fontId="4" fillId="5" borderId="11" xfId="0" applyNumberFormat="1" applyFont="1" applyFill="1" applyBorder="1" applyAlignment="1">
      <alignment horizontal="left" vertical="top" wrapText="1"/>
    </xf>
    <xf numFmtId="165" fontId="12" fillId="0" borderId="19" xfId="0" applyNumberFormat="1" applyFont="1" applyBorder="1" applyAlignment="1">
      <alignment horizontal="right" vertical="top" wrapText="1"/>
    </xf>
    <xf numFmtId="49" fontId="12" fillId="0" borderId="27" xfId="0" applyNumberFormat="1" applyFont="1" applyBorder="1" applyAlignment="1">
      <alignment horizontal="right" vertical="top" wrapText="1"/>
    </xf>
    <xf numFmtId="165" fontId="12" fillId="0" borderId="27" xfId="0" applyNumberFormat="1" applyFont="1" applyBorder="1" applyAlignment="1">
      <alignment horizontal="right" vertical="top" wrapText="1"/>
    </xf>
    <xf numFmtId="0" fontId="10" fillId="0" borderId="27" xfId="0" applyNumberFormat="1" applyFont="1" applyBorder="1" applyAlignment="1">
      <alignment vertical="top" wrapText="1"/>
    </xf>
    <xf numFmtId="167" fontId="10" fillId="0" borderId="27" xfId="0" applyNumberFormat="1" applyFont="1" applyBorder="1" applyAlignment="1">
      <alignment vertical="top" wrapText="1"/>
    </xf>
    <xf numFmtId="167" fontId="18" fillId="0" borderId="27" xfId="0" applyNumberFormat="1" applyFont="1" applyBorder="1" applyAlignment="1">
      <alignment vertical="top" wrapText="1"/>
    </xf>
    <xf numFmtId="167" fontId="10" fillId="0" borderId="21" xfId="0" applyNumberFormat="1" applyFont="1" applyBorder="1" applyAlignment="1">
      <alignment vertical="top" wrapText="1"/>
    </xf>
    <xf numFmtId="167" fontId="0" fillId="0" borderId="21" xfId="0" applyNumberFormat="1" applyFont="1" applyBorder="1" applyAlignment="1">
      <alignment vertical="top" wrapText="1"/>
    </xf>
    <xf numFmtId="167" fontId="12" fillId="0" borderId="21" xfId="0" applyNumberFormat="1" applyFont="1" applyBorder="1" applyAlignment="1">
      <alignment horizontal="right" vertical="top" wrapText="1"/>
    </xf>
    <xf numFmtId="167" fontId="10" fillId="0" borderId="11" xfId="0" applyNumberFormat="1" applyFont="1" applyBorder="1" applyAlignment="1">
      <alignment vertical="top" wrapText="1"/>
    </xf>
    <xf numFmtId="167" fontId="10" fillId="0" borderId="12" xfId="0" applyNumberFormat="1" applyFont="1" applyBorder="1" applyAlignment="1">
      <alignment vertical="top" wrapText="1"/>
    </xf>
    <xf numFmtId="49" fontId="30" fillId="2" borderId="20" xfId="0" applyNumberFormat="1" applyFont="1" applyFill="1" applyBorder="1" applyAlignment="1">
      <alignment vertical="top" wrapText="1"/>
    </xf>
    <xf numFmtId="164" fontId="25" fillId="0" borderId="4" xfId="0" applyNumberFormat="1" applyFont="1" applyBorder="1" applyAlignment="1">
      <alignment horizontal="right" vertical="top" wrapText="1"/>
    </xf>
    <xf numFmtId="166" fontId="28" fillId="6" borderId="28" xfId="0" applyNumberFormat="1" applyFont="1" applyFill="1" applyBorder="1" applyAlignment="1">
      <alignment horizontal="center" vertical="top" wrapText="1"/>
    </xf>
    <xf numFmtId="0" fontId="28" fillId="6" borderId="28" xfId="0" applyNumberFormat="1" applyFont="1" applyFill="1" applyBorder="1" applyAlignment="1">
      <alignment horizontal="center" vertical="top" wrapText="1"/>
    </xf>
    <xf numFmtId="167" fontId="18" fillId="0" borderId="29" xfId="0" applyNumberFormat="1" applyFont="1" applyBorder="1" applyAlignment="1">
      <alignment vertical="top" wrapText="1"/>
    </xf>
    <xf numFmtId="0" fontId="28" fillId="6" borderId="25" xfId="0" applyNumberFormat="1" applyFont="1" applyFill="1" applyBorder="1" applyAlignment="1">
      <alignment horizontal="center" vertical="top" wrapText="1"/>
    </xf>
    <xf numFmtId="0" fontId="28" fillId="6" borderId="30" xfId="0" applyNumberFormat="1" applyFont="1" applyFill="1" applyBorder="1" applyAlignment="1">
      <alignment horizontal="center" vertical="top" wrapText="1"/>
    </xf>
    <xf numFmtId="166" fontId="28" fillId="6" borderId="30" xfId="0" applyNumberFormat="1" applyFont="1" applyFill="1" applyBorder="1" applyAlignment="1">
      <alignment horizontal="center" vertical="top" wrapText="1"/>
    </xf>
    <xf numFmtId="0" fontId="18" fillId="2" borderId="27" xfId="0" applyFont="1" applyFill="1" applyBorder="1" applyAlignment="1">
      <alignment vertical="top" wrapText="1"/>
    </xf>
    <xf numFmtId="49" fontId="31" fillId="5" borderId="12" xfId="0" applyNumberFormat="1" applyFont="1" applyFill="1" applyBorder="1" applyAlignment="1">
      <alignment horizontal="left" vertical="center" wrapText="1"/>
    </xf>
    <xf numFmtId="167" fontId="18" fillId="0" borderId="32" xfId="0" applyNumberFormat="1" applyFont="1" applyBorder="1" applyAlignment="1">
      <alignment vertical="top" wrapText="1"/>
    </xf>
    <xf numFmtId="166" fontId="28" fillId="6" borderId="26" xfId="0" applyNumberFormat="1" applyFont="1" applyFill="1" applyBorder="1" applyAlignment="1">
      <alignment horizontal="center" vertical="top" wrapText="1"/>
    </xf>
    <xf numFmtId="49" fontId="5" fillId="0" borderId="27" xfId="0" applyNumberFormat="1" applyFont="1" applyBorder="1" applyAlignment="1">
      <alignment horizontal="center" vertical="top" wrapText="1"/>
    </xf>
    <xf numFmtId="49" fontId="4" fillId="0" borderId="27" xfId="0" applyNumberFormat="1" applyFont="1" applyBorder="1" applyAlignment="1">
      <alignment horizontal="right" wrapText="1"/>
    </xf>
    <xf numFmtId="167" fontId="23" fillId="0" borderId="27" xfId="0" applyNumberFormat="1" applyFont="1" applyBorder="1" applyAlignment="1">
      <alignment horizontal="right" wrapText="1"/>
    </xf>
    <xf numFmtId="0" fontId="25" fillId="0" borderId="4" xfId="0" applyNumberFormat="1" applyFont="1" applyBorder="1" applyAlignment="1">
      <alignment horizontal="right" wrapText="1"/>
    </xf>
    <xf numFmtId="49" fontId="29" fillId="5" borderId="2" xfId="0" applyNumberFormat="1" applyFont="1" applyFill="1" applyBorder="1" applyAlignment="1">
      <alignment vertical="top" wrapText="1"/>
    </xf>
    <xf numFmtId="167" fontId="18" fillId="4" borderId="27" xfId="0" applyNumberFormat="1" applyFont="1" applyFill="1" applyBorder="1" applyAlignment="1">
      <alignment vertical="top" wrapText="1"/>
    </xf>
    <xf numFmtId="167" fontId="0" fillId="0" borderId="0" xfId="0" applyNumberFormat="1" applyFont="1" applyAlignment="1">
      <alignment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top" wrapText="1"/>
    </xf>
    <xf numFmtId="49" fontId="5" fillId="0" borderId="15" xfId="0" applyNumberFormat="1" applyFont="1" applyBorder="1" applyAlignment="1">
      <alignment horizontal="center" vertical="top" wrapText="1"/>
    </xf>
    <xf numFmtId="49" fontId="5" fillId="0" borderId="0" xfId="0" applyNumberFormat="1" applyFont="1" applyBorder="1" applyAlignment="1">
      <alignment horizontal="center" vertical="top" wrapText="1"/>
    </xf>
    <xf numFmtId="49" fontId="5" fillId="0" borderId="22" xfId="0" applyNumberFormat="1" applyFont="1" applyBorder="1" applyAlignment="1">
      <alignment horizontal="center" vertical="top" wrapText="1"/>
    </xf>
    <xf numFmtId="166" fontId="27" fillId="0" borderId="15" xfId="0" applyNumberFormat="1" applyFont="1" applyBorder="1" applyAlignment="1">
      <alignment horizontal="center" vertical="top" wrapText="1"/>
    </xf>
    <xf numFmtId="166" fontId="27" fillId="0" borderId="0" xfId="0" applyNumberFormat="1" applyFont="1" applyBorder="1" applyAlignment="1">
      <alignment horizontal="center" vertical="top" wrapText="1"/>
    </xf>
    <xf numFmtId="166" fontId="27" fillId="0" borderId="22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49" fontId="15" fillId="5" borderId="11" xfId="0" applyNumberFormat="1" applyFont="1" applyFill="1" applyBorder="1" applyAlignment="1">
      <alignment horizontal="left" vertical="center" wrapText="1"/>
    </xf>
    <xf numFmtId="49" fontId="15" fillId="5" borderId="12" xfId="0" applyNumberFormat="1" applyFont="1" applyFill="1" applyBorder="1" applyAlignment="1">
      <alignment horizontal="left" vertical="center" wrapText="1"/>
    </xf>
    <xf numFmtId="49" fontId="16" fillId="5" borderId="11" xfId="0" applyNumberFormat="1" applyFont="1" applyFill="1" applyBorder="1" applyAlignment="1">
      <alignment horizontal="left" vertical="center" wrapText="1" readingOrder="1"/>
    </xf>
    <xf numFmtId="49" fontId="16" fillId="5" borderId="12" xfId="0" applyNumberFormat="1" applyFont="1" applyFill="1" applyBorder="1" applyAlignment="1">
      <alignment horizontal="left" vertical="center" wrapText="1" readingOrder="1"/>
    </xf>
    <xf numFmtId="49" fontId="16" fillId="5" borderId="9" xfId="0" applyNumberFormat="1" applyFont="1" applyFill="1" applyBorder="1" applyAlignment="1">
      <alignment horizontal="left" vertical="center" wrapText="1" readingOrder="1"/>
    </xf>
    <xf numFmtId="49" fontId="16" fillId="5" borderId="10" xfId="0" applyNumberFormat="1" applyFont="1" applyFill="1" applyBorder="1" applyAlignment="1">
      <alignment horizontal="left" vertical="center" wrapText="1" readingOrder="1"/>
    </xf>
    <xf numFmtId="49" fontId="21" fillId="5" borderId="9" xfId="0" applyNumberFormat="1" applyFont="1" applyFill="1" applyBorder="1" applyAlignment="1">
      <alignment vertical="center" wrapText="1" readingOrder="1"/>
    </xf>
    <xf numFmtId="49" fontId="21" fillId="5" borderId="10" xfId="0" applyNumberFormat="1" applyFont="1" applyFill="1" applyBorder="1" applyAlignment="1">
      <alignment vertical="center" wrapText="1" readingOrder="1"/>
    </xf>
    <xf numFmtId="49" fontId="5" fillId="0" borderId="23" xfId="0" applyNumberFormat="1" applyFont="1" applyBorder="1" applyAlignment="1">
      <alignment horizontal="center" vertical="top" wrapText="1"/>
    </xf>
    <xf numFmtId="49" fontId="5" fillId="0" borderId="24" xfId="0" applyNumberFormat="1" applyFont="1" applyBorder="1" applyAlignment="1">
      <alignment horizontal="center" vertical="top" wrapText="1"/>
    </xf>
    <xf numFmtId="49" fontId="5" fillId="0" borderId="25" xfId="0" applyNumberFormat="1" applyFont="1" applyBorder="1" applyAlignment="1">
      <alignment horizontal="center" vertical="top" wrapText="1"/>
    </xf>
    <xf numFmtId="49" fontId="5" fillId="0" borderId="31" xfId="0" applyNumberFormat="1" applyFont="1" applyBorder="1" applyAlignment="1">
      <alignment horizontal="center" vertical="top" wrapText="1"/>
    </xf>
    <xf numFmtId="49" fontId="16" fillId="5" borderId="13" xfId="0" applyNumberFormat="1" applyFont="1" applyFill="1" applyBorder="1" applyAlignment="1">
      <alignment horizontal="left" vertical="top" wrapText="1" readingOrder="1"/>
    </xf>
    <xf numFmtId="49" fontId="16" fillId="5" borderId="10" xfId="0" applyNumberFormat="1" applyFont="1" applyFill="1" applyBorder="1" applyAlignment="1">
      <alignment horizontal="left" vertical="top" wrapText="1" readingOrder="1"/>
    </xf>
    <xf numFmtId="49" fontId="20" fillId="5" borderId="9" xfId="0" applyNumberFormat="1" applyFont="1" applyFill="1" applyBorder="1" applyAlignment="1">
      <alignment horizontal="left" vertical="center" wrapText="1" readingOrder="1"/>
    </xf>
    <xf numFmtId="49" fontId="20" fillId="5" borderId="10" xfId="0" applyNumberFormat="1" applyFont="1" applyFill="1" applyBorder="1" applyAlignment="1">
      <alignment horizontal="left" vertical="center" wrapText="1" readingOrder="1"/>
    </xf>
    <xf numFmtId="49" fontId="12" fillId="0" borderId="33" xfId="0" applyNumberFormat="1" applyFont="1" applyBorder="1" applyAlignment="1">
      <alignment horizontal="center" vertical="top" wrapText="1"/>
    </xf>
    <xf numFmtId="49" fontId="12" fillId="0" borderId="34" xfId="0" applyNumberFormat="1" applyFont="1" applyBorder="1" applyAlignment="1">
      <alignment horizontal="center" vertical="top" wrapText="1"/>
    </xf>
    <xf numFmtId="49" fontId="12" fillId="0" borderId="35" xfId="0" applyNumberFormat="1" applyFont="1" applyBorder="1" applyAlignment="1">
      <alignment horizontal="center" vertical="top" wrapText="1"/>
    </xf>
    <xf numFmtId="49" fontId="23" fillId="5" borderId="9" xfId="0" applyNumberFormat="1" applyFont="1" applyFill="1" applyBorder="1" applyAlignment="1">
      <alignment horizontal="left" vertical="center" wrapText="1"/>
    </xf>
    <xf numFmtId="49" fontId="23" fillId="5" borderId="10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22" fillId="5" borderId="6" xfId="0" applyNumberFormat="1" applyFont="1" applyFill="1" applyBorder="1" applyAlignment="1">
      <alignment vertical="center" wrapText="1"/>
    </xf>
    <xf numFmtId="0" fontId="22" fillId="5" borderId="8" xfId="0" applyNumberFormat="1" applyFont="1" applyFill="1" applyBorder="1" applyAlignment="1">
      <alignment vertical="center" wrapText="1"/>
    </xf>
    <xf numFmtId="49" fontId="16" fillId="5" borderId="9" xfId="0" applyNumberFormat="1" applyFont="1" applyFill="1" applyBorder="1" applyAlignment="1">
      <alignment horizontal="left" vertical="center" readingOrder="1"/>
    </xf>
    <xf numFmtId="49" fontId="16" fillId="5" borderId="10" xfId="0" applyNumberFormat="1" applyFont="1" applyFill="1" applyBorder="1" applyAlignment="1">
      <alignment horizontal="left" vertical="center" readingOrder="1"/>
    </xf>
    <xf numFmtId="167" fontId="0" fillId="0" borderId="15" xfId="0" applyNumberFormat="1" applyFont="1" applyBorder="1" applyAlignment="1">
      <alignment horizontal="center" vertical="top" wrapText="1"/>
    </xf>
    <xf numFmtId="167" fontId="0" fillId="0" borderId="0" xfId="0" applyNumberFormat="1" applyFont="1" applyBorder="1" applyAlignment="1">
      <alignment horizontal="center" vertical="top" wrapText="1"/>
    </xf>
    <xf numFmtId="167" fontId="0" fillId="0" borderId="22" xfId="0" applyNumberFormat="1" applyFont="1" applyBorder="1" applyAlignment="1">
      <alignment horizontal="center" vertical="top" wrapText="1"/>
    </xf>
    <xf numFmtId="11" fontId="0" fillId="0" borderId="0" xfId="0" applyNumberFormat="1" applyFont="1" applyAlignmen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8"/>
  <sheetViews>
    <sheetView showGridLines="0" tabSelected="1" zoomScale="90" zoomScaleNormal="90" workbookViewId="0">
      <pane xSplit="1" ySplit="2" topLeftCell="B3" activePane="bottomRight" state="frozen"/>
      <selection pane="topRight"/>
      <selection pane="bottomLeft"/>
      <selection pane="bottomRight" activeCell="D9" sqref="D9"/>
    </sheetView>
  </sheetViews>
  <sheetFormatPr defaultColWidth="16.33203125" defaultRowHeight="20" customHeight="1"/>
  <cols>
    <col min="1" max="1" width="43.46484375" style="10" customWidth="1"/>
    <col min="2" max="4" width="16.33203125" style="1" customWidth="1"/>
    <col min="5" max="6" width="18.33203125" style="1" customWidth="1"/>
    <col min="7" max="8" width="16.33203125" style="53" customWidth="1"/>
    <col min="9" max="9" width="16.33203125" style="43" customWidth="1"/>
    <col min="10" max="10" width="21.86328125" style="1" customWidth="1"/>
    <col min="11" max="16384" width="16.33203125" style="1"/>
  </cols>
  <sheetData>
    <row r="1" spans="1:10" ht="27.75" customHeight="1">
      <c r="A1" s="95" t="s">
        <v>0</v>
      </c>
      <c r="B1" s="95"/>
      <c r="C1" s="95"/>
      <c r="D1" s="95"/>
      <c r="E1" s="95"/>
      <c r="F1" s="95"/>
      <c r="G1" s="95"/>
      <c r="H1" s="40"/>
      <c r="I1" s="41"/>
    </row>
    <row r="2" spans="1:10" ht="32.25" customHeight="1">
      <c r="A2" s="1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67" t="s">
        <v>249</v>
      </c>
      <c r="G2" s="49" t="s">
        <v>248</v>
      </c>
      <c r="H2" s="75" t="s">
        <v>250</v>
      </c>
      <c r="I2" s="70" t="s">
        <v>247</v>
      </c>
      <c r="J2" s="1" t="s">
        <v>252</v>
      </c>
    </row>
    <row r="3" spans="1:10" ht="20.25" customHeight="1">
      <c r="A3" s="108" t="s">
        <v>233</v>
      </c>
      <c r="B3" s="86"/>
      <c r="C3" s="87"/>
      <c r="D3" s="87"/>
      <c r="E3" s="87"/>
      <c r="F3" s="87"/>
      <c r="G3" s="87"/>
      <c r="H3" s="87"/>
      <c r="I3" s="88"/>
    </row>
    <row r="4" spans="1:10" ht="25.8" customHeight="1">
      <c r="A4" s="109"/>
      <c r="B4" s="86"/>
      <c r="C4" s="87"/>
      <c r="D4" s="87"/>
      <c r="E4" s="87"/>
      <c r="F4" s="87"/>
      <c r="G4" s="87"/>
      <c r="H4" s="87"/>
      <c r="I4" s="88"/>
    </row>
    <row r="5" spans="1:10" ht="22.05" customHeight="1">
      <c r="A5" s="12" t="s">
        <v>6</v>
      </c>
      <c r="B5" s="27" t="s">
        <v>7</v>
      </c>
      <c r="C5" s="5">
        <v>1264</v>
      </c>
      <c r="D5" s="5">
        <v>1000</v>
      </c>
      <c r="E5" s="44">
        <f>C5/25</f>
        <v>50.56</v>
      </c>
      <c r="F5" s="62"/>
      <c r="G5" s="50">
        <v>240</v>
      </c>
      <c r="H5" s="61"/>
      <c r="I5" s="69">
        <f>G5/E5</f>
        <v>4.7468354430379742</v>
      </c>
      <c r="J5" s="1" t="s">
        <v>253</v>
      </c>
    </row>
    <row r="6" spans="1:10" ht="22.05" customHeight="1">
      <c r="A6" s="12" t="s">
        <v>8</v>
      </c>
      <c r="B6" s="27" t="s">
        <v>7</v>
      </c>
      <c r="C6" s="8">
        <v>2025</v>
      </c>
      <c r="D6" s="5">
        <v>750</v>
      </c>
      <c r="E6" s="44">
        <f>C6/18.75</f>
        <v>108</v>
      </c>
      <c r="F6" s="62"/>
      <c r="G6" s="50">
        <v>380</v>
      </c>
      <c r="H6" s="61"/>
      <c r="I6" s="69">
        <f t="shared" ref="I6:I11" si="0">G6/E6</f>
        <v>3.5185185185185186</v>
      </c>
      <c r="J6" s="1" t="s">
        <v>253</v>
      </c>
    </row>
    <row r="7" spans="1:10" ht="22.05" customHeight="1">
      <c r="A7" s="12" t="s">
        <v>9</v>
      </c>
      <c r="B7" s="27" t="s">
        <v>7</v>
      </c>
      <c r="C7" s="8">
        <v>1631</v>
      </c>
      <c r="D7" s="5">
        <v>700</v>
      </c>
      <c r="E7" s="44">
        <f>C7/17.5</f>
        <v>93.2</v>
      </c>
      <c r="F7" s="62"/>
      <c r="G7" s="50">
        <v>340</v>
      </c>
      <c r="H7" s="61"/>
      <c r="I7" s="69">
        <f t="shared" si="0"/>
        <v>3.648068669527897</v>
      </c>
      <c r="J7" s="1" t="s">
        <v>253</v>
      </c>
    </row>
    <row r="8" spans="1:10" ht="22.05" customHeight="1">
      <c r="A8" s="12" t="s">
        <v>10</v>
      </c>
      <c r="B8" s="27" t="s">
        <v>7</v>
      </c>
      <c r="C8" s="25">
        <v>1870</v>
      </c>
      <c r="D8" s="5">
        <v>700</v>
      </c>
      <c r="E8" s="44">
        <f>C8/17.5</f>
        <v>106.85714285714286</v>
      </c>
      <c r="F8" s="62"/>
      <c r="G8" s="50">
        <v>380</v>
      </c>
      <c r="H8" s="61"/>
      <c r="I8" s="69">
        <f t="shared" si="0"/>
        <v>3.5561497326203209</v>
      </c>
      <c r="J8" s="1" t="s">
        <v>253</v>
      </c>
    </row>
    <row r="9" spans="1:10" ht="22.05" customHeight="1">
      <c r="A9" s="12" t="s">
        <v>11</v>
      </c>
      <c r="B9" s="27" t="s">
        <v>13</v>
      </c>
      <c r="C9" s="8">
        <v>1188</v>
      </c>
      <c r="D9" s="5">
        <v>700</v>
      </c>
      <c r="E9" s="44">
        <f>C9/17.5</f>
        <v>67.885714285714286</v>
      </c>
      <c r="F9" s="62"/>
      <c r="G9" s="50">
        <v>240</v>
      </c>
      <c r="H9" s="61"/>
      <c r="I9" s="69">
        <f t="shared" si="0"/>
        <v>3.5353535353535355</v>
      </c>
      <c r="J9" s="1" t="s">
        <v>253</v>
      </c>
    </row>
    <row r="10" spans="1:10" ht="22.05" customHeight="1">
      <c r="A10" s="12" t="s">
        <v>12</v>
      </c>
      <c r="B10" s="27" t="s">
        <v>13</v>
      </c>
      <c r="C10" s="5">
        <v>1134</v>
      </c>
      <c r="D10" s="5">
        <v>700</v>
      </c>
      <c r="E10" s="44">
        <f>C10/17.5</f>
        <v>64.8</v>
      </c>
      <c r="F10" s="62"/>
      <c r="G10" s="50">
        <v>240</v>
      </c>
      <c r="H10" s="61"/>
      <c r="I10" s="69">
        <f t="shared" si="0"/>
        <v>3.7037037037037037</v>
      </c>
      <c r="J10" s="1" t="s">
        <v>253</v>
      </c>
    </row>
    <row r="11" spans="1:10" ht="22.05" customHeight="1">
      <c r="A11" s="12" t="s">
        <v>14</v>
      </c>
      <c r="B11" s="27" t="s">
        <v>7</v>
      </c>
      <c r="C11" s="26"/>
      <c r="D11" s="5">
        <v>1000</v>
      </c>
      <c r="E11" s="44">
        <f>C11/25</f>
        <v>0</v>
      </c>
      <c r="F11" s="62"/>
      <c r="G11" s="50"/>
      <c r="H11" s="61"/>
      <c r="I11" s="69" t="e">
        <f t="shared" si="0"/>
        <v>#DIV/0!</v>
      </c>
      <c r="J11" s="1" t="s">
        <v>253</v>
      </c>
    </row>
    <row r="12" spans="1:10" ht="20" customHeight="1">
      <c r="A12" s="100" t="s">
        <v>234</v>
      </c>
      <c r="B12" s="86"/>
      <c r="C12" s="87"/>
      <c r="D12" s="87"/>
      <c r="E12" s="87"/>
      <c r="F12" s="87"/>
      <c r="G12" s="87"/>
      <c r="H12" s="87"/>
      <c r="I12" s="88"/>
    </row>
    <row r="13" spans="1:10" ht="25.8" customHeight="1">
      <c r="A13" s="101"/>
      <c r="B13" s="86"/>
      <c r="C13" s="87"/>
      <c r="D13" s="87"/>
      <c r="E13" s="87"/>
      <c r="F13" s="87"/>
      <c r="G13" s="87"/>
      <c r="H13" s="87"/>
      <c r="I13" s="88"/>
    </row>
    <row r="14" spans="1:10" ht="20" customHeight="1">
      <c r="A14" s="13" t="s">
        <v>15</v>
      </c>
      <c r="B14" s="27" t="s">
        <v>13</v>
      </c>
      <c r="C14" s="5">
        <v>1980</v>
      </c>
      <c r="D14" s="5">
        <v>1000</v>
      </c>
      <c r="E14" s="44">
        <f>C14/25</f>
        <v>79.2</v>
      </c>
      <c r="F14" s="62"/>
      <c r="G14" s="50">
        <v>280</v>
      </c>
      <c r="H14" s="61"/>
      <c r="I14" s="69">
        <f t="shared" ref="I14:I35" si="1">G14/E14</f>
        <v>3.535353535353535</v>
      </c>
      <c r="J14" s="1" t="s">
        <v>254</v>
      </c>
    </row>
    <row r="15" spans="1:10" ht="20" customHeight="1">
      <c r="A15" s="13" t="s">
        <v>16</v>
      </c>
      <c r="B15" s="27" t="s">
        <v>13</v>
      </c>
      <c r="C15" s="5">
        <v>1170</v>
      </c>
      <c r="D15" s="5">
        <v>1000</v>
      </c>
      <c r="E15" s="44">
        <f>C15/25</f>
        <v>46.8</v>
      </c>
      <c r="F15" s="62"/>
      <c r="G15" s="50">
        <v>220</v>
      </c>
      <c r="H15" s="61"/>
      <c r="I15" s="69">
        <f t="shared" si="1"/>
        <v>4.700854700854701</v>
      </c>
      <c r="J15" s="1" t="s">
        <v>254</v>
      </c>
    </row>
    <row r="16" spans="1:10" ht="20" customHeight="1">
      <c r="A16" s="13" t="s">
        <v>17</v>
      </c>
      <c r="B16" s="27" t="s">
        <v>13</v>
      </c>
      <c r="C16" s="5">
        <v>1170</v>
      </c>
      <c r="D16" s="5">
        <v>1000</v>
      </c>
      <c r="E16" s="44">
        <f>C16/25</f>
        <v>46.8</v>
      </c>
      <c r="F16" s="62"/>
      <c r="G16" s="50">
        <v>220</v>
      </c>
      <c r="H16" s="61"/>
      <c r="I16" s="69">
        <f t="shared" si="1"/>
        <v>4.700854700854701</v>
      </c>
      <c r="J16" s="1" t="s">
        <v>254</v>
      </c>
    </row>
    <row r="17" spans="1:10" ht="20" customHeight="1">
      <c r="A17" s="13" t="s">
        <v>18</v>
      </c>
      <c r="B17" s="27" t="s">
        <v>13</v>
      </c>
      <c r="C17" s="5">
        <v>1110</v>
      </c>
      <c r="D17" s="5">
        <v>750</v>
      </c>
      <c r="E17" s="44">
        <f>C17/18.75</f>
        <v>59.2</v>
      </c>
      <c r="F17" s="62"/>
      <c r="G17" s="50">
        <v>220</v>
      </c>
      <c r="H17" s="61"/>
      <c r="I17" s="69">
        <f t="shared" si="1"/>
        <v>3.7162162162162162</v>
      </c>
      <c r="J17" s="1" t="s">
        <v>254</v>
      </c>
    </row>
    <row r="18" spans="1:10" ht="20" customHeight="1">
      <c r="A18" s="13" t="s">
        <v>19</v>
      </c>
      <c r="B18" s="27" t="s">
        <v>20</v>
      </c>
      <c r="C18" s="32">
        <v>1016</v>
      </c>
      <c r="D18" s="5">
        <v>750</v>
      </c>
      <c r="E18" s="44">
        <f>C18/18.75</f>
        <v>54.186666666666667</v>
      </c>
      <c r="F18" s="62"/>
      <c r="G18" s="50">
        <v>240</v>
      </c>
      <c r="H18" s="61"/>
      <c r="I18" s="69">
        <f t="shared" si="1"/>
        <v>4.4291338582677167</v>
      </c>
      <c r="J18" s="1" t="s">
        <v>254</v>
      </c>
    </row>
    <row r="19" spans="1:10" ht="20" customHeight="1">
      <c r="A19" s="13" t="s">
        <v>21</v>
      </c>
      <c r="B19" s="27" t="s">
        <v>20</v>
      </c>
      <c r="C19" s="32">
        <v>1016</v>
      </c>
      <c r="D19" s="5">
        <v>750</v>
      </c>
      <c r="E19" s="44">
        <f>C19/18.75</f>
        <v>54.186666666666667</v>
      </c>
      <c r="F19" s="62"/>
      <c r="G19" s="50">
        <v>240</v>
      </c>
      <c r="H19" s="61"/>
      <c r="I19" s="69">
        <f t="shared" si="1"/>
        <v>4.4291338582677167</v>
      </c>
      <c r="J19" s="1" t="s">
        <v>254</v>
      </c>
    </row>
    <row r="20" spans="1:10" ht="20" customHeight="1">
      <c r="A20" s="13" t="s">
        <v>22</v>
      </c>
      <c r="B20" s="27" t="s">
        <v>13</v>
      </c>
      <c r="C20" s="8">
        <v>1832</v>
      </c>
      <c r="D20" s="5">
        <v>750</v>
      </c>
      <c r="E20" s="44">
        <f>C20/18.75</f>
        <v>97.706666666666663</v>
      </c>
      <c r="F20" s="62"/>
      <c r="G20" s="50">
        <v>340</v>
      </c>
      <c r="H20" s="61"/>
      <c r="I20" s="69">
        <f t="shared" si="1"/>
        <v>3.4798034934497819</v>
      </c>
      <c r="J20" s="1" t="s">
        <v>254</v>
      </c>
    </row>
    <row r="21" spans="1:10" ht="20" customHeight="1">
      <c r="A21" s="13" t="s">
        <v>23</v>
      </c>
      <c r="B21" s="27" t="s">
        <v>13</v>
      </c>
      <c r="C21" s="8">
        <v>1832</v>
      </c>
      <c r="D21" s="5">
        <v>750</v>
      </c>
      <c r="E21" s="44">
        <f>C21/18.75</f>
        <v>97.706666666666663</v>
      </c>
      <c r="F21" s="62"/>
      <c r="G21" s="50">
        <v>340</v>
      </c>
      <c r="H21" s="61"/>
      <c r="I21" s="69">
        <f t="shared" si="1"/>
        <v>3.4798034934497819</v>
      </c>
      <c r="J21" s="1" t="s">
        <v>254</v>
      </c>
    </row>
    <row r="22" spans="1:10" ht="20" customHeight="1">
      <c r="A22" s="13" t="s">
        <v>24</v>
      </c>
      <c r="B22" s="27" t="s">
        <v>13</v>
      </c>
      <c r="C22" s="8">
        <v>1832</v>
      </c>
      <c r="D22" s="5">
        <v>750</v>
      </c>
      <c r="E22" s="44">
        <f>C22/18.75</f>
        <v>97.706666666666663</v>
      </c>
      <c r="F22" s="62"/>
      <c r="G22" s="50">
        <v>340</v>
      </c>
      <c r="H22" s="61"/>
      <c r="I22" s="69">
        <f t="shared" si="1"/>
        <v>3.4798034934497819</v>
      </c>
      <c r="J22" s="1" t="s">
        <v>254</v>
      </c>
    </row>
    <row r="23" spans="1:10" ht="20" customHeight="1">
      <c r="A23" s="13" t="s">
        <v>25</v>
      </c>
      <c r="B23" s="27" t="s">
        <v>13</v>
      </c>
      <c r="C23" s="8">
        <v>1832</v>
      </c>
      <c r="D23" s="5">
        <v>750</v>
      </c>
      <c r="E23" s="44">
        <f>C23/18.75</f>
        <v>97.706666666666663</v>
      </c>
      <c r="F23" s="62"/>
      <c r="G23" s="50">
        <v>340</v>
      </c>
      <c r="H23" s="61"/>
      <c r="I23" s="69">
        <f t="shared" si="1"/>
        <v>3.4798034934497819</v>
      </c>
      <c r="J23" s="1" t="s">
        <v>254</v>
      </c>
    </row>
    <row r="24" spans="1:10" ht="20" customHeight="1">
      <c r="A24" s="13" t="s">
        <v>26</v>
      </c>
      <c r="B24" s="27" t="s">
        <v>7</v>
      </c>
      <c r="C24" s="25">
        <v>1287</v>
      </c>
      <c r="D24" s="5">
        <v>750</v>
      </c>
      <c r="E24" s="44">
        <f>C24/18.75</f>
        <v>68.64</v>
      </c>
      <c r="F24" s="62"/>
      <c r="G24" s="50">
        <v>240</v>
      </c>
      <c r="H24" s="61"/>
      <c r="I24" s="69">
        <f t="shared" si="1"/>
        <v>3.4965034965034967</v>
      </c>
      <c r="J24" s="1" t="s">
        <v>254</v>
      </c>
    </row>
    <row r="25" spans="1:10" ht="20" customHeight="1">
      <c r="A25" s="13" t="s">
        <v>27</v>
      </c>
      <c r="B25" s="27" t="s">
        <v>7</v>
      </c>
      <c r="C25" s="25">
        <v>1287</v>
      </c>
      <c r="D25" s="5">
        <v>750</v>
      </c>
      <c r="E25" s="44">
        <f>C25/18.75</f>
        <v>68.64</v>
      </c>
      <c r="F25" s="62"/>
      <c r="G25" s="50">
        <v>240</v>
      </c>
      <c r="H25" s="61"/>
      <c r="I25" s="69">
        <f t="shared" si="1"/>
        <v>3.4965034965034967</v>
      </c>
      <c r="J25" s="1" t="s">
        <v>254</v>
      </c>
    </row>
    <row r="26" spans="1:10" ht="20" customHeight="1">
      <c r="A26" s="13" t="s">
        <v>28</v>
      </c>
      <c r="B26" s="27" t="s">
        <v>7</v>
      </c>
      <c r="C26" s="25">
        <v>1287</v>
      </c>
      <c r="D26" s="5">
        <v>750</v>
      </c>
      <c r="E26" s="44">
        <f>C26/18.75</f>
        <v>68.64</v>
      </c>
      <c r="F26" s="62"/>
      <c r="G26" s="50">
        <v>240</v>
      </c>
      <c r="H26" s="61"/>
      <c r="I26" s="69">
        <f t="shared" si="1"/>
        <v>3.4965034965034967</v>
      </c>
      <c r="J26" s="1" t="s">
        <v>254</v>
      </c>
    </row>
    <row r="27" spans="1:10" ht="20" customHeight="1">
      <c r="A27" s="13" t="s">
        <v>29</v>
      </c>
      <c r="B27" s="27" t="s">
        <v>7</v>
      </c>
      <c r="C27" s="8">
        <v>1201</v>
      </c>
      <c r="D27" s="5">
        <v>750</v>
      </c>
      <c r="E27" s="44">
        <f>C27/18.75</f>
        <v>64.053333333333327</v>
      </c>
      <c r="F27" s="62"/>
      <c r="G27" s="50">
        <v>240</v>
      </c>
      <c r="H27" s="61"/>
      <c r="I27" s="69">
        <f t="shared" si="1"/>
        <v>3.7468776019983352</v>
      </c>
      <c r="J27" s="1" t="s">
        <v>254</v>
      </c>
    </row>
    <row r="28" spans="1:10" ht="20" customHeight="1">
      <c r="A28" s="13" t="s">
        <v>30</v>
      </c>
      <c r="B28" s="27" t="s">
        <v>7</v>
      </c>
      <c r="C28" s="25">
        <v>1813</v>
      </c>
      <c r="D28" s="5">
        <v>750</v>
      </c>
      <c r="E28" s="44">
        <f>C28/18.75</f>
        <v>96.693333333333328</v>
      </c>
      <c r="F28" s="62"/>
      <c r="G28" s="50">
        <v>340</v>
      </c>
      <c r="H28" s="61"/>
      <c r="I28" s="69">
        <f t="shared" si="1"/>
        <v>3.5162713734142308</v>
      </c>
      <c r="J28" s="1" t="s">
        <v>254</v>
      </c>
    </row>
    <row r="29" spans="1:10" ht="20" customHeight="1">
      <c r="A29" s="13" t="s">
        <v>31</v>
      </c>
      <c r="B29" s="27" t="s">
        <v>13</v>
      </c>
      <c r="C29" s="5">
        <v>1740</v>
      </c>
      <c r="D29" s="5">
        <v>700</v>
      </c>
      <c r="E29" s="44">
        <f>C29/17.5</f>
        <v>99.428571428571431</v>
      </c>
      <c r="F29" s="62"/>
      <c r="G29" s="50">
        <v>340</v>
      </c>
      <c r="H29" s="61"/>
      <c r="I29" s="69">
        <f t="shared" si="1"/>
        <v>3.4195402298850572</v>
      </c>
      <c r="J29" s="1" t="s">
        <v>254</v>
      </c>
    </row>
    <row r="30" spans="1:10" ht="22.05" customHeight="1">
      <c r="A30" s="13" t="s">
        <v>32</v>
      </c>
      <c r="B30" s="27" t="s">
        <v>20</v>
      </c>
      <c r="C30" s="68">
        <v>752.5</v>
      </c>
      <c r="D30" s="5">
        <v>1000</v>
      </c>
      <c r="E30" s="44">
        <f>C30/25</f>
        <v>30.1</v>
      </c>
      <c r="F30" s="62"/>
      <c r="G30" s="50">
        <v>240</v>
      </c>
      <c r="H30" s="61"/>
      <c r="I30" s="69">
        <f t="shared" si="1"/>
        <v>7.9734219269102988</v>
      </c>
      <c r="J30" s="1" t="s">
        <v>254</v>
      </c>
    </row>
    <row r="31" spans="1:10" ht="20" customHeight="1">
      <c r="A31" s="13" t="s">
        <v>33</v>
      </c>
      <c r="B31" s="27" t="s">
        <v>7</v>
      </c>
      <c r="C31" s="5">
        <v>2289</v>
      </c>
      <c r="D31" s="5">
        <v>700</v>
      </c>
      <c r="E31" s="44">
        <f>C31/17.5</f>
        <v>130.80000000000001</v>
      </c>
      <c r="F31" s="62"/>
      <c r="G31" s="50">
        <v>480</v>
      </c>
      <c r="H31" s="61"/>
      <c r="I31" s="69">
        <f t="shared" si="1"/>
        <v>3.6697247706422016</v>
      </c>
      <c r="J31" s="1" t="s">
        <v>254</v>
      </c>
    </row>
    <row r="32" spans="1:10" ht="20" customHeight="1">
      <c r="A32" s="13" t="s">
        <v>34</v>
      </c>
      <c r="B32" s="27" t="s">
        <v>7</v>
      </c>
      <c r="C32" s="26">
        <v>2275</v>
      </c>
      <c r="D32" s="5">
        <v>700</v>
      </c>
      <c r="E32" s="44">
        <f>C32/17.5</f>
        <v>130</v>
      </c>
      <c r="F32" s="62"/>
      <c r="G32" s="50">
        <v>480</v>
      </c>
      <c r="H32" s="61"/>
      <c r="I32" s="69">
        <f t="shared" si="1"/>
        <v>3.6923076923076925</v>
      </c>
      <c r="J32" s="1" t="s">
        <v>254</v>
      </c>
    </row>
    <row r="33" spans="1:10" ht="20" customHeight="1">
      <c r="A33" s="13" t="s">
        <v>35</v>
      </c>
      <c r="B33" s="27" t="s">
        <v>7</v>
      </c>
      <c r="C33" s="8">
        <v>1535</v>
      </c>
      <c r="D33" s="5">
        <v>700</v>
      </c>
      <c r="E33" s="44">
        <f>C33/17.5</f>
        <v>87.714285714285708</v>
      </c>
      <c r="F33" s="62"/>
      <c r="G33" s="50">
        <v>340</v>
      </c>
      <c r="H33" s="61"/>
      <c r="I33" s="69">
        <f t="shared" si="1"/>
        <v>3.8762214983713359</v>
      </c>
      <c r="J33" s="1" t="s">
        <v>254</v>
      </c>
    </row>
    <row r="34" spans="1:10" ht="20" customHeight="1">
      <c r="A34" s="13" t="s">
        <v>36</v>
      </c>
      <c r="B34" s="27" t="s">
        <v>7</v>
      </c>
      <c r="C34" s="26">
        <v>1903</v>
      </c>
      <c r="D34" s="5">
        <v>700</v>
      </c>
      <c r="E34" s="44">
        <f>C34/17.5</f>
        <v>108.74285714285715</v>
      </c>
      <c r="F34" s="62"/>
      <c r="G34" s="50">
        <v>380</v>
      </c>
      <c r="H34" s="61"/>
      <c r="I34" s="69">
        <f t="shared" si="1"/>
        <v>3.4944823962165001</v>
      </c>
      <c r="J34" s="1" t="s">
        <v>254</v>
      </c>
    </row>
    <row r="35" spans="1:10" ht="22.05" customHeight="1">
      <c r="A35" s="14" t="s">
        <v>37</v>
      </c>
      <c r="B35" s="27" t="s">
        <v>7</v>
      </c>
      <c r="C35" s="9">
        <v>813</v>
      </c>
      <c r="D35" s="4">
        <v>1000</v>
      </c>
      <c r="E35" s="46">
        <f>C35/25</f>
        <v>32.520000000000003</v>
      </c>
      <c r="F35" s="63"/>
      <c r="G35" s="50">
        <v>240</v>
      </c>
      <c r="H35" s="61"/>
      <c r="I35" s="69">
        <f t="shared" si="1"/>
        <v>7.3800738007380069</v>
      </c>
      <c r="J35" s="1" t="s">
        <v>254</v>
      </c>
    </row>
    <row r="36" spans="1:10" ht="20" customHeight="1">
      <c r="A36" s="100" t="s">
        <v>218</v>
      </c>
      <c r="B36" s="86"/>
      <c r="C36" s="87"/>
      <c r="D36" s="87"/>
      <c r="E36" s="87"/>
      <c r="F36" s="87"/>
      <c r="G36" s="87"/>
      <c r="H36" s="87"/>
      <c r="I36" s="88"/>
    </row>
    <row r="37" spans="1:10" ht="25.8" customHeight="1">
      <c r="A37" s="101"/>
      <c r="B37" s="86"/>
      <c r="C37" s="87"/>
      <c r="D37" s="87"/>
      <c r="E37" s="87"/>
      <c r="F37" s="87"/>
      <c r="G37" s="87"/>
      <c r="H37" s="87"/>
      <c r="I37" s="88"/>
    </row>
    <row r="38" spans="1:10" ht="22.05" customHeight="1">
      <c r="A38" s="15" t="s">
        <v>219</v>
      </c>
      <c r="B38" s="27" t="s">
        <v>13</v>
      </c>
      <c r="C38" s="5">
        <v>900</v>
      </c>
      <c r="D38" s="28">
        <v>750</v>
      </c>
      <c r="E38" s="45">
        <f>C38/10</f>
        <v>90</v>
      </c>
      <c r="F38" s="64"/>
      <c r="G38" s="50">
        <v>340</v>
      </c>
      <c r="H38" s="61"/>
      <c r="I38" s="69">
        <f t="shared" ref="I38:I61" si="2">G38/E38</f>
        <v>3.7777777777777777</v>
      </c>
      <c r="J38" s="1" t="s">
        <v>255</v>
      </c>
    </row>
    <row r="39" spans="1:10" ht="22.05" customHeight="1">
      <c r="A39" s="15" t="s">
        <v>38</v>
      </c>
      <c r="B39" s="27" t="s">
        <v>13</v>
      </c>
      <c r="C39" s="5">
        <v>900</v>
      </c>
      <c r="D39" s="28">
        <v>750</v>
      </c>
      <c r="E39" s="45">
        <f>C39/10</f>
        <v>90</v>
      </c>
      <c r="F39" s="64"/>
      <c r="G39" s="50">
        <v>340</v>
      </c>
      <c r="H39" s="61"/>
      <c r="I39" s="69">
        <f t="shared" si="2"/>
        <v>3.7777777777777777</v>
      </c>
      <c r="J39" s="1" t="s">
        <v>255</v>
      </c>
    </row>
    <row r="40" spans="1:10" ht="22.05" customHeight="1">
      <c r="A40" s="15" t="s">
        <v>39</v>
      </c>
      <c r="B40" s="27" t="s">
        <v>7</v>
      </c>
      <c r="C40" s="5">
        <v>1261</v>
      </c>
      <c r="D40" s="28">
        <v>750</v>
      </c>
      <c r="E40" s="45">
        <f>C40/10</f>
        <v>126.1</v>
      </c>
      <c r="F40" s="64"/>
      <c r="G40" s="50">
        <v>440</v>
      </c>
      <c r="H40" s="61"/>
      <c r="I40" s="69">
        <f t="shared" si="2"/>
        <v>3.4892942109436955</v>
      </c>
      <c r="J40" s="1" t="s">
        <v>255</v>
      </c>
    </row>
    <row r="41" spans="1:10" ht="22.05" customHeight="1">
      <c r="A41" s="15" t="s">
        <v>40</v>
      </c>
      <c r="B41" s="27" t="s">
        <v>7</v>
      </c>
      <c r="C41" s="8">
        <v>2145</v>
      </c>
      <c r="D41" s="28">
        <v>750</v>
      </c>
      <c r="E41" s="45">
        <f>C41/10</f>
        <v>214.5</v>
      </c>
      <c r="F41" s="64"/>
      <c r="G41" s="50">
        <v>740</v>
      </c>
      <c r="H41" s="61"/>
      <c r="I41" s="69">
        <f t="shared" si="2"/>
        <v>3.4498834498834499</v>
      </c>
      <c r="J41" s="1" t="s">
        <v>255</v>
      </c>
    </row>
    <row r="42" spans="1:10" ht="23" customHeight="1">
      <c r="A42" s="12" t="s">
        <v>184</v>
      </c>
      <c r="B42" s="27" t="s">
        <v>7</v>
      </c>
      <c r="C42" s="8">
        <v>1448</v>
      </c>
      <c r="D42" s="5">
        <v>750</v>
      </c>
      <c r="E42" s="45">
        <f>C42/10</f>
        <v>144.80000000000001</v>
      </c>
      <c r="F42" s="64"/>
      <c r="G42" s="50">
        <v>480</v>
      </c>
      <c r="H42" s="61"/>
      <c r="I42" s="69">
        <f t="shared" si="2"/>
        <v>3.3149171270718227</v>
      </c>
      <c r="J42" s="1" t="s">
        <v>255</v>
      </c>
    </row>
    <row r="43" spans="1:10" ht="22.05" customHeight="1">
      <c r="A43" s="15" t="s">
        <v>41</v>
      </c>
      <c r="B43" s="27" t="s">
        <v>13</v>
      </c>
      <c r="C43" s="5">
        <v>870</v>
      </c>
      <c r="D43" s="5">
        <v>750</v>
      </c>
      <c r="E43" s="45">
        <f>C43/10</f>
        <v>87</v>
      </c>
      <c r="F43" s="64"/>
      <c r="G43" s="50">
        <v>280</v>
      </c>
      <c r="H43" s="61"/>
      <c r="I43" s="69">
        <f t="shared" si="2"/>
        <v>3.2183908045977012</v>
      </c>
      <c r="J43" s="1" t="s">
        <v>255</v>
      </c>
    </row>
    <row r="44" spans="1:10" ht="22.05" customHeight="1">
      <c r="A44" s="15" t="s">
        <v>42</v>
      </c>
      <c r="B44" s="27" t="s">
        <v>13</v>
      </c>
      <c r="C44" s="5">
        <v>840</v>
      </c>
      <c r="D44" s="5">
        <v>750</v>
      </c>
      <c r="E44" s="45">
        <f>C44/10</f>
        <v>84</v>
      </c>
      <c r="F44" s="64"/>
      <c r="G44" s="50">
        <v>280</v>
      </c>
      <c r="H44" s="61"/>
      <c r="I44" s="69">
        <f t="shared" si="2"/>
        <v>3.3333333333333335</v>
      </c>
      <c r="J44" s="1" t="s">
        <v>255</v>
      </c>
    </row>
    <row r="45" spans="1:10" ht="22.05" customHeight="1">
      <c r="A45" s="15" t="s">
        <v>43</v>
      </c>
      <c r="B45" s="27" t="s">
        <v>13</v>
      </c>
      <c r="C45" s="5">
        <v>1140</v>
      </c>
      <c r="D45" s="5">
        <v>750</v>
      </c>
      <c r="E45" s="45">
        <f>C45/10</f>
        <v>114</v>
      </c>
      <c r="F45" s="64"/>
      <c r="G45" s="50">
        <v>380</v>
      </c>
      <c r="H45" s="61"/>
      <c r="I45" s="69">
        <f t="shared" si="2"/>
        <v>3.3333333333333335</v>
      </c>
      <c r="J45" s="1" t="s">
        <v>255</v>
      </c>
    </row>
    <row r="46" spans="1:10" ht="22.05" customHeight="1">
      <c r="A46" s="15" t="s">
        <v>44</v>
      </c>
      <c r="B46" s="27" t="s">
        <v>7</v>
      </c>
      <c r="C46" s="8">
        <v>1149</v>
      </c>
      <c r="D46" s="5">
        <v>750</v>
      </c>
      <c r="E46" s="45">
        <f>C46/10</f>
        <v>114.9</v>
      </c>
      <c r="F46" s="64"/>
      <c r="G46" s="50">
        <v>440</v>
      </c>
      <c r="H46" s="61"/>
      <c r="I46" s="69">
        <f t="shared" si="2"/>
        <v>3.8294168842471712</v>
      </c>
      <c r="J46" s="1" t="s">
        <v>255</v>
      </c>
    </row>
    <row r="47" spans="1:10" ht="22.05" customHeight="1">
      <c r="A47" s="17" t="s">
        <v>207</v>
      </c>
      <c r="B47" s="27" t="s">
        <v>13</v>
      </c>
      <c r="C47" s="8">
        <v>1020</v>
      </c>
      <c r="D47" s="5">
        <v>750</v>
      </c>
      <c r="E47" s="45">
        <f>C47/10</f>
        <v>102</v>
      </c>
      <c r="F47" s="64"/>
      <c r="G47" s="50">
        <v>380</v>
      </c>
      <c r="H47" s="61"/>
      <c r="I47" s="69">
        <f t="shared" si="2"/>
        <v>3.7254901960784315</v>
      </c>
      <c r="J47" s="1" t="s">
        <v>255</v>
      </c>
    </row>
    <row r="48" spans="1:10" ht="22.05" customHeight="1">
      <c r="A48" s="17" t="s">
        <v>208</v>
      </c>
      <c r="B48" s="27" t="s">
        <v>13</v>
      </c>
      <c r="C48" s="8">
        <v>2100</v>
      </c>
      <c r="D48" s="5">
        <v>700</v>
      </c>
      <c r="E48" s="45">
        <f>C48/10</f>
        <v>210</v>
      </c>
      <c r="F48" s="64"/>
      <c r="G48" s="50">
        <v>740</v>
      </c>
      <c r="H48" s="61"/>
      <c r="I48" s="69">
        <f t="shared" si="2"/>
        <v>3.5238095238095237</v>
      </c>
      <c r="J48" s="1" t="s">
        <v>255</v>
      </c>
    </row>
    <row r="49" spans="1:11" ht="22.05" customHeight="1">
      <c r="A49" s="15" t="s">
        <v>45</v>
      </c>
      <c r="B49" s="27" t="s">
        <v>13</v>
      </c>
      <c r="C49" s="5">
        <v>690</v>
      </c>
      <c r="D49" s="5">
        <v>750</v>
      </c>
      <c r="E49" s="45">
        <f>C49/10</f>
        <v>69</v>
      </c>
      <c r="F49" s="64"/>
      <c r="G49" s="50">
        <v>280</v>
      </c>
      <c r="H49" s="61"/>
      <c r="I49" s="69">
        <f t="shared" si="2"/>
        <v>4.0579710144927539</v>
      </c>
      <c r="J49" s="1" t="s">
        <v>255</v>
      </c>
    </row>
    <row r="50" spans="1:11" ht="20" customHeight="1">
      <c r="A50" s="110" t="s">
        <v>235</v>
      </c>
      <c r="B50" s="92"/>
      <c r="C50" s="93"/>
      <c r="D50" s="93"/>
      <c r="E50" s="93"/>
      <c r="F50" s="93"/>
      <c r="G50" s="93"/>
      <c r="H50" s="93"/>
      <c r="I50" s="94"/>
    </row>
    <row r="51" spans="1:11" ht="24.75" customHeight="1">
      <c r="A51" s="111"/>
      <c r="B51" s="92"/>
      <c r="C51" s="93"/>
      <c r="D51" s="93"/>
      <c r="E51" s="93"/>
      <c r="F51" s="93"/>
      <c r="G51" s="93"/>
      <c r="H51" s="93"/>
      <c r="I51" s="94"/>
    </row>
    <row r="52" spans="1:11" ht="20" customHeight="1">
      <c r="A52" s="13" t="s">
        <v>46</v>
      </c>
      <c r="B52" s="27" t="s">
        <v>7</v>
      </c>
      <c r="C52" s="8">
        <v>2054</v>
      </c>
      <c r="D52" s="5">
        <v>1000</v>
      </c>
      <c r="E52" s="44">
        <f>C52/20</f>
        <v>102.7</v>
      </c>
      <c r="F52" s="62"/>
      <c r="G52" s="50">
        <v>380</v>
      </c>
      <c r="H52" s="61"/>
      <c r="I52" s="69">
        <f t="shared" si="2"/>
        <v>3.700097370983447</v>
      </c>
      <c r="J52" s="1" t="s">
        <v>256</v>
      </c>
    </row>
    <row r="53" spans="1:11" ht="20" customHeight="1">
      <c r="A53" s="13" t="s">
        <v>47</v>
      </c>
      <c r="B53" s="27" t="s">
        <v>7</v>
      </c>
      <c r="C53" s="8">
        <v>1838</v>
      </c>
      <c r="D53" s="5">
        <v>700</v>
      </c>
      <c r="E53" s="44">
        <f>C53/14</f>
        <v>131.28571428571428</v>
      </c>
      <c r="F53" s="62"/>
      <c r="G53" s="50">
        <v>440</v>
      </c>
      <c r="H53" s="61"/>
      <c r="I53" s="69">
        <f t="shared" si="2"/>
        <v>3.3514689880304682</v>
      </c>
      <c r="J53" s="1" t="s">
        <v>256</v>
      </c>
    </row>
    <row r="54" spans="1:11" ht="20" customHeight="1">
      <c r="A54" s="13" t="s">
        <v>48</v>
      </c>
      <c r="B54" s="27" t="s">
        <v>20</v>
      </c>
      <c r="C54" s="32">
        <v>2343</v>
      </c>
      <c r="D54" s="5">
        <v>750</v>
      </c>
      <c r="E54" s="44">
        <f>C54/15</f>
        <v>156.19999999999999</v>
      </c>
      <c r="F54" s="62"/>
      <c r="G54" s="50">
        <v>580</v>
      </c>
      <c r="H54" s="84"/>
      <c r="I54" s="69">
        <f t="shared" si="2"/>
        <v>3.713188220230474</v>
      </c>
      <c r="J54" s="1" t="s">
        <v>256</v>
      </c>
    </row>
    <row r="55" spans="1:11" ht="20" customHeight="1">
      <c r="A55" s="13" t="s">
        <v>49</v>
      </c>
      <c r="B55" s="27" t="s">
        <v>7</v>
      </c>
      <c r="C55" s="8">
        <v>1029</v>
      </c>
      <c r="D55" s="5">
        <v>700</v>
      </c>
      <c r="E55" s="44">
        <f>C55/14</f>
        <v>73.5</v>
      </c>
      <c r="F55" s="62"/>
      <c r="G55" s="50">
        <v>280</v>
      </c>
      <c r="H55" s="84"/>
      <c r="I55" s="69">
        <f t="shared" si="2"/>
        <v>3.8095238095238093</v>
      </c>
      <c r="J55" s="1" t="s">
        <v>256</v>
      </c>
    </row>
    <row r="56" spans="1:11" ht="20" customHeight="1">
      <c r="A56" s="13" t="s">
        <v>50</v>
      </c>
      <c r="B56" s="27" t="s">
        <v>7</v>
      </c>
      <c r="C56" s="26">
        <v>1693</v>
      </c>
      <c r="D56" s="5">
        <v>1000</v>
      </c>
      <c r="E56" s="44">
        <f>C56/20</f>
        <v>84.65</v>
      </c>
      <c r="F56" s="62"/>
      <c r="G56" s="50">
        <v>340</v>
      </c>
      <c r="H56" s="84"/>
      <c r="I56" s="69">
        <f t="shared" si="2"/>
        <v>4.016538688718251</v>
      </c>
      <c r="J56" s="1" t="s">
        <v>256</v>
      </c>
    </row>
    <row r="57" spans="1:11" ht="20" customHeight="1">
      <c r="A57" s="13" t="s">
        <v>216</v>
      </c>
      <c r="B57" s="27" t="s">
        <v>13</v>
      </c>
      <c r="C57" s="26">
        <v>7890</v>
      </c>
      <c r="D57" s="5">
        <v>700</v>
      </c>
      <c r="E57" s="44">
        <f>C57/14</f>
        <v>563.57142857142856</v>
      </c>
      <c r="F57" s="62">
        <v>900</v>
      </c>
      <c r="G57" s="50">
        <v>1800</v>
      </c>
      <c r="H57" s="84">
        <v>11900</v>
      </c>
      <c r="I57" s="69">
        <f t="shared" si="2"/>
        <v>3.1939163498098861</v>
      </c>
      <c r="J57" s="1" t="s">
        <v>256</v>
      </c>
      <c r="K57" s="85"/>
    </row>
    <row r="58" spans="1:11" ht="20" customHeight="1">
      <c r="A58" s="13" t="s">
        <v>213</v>
      </c>
      <c r="B58" s="27" t="s">
        <v>7</v>
      </c>
      <c r="C58" s="26">
        <v>6141</v>
      </c>
      <c r="D58" s="5">
        <v>750</v>
      </c>
      <c r="E58" s="44">
        <f>C58/15</f>
        <v>409.4</v>
      </c>
      <c r="F58" s="62">
        <v>700</v>
      </c>
      <c r="G58" s="50">
        <v>1400</v>
      </c>
      <c r="H58" s="84">
        <v>9200</v>
      </c>
      <c r="I58" s="69">
        <f t="shared" si="2"/>
        <v>3.4196384953590622</v>
      </c>
      <c r="J58" s="1" t="s">
        <v>256</v>
      </c>
    </row>
    <row r="59" spans="1:11" ht="20" customHeight="1">
      <c r="A59" s="15" t="s">
        <v>51</v>
      </c>
      <c r="B59" s="27" t="s">
        <v>13</v>
      </c>
      <c r="C59" s="8">
        <v>4460.5</v>
      </c>
      <c r="D59" s="5">
        <v>750</v>
      </c>
      <c r="E59" s="44">
        <f>C59/15</f>
        <v>297.36666666666667</v>
      </c>
      <c r="F59" s="62"/>
      <c r="G59" s="50">
        <v>980</v>
      </c>
      <c r="H59" s="84"/>
      <c r="I59" s="69">
        <f t="shared" si="2"/>
        <v>3.2955946642753053</v>
      </c>
      <c r="J59" s="1" t="s">
        <v>256</v>
      </c>
    </row>
    <row r="60" spans="1:11" ht="20" customHeight="1">
      <c r="A60" s="15" t="s">
        <v>52</v>
      </c>
      <c r="B60" s="27" t="s">
        <v>13</v>
      </c>
      <c r="C60" s="8">
        <v>7809</v>
      </c>
      <c r="D60" s="5">
        <v>750</v>
      </c>
      <c r="E60" s="44">
        <f>C60/15</f>
        <v>520.6</v>
      </c>
      <c r="F60" s="62">
        <v>900</v>
      </c>
      <c r="G60" s="50">
        <v>1800</v>
      </c>
      <c r="H60" s="84">
        <v>11200</v>
      </c>
      <c r="I60" s="69">
        <f t="shared" si="2"/>
        <v>3.4575489819439107</v>
      </c>
      <c r="J60" s="1" t="s">
        <v>256</v>
      </c>
      <c r="K60" s="85"/>
    </row>
    <row r="61" spans="1:11" ht="20" customHeight="1">
      <c r="A61" s="15" t="s">
        <v>53</v>
      </c>
      <c r="B61" s="27" t="s">
        <v>13</v>
      </c>
      <c r="C61" s="8">
        <v>12004</v>
      </c>
      <c r="D61" s="5">
        <v>700</v>
      </c>
      <c r="E61" s="44">
        <f>C61/14</f>
        <v>857.42857142857144</v>
      </c>
      <c r="F61" s="62">
        <v>1450</v>
      </c>
      <c r="G61" s="50">
        <v>2900</v>
      </c>
      <c r="H61" s="84">
        <v>18000</v>
      </c>
      <c r="I61" s="69">
        <f t="shared" si="2"/>
        <v>3.3822059313562147</v>
      </c>
      <c r="J61" s="1" t="s">
        <v>256</v>
      </c>
      <c r="K61" s="85"/>
    </row>
    <row r="62" spans="1:11" ht="20" customHeight="1">
      <c r="A62" s="110" t="s">
        <v>236</v>
      </c>
      <c r="B62" s="86"/>
      <c r="C62" s="87"/>
      <c r="D62" s="87"/>
      <c r="E62" s="87"/>
      <c r="F62" s="87"/>
      <c r="G62" s="87"/>
      <c r="H62" s="87"/>
      <c r="I62" s="88"/>
    </row>
    <row r="63" spans="1:11" ht="24.75" customHeight="1">
      <c r="A63" s="111"/>
      <c r="B63" s="86"/>
      <c r="C63" s="87"/>
      <c r="D63" s="87"/>
      <c r="E63" s="87"/>
      <c r="F63" s="87"/>
      <c r="G63" s="87"/>
      <c r="H63" s="87"/>
      <c r="I63" s="88"/>
    </row>
    <row r="64" spans="1:11" ht="22.05" customHeight="1">
      <c r="A64" s="14" t="s">
        <v>54</v>
      </c>
      <c r="B64" s="27" t="s">
        <v>206</v>
      </c>
      <c r="C64" s="8">
        <v>3047</v>
      </c>
      <c r="D64" s="5">
        <v>700</v>
      </c>
      <c r="E64" s="44">
        <f>C64/17.5</f>
        <v>174.11428571428573</v>
      </c>
      <c r="F64" s="62"/>
      <c r="G64" s="50">
        <v>580</v>
      </c>
      <c r="H64" s="61"/>
      <c r="I64" s="69">
        <f t="shared" ref="I64:I78" si="3">G64/E64</f>
        <v>3.3311453889071214</v>
      </c>
      <c r="J64" s="128" t="s">
        <v>257</v>
      </c>
    </row>
    <row r="65" spans="1:11" ht="22.05" customHeight="1">
      <c r="A65" s="14" t="s">
        <v>55</v>
      </c>
      <c r="B65" s="27" t="s">
        <v>7</v>
      </c>
      <c r="C65" s="26">
        <v>2544</v>
      </c>
      <c r="D65" s="5">
        <v>500</v>
      </c>
      <c r="E65" s="44">
        <f>C65/12.5</f>
        <v>203.52</v>
      </c>
      <c r="F65" s="62"/>
      <c r="G65" s="50">
        <v>740</v>
      </c>
      <c r="H65" s="61"/>
      <c r="I65" s="69">
        <f t="shared" si="3"/>
        <v>3.6360062893081757</v>
      </c>
      <c r="J65" s="128" t="s">
        <v>257</v>
      </c>
    </row>
    <row r="66" spans="1:11" ht="22.05" customHeight="1">
      <c r="A66" s="14" t="s">
        <v>56</v>
      </c>
      <c r="B66" s="27" t="s">
        <v>7</v>
      </c>
      <c r="C66" s="8">
        <v>4549</v>
      </c>
      <c r="D66" s="5">
        <v>500</v>
      </c>
      <c r="E66" s="44">
        <f>C66/12.5</f>
        <v>363.92</v>
      </c>
      <c r="F66" s="62">
        <v>650</v>
      </c>
      <c r="G66" s="50">
        <v>1300</v>
      </c>
      <c r="H66" s="61">
        <v>6900</v>
      </c>
      <c r="I66" s="69">
        <f t="shared" si="3"/>
        <v>3.5722136733347987</v>
      </c>
      <c r="J66" s="128" t="s">
        <v>257</v>
      </c>
      <c r="K66" s="85"/>
    </row>
    <row r="67" spans="1:11" ht="22.05" customHeight="1">
      <c r="A67" s="14" t="s">
        <v>57</v>
      </c>
      <c r="B67" s="27" t="s">
        <v>7</v>
      </c>
      <c r="C67" s="8">
        <v>3970</v>
      </c>
      <c r="D67" s="5">
        <v>700</v>
      </c>
      <c r="E67" s="44">
        <f>C67/17.5</f>
        <v>226.85714285714286</v>
      </c>
      <c r="F67" s="62"/>
      <c r="G67" s="50">
        <v>780</v>
      </c>
      <c r="H67" s="61"/>
      <c r="I67" s="69">
        <f t="shared" si="3"/>
        <v>3.4382871536523929</v>
      </c>
      <c r="J67" s="128" t="s">
        <v>257</v>
      </c>
    </row>
    <row r="68" spans="1:11" ht="22.05" customHeight="1">
      <c r="A68" s="14" t="s">
        <v>58</v>
      </c>
      <c r="B68" s="27" t="s">
        <v>7</v>
      </c>
      <c r="C68" s="26">
        <v>2480</v>
      </c>
      <c r="D68" s="5">
        <v>700</v>
      </c>
      <c r="E68" s="44">
        <f>C68/17.5</f>
        <v>141.71428571428572</v>
      </c>
      <c r="F68" s="62"/>
      <c r="G68" s="50">
        <v>480</v>
      </c>
      <c r="H68" s="61"/>
      <c r="I68" s="69">
        <f t="shared" si="3"/>
        <v>3.387096774193548</v>
      </c>
      <c r="J68" s="128" t="s">
        <v>257</v>
      </c>
    </row>
    <row r="69" spans="1:11" ht="22.05" customHeight="1">
      <c r="A69" s="14" t="s">
        <v>59</v>
      </c>
      <c r="B69" s="27" t="s">
        <v>13</v>
      </c>
      <c r="C69" s="26">
        <v>4018</v>
      </c>
      <c r="D69" s="5">
        <v>750</v>
      </c>
      <c r="E69" s="44">
        <f>C69/18.75</f>
        <v>214.29333333333332</v>
      </c>
      <c r="F69" s="62"/>
      <c r="G69" s="50">
        <v>740</v>
      </c>
      <c r="H69" s="61"/>
      <c r="I69" s="69">
        <f t="shared" si="3"/>
        <v>3.4532105525136885</v>
      </c>
      <c r="J69" s="128" t="s">
        <v>257</v>
      </c>
    </row>
    <row r="70" spans="1:11" ht="22.05" customHeight="1">
      <c r="A70" s="14" t="s">
        <v>60</v>
      </c>
      <c r="B70" s="27" t="s">
        <v>7</v>
      </c>
      <c r="C70" s="8">
        <v>3879</v>
      </c>
      <c r="D70" s="5">
        <v>700</v>
      </c>
      <c r="E70" s="44">
        <f>C70/17.5</f>
        <v>221.65714285714284</v>
      </c>
      <c r="F70" s="62"/>
      <c r="G70" s="50">
        <v>780</v>
      </c>
      <c r="H70" s="61"/>
      <c r="I70" s="69">
        <f t="shared" si="3"/>
        <v>3.5189481825212687</v>
      </c>
      <c r="J70" s="128" t="s">
        <v>257</v>
      </c>
    </row>
    <row r="71" spans="1:11" ht="22.05" customHeight="1">
      <c r="A71" s="14" t="s">
        <v>61</v>
      </c>
      <c r="B71" s="27" t="s">
        <v>62</v>
      </c>
      <c r="C71" s="5">
        <v>3594</v>
      </c>
      <c r="D71" s="5">
        <v>700</v>
      </c>
      <c r="E71" s="44">
        <f>C71/17.5</f>
        <v>205.37142857142857</v>
      </c>
      <c r="F71" s="62"/>
      <c r="G71" s="50">
        <v>680</v>
      </c>
      <c r="H71" s="61"/>
      <c r="I71" s="69">
        <f t="shared" si="3"/>
        <v>3.3110740122426265</v>
      </c>
      <c r="J71" s="128" t="s">
        <v>257</v>
      </c>
    </row>
    <row r="72" spans="1:11" ht="22.05" customHeight="1">
      <c r="A72" s="16" t="s">
        <v>63</v>
      </c>
      <c r="B72" s="27" t="s">
        <v>7</v>
      </c>
      <c r="C72" s="8">
        <v>2773</v>
      </c>
      <c r="D72" s="5">
        <v>700</v>
      </c>
      <c r="E72" s="44">
        <f>C72/17.5</f>
        <v>158.45714285714286</v>
      </c>
      <c r="F72" s="62"/>
      <c r="G72" s="50">
        <v>540</v>
      </c>
      <c r="H72" s="61"/>
      <c r="I72" s="69">
        <f t="shared" si="3"/>
        <v>3.4078615218175261</v>
      </c>
      <c r="J72" s="128" t="s">
        <v>257</v>
      </c>
    </row>
    <row r="73" spans="1:11" ht="22.05" customHeight="1">
      <c r="A73" s="14" t="s">
        <v>64</v>
      </c>
      <c r="B73" s="27" t="s">
        <v>7</v>
      </c>
      <c r="C73" s="8">
        <v>3904</v>
      </c>
      <c r="D73" s="5">
        <v>700</v>
      </c>
      <c r="E73" s="44">
        <f>C73/17.5</f>
        <v>223.08571428571429</v>
      </c>
      <c r="F73" s="62"/>
      <c r="G73" s="50">
        <v>780</v>
      </c>
      <c r="H73" s="61"/>
      <c r="I73" s="69">
        <f t="shared" si="3"/>
        <v>3.4964139344262293</v>
      </c>
      <c r="J73" s="128" t="s">
        <v>257</v>
      </c>
    </row>
    <row r="74" spans="1:11" ht="22.05" customHeight="1">
      <c r="A74" s="14" t="s">
        <v>215</v>
      </c>
      <c r="B74" s="27" t="s">
        <v>13</v>
      </c>
      <c r="C74" s="8">
        <v>4018</v>
      </c>
      <c r="D74" s="5">
        <v>700</v>
      </c>
      <c r="E74" s="44">
        <f>C74/17.5</f>
        <v>229.6</v>
      </c>
      <c r="F74" s="62"/>
      <c r="G74" s="50">
        <v>840</v>
      </c>
      <c r="H74" s="61"/>
      <c r="I74" s="69">
        <f t="shared" si="3"/>
        <v>3.6585365853658538</v>
      </c>
      <c r="J74" s="128" t="s">
        <v>257</v>
      </c>
    </row>
    <row r="75" spans="1:11" ht="22.05" customHeight="1">
      <c r="A75" s="14" t="s">
        <v>214</v>
      </c>
      <c r="B75" s="27" t="s">
        <v>13</v>
      </c>
      <c r="C75" s="5">
        <v>1665</v>
      </c>
      <c r="D75" s="5">
        <v>1000</v>
      </c>
      <c r="E75" s="44">
        <f>C75/25</f>
        <v>66.599999999999994</v>
      </c>
      <c r="F75" s="62"/>
      <c r="G75" s="50">
        <v>280</v>
      </c>
      <c r="H75" s="61"/>
      <c r="I75" s="69">
        <f t="shared" si="3"/>
        <v>4.2042042042042045</v>
      </c>
      <c r="J75" s="128" t="s">
        <v>257</v>
      </c>
    </row>
    <row r="76" spans="1:11" ht="22.05" customHeight="1">
      <c r="A76" s="14" t="s">
        <v>242</v>
      </c>
      <c r="B76" s="27" t="s">
        <v>13</v>
      </c>
      <c r="C76" s="5">
        <v>1778</v>
      </c>
      <c r="D76" s="5">
        <v>700</v>
      </c>
      <c r="E76" s="44">
        <f>C76/17.5</f>
        <v>101.6</v>
      </c>
      <c r="F76" s="62"/>
      <c r="G76" s="50">
        <v>340</v>
      </c>
      <c r="H76" s="61"/>
      <c r="I76" s="69">
        <f t="shared" si="3"/>
        <v>3.3464566929133861</v>
      </c>
      <c r="J76" s="128" t="s">
        <v>257</v>
      </c>
    </row>
    <row r="77" spans="1:11" ht="22.05" customHeight="1">
      <c r="A77" s="14" t="s">
        <v>241</v>
      </c>
      <c r="B77" s="27" t="s">
        <v>13</v>
      </c>
      <c r="C77" s="5">
        <v>2195</v>
      </c>
      <c r="D77" s="5">
        <v>1000</v>
      </c>
      <c r="E77" s="44">
        <f>C77/25</f>
        <v>87.8</v>
      </c>
      <c r="F77" s="62"/>
      <c r="G77" s="50">
        <v>340</v>
      </c>
      <c r="H77" s="61"/>
      <c r="I77" s="69">
        <f t="shared" ref="I77" si="4">G77/E77</f>
        <v>3.8724373576309796</v>
      </c>
      <c r="J77" s="128" t="s">
        <v>257</v>
      </c>
    </row>
    <row r="78" spans="1:11" ht="22.05" customHeight="1">
      <c r="A78" s="14" t="s">
        <v>65</v>
      </c>
      <c r="B78" s="27" t="s">
        <v>7</v>
      </c>
      <c r="C78" s="26">
        <v>2032</v>
      </c>
      <c r="D78" s="5">
        <v>1</v>
      </c>
      <c r="E78" s="44">
        <f>C78/25</f>
        <v>81.28</v>
      </c>
      <c r="F78" s="62"/>
      <c r="G78" s="50">
        <v>340</v>
      </c>
      <c r="H78" s="61"/>
      <c r="I78" s="69">
        <f t="shared" si="3"/>
        <v>4.1830708661417324</v>
      </c>
      <c r="J78" s="128" t="s">
        <v>257</v>
      </c>
    </row>
    <row r="79" spans="1:11" ht="20" customHeight="1">
      <c r="A79" s="110" t="s">
        <v>66</v>
      </c>
      <c r="B79" s="86"/>
      <c r="C79" s="87"/>
      <c r="D79" s="87"/>
      <c r="E79" s="87"/>
      <c r="F79" s="87"/>
      <c r="G79" s="87"/>
      <c r="H79" s="87"/>
      <c r="I79" s="88"/>
    </row>
    <row r="80" spans="1:11" ht="24.75" customHeight="1">
      <c r="A80" s="111"/>
      <c r="B80" s="86"/>
      <c r="C80" s="87"/>
      <c r="D80" s="87"/>
      <c r="E80" s="87"/>
      <c r="F80" s="87"/>
      <c r="G80" s="87"/>
      <c r="H80" s="87"/>
      <c r="I80" s="88"/>
    </row>
    <row r="81" spans="1:11" ht="22.05" customHeight="1">
      <c r="A81" s="14" t="s">
        <v>67</v>
      </c>
      <c r="B81" s="27" t="s">
        <v>7</v>
      </c>
      <c r="C81" s="8">
        <v>2134</v>
      </c>
      <c r="D81" s="5">
        <v>700</v>
      </c>
      <c r="E81" s="44">
        <f>C81/17.5</f>
        <v>121.94285714285714</v>
      </c>
      <c r="F81" s="62"/>
      <c r="G81" s="50">
        <v>440</v>
      </c>
      <c r="H81" s="61"/>
      <c r="I81" s="69">
        <f t="shared" ref="I81" si="5">G81/E81</f>
        <v>3.6082474226804124</v>
      </c>
      <c r="J81" s="1" t="s">
        <v>258</v>
      </c>
    </row>
    <row r="82" spans="1:11" ht="20" customHeight="1">
      <c r="A82" s="100" t="s">
        <v>232</v>
      </c>
      <c r="B82" s="86"/>
      <c r="C82" s="87"/>
      <c r="D82" s="87"/>
      <c r="E82" s="87"/>
      <c r="F82" s="87"/>
      <c r="G82" s="87"/>
      <c r="H82" s="87"/>
      <c r="I82" s="88"/>
    </row>
    <row r="83" spans="1:11" ht="25.8" customHeight="1">
      <c r="A83" s="101"/>
      <c r="B83" s="86"/>
      <c r="C83" s="87"/>
      <c r="D83" s="87"/>
      <c r="E83" s="87"/>
      <c r="F83" s="87"/>
      <c r="G83" s="87"/>
      <c r="H83" s="87"/>
      <c r="I83" s="88"/>
    </row>
    <row r="84" spans="1:11" ht="20" customHeight="1">
      <c r="A84" s="13" t="s">
        <v>68</v>
      </c>
      <c r="B84" s="27" t="s">
        <v>7</v>
      </c>
      <c r="C84" s="8">
        <v>643</v>
      </c>
      <c r="D84" s="5">
        <v>700</v>
      </c>
      <c r="E84" s="44">
        <f>C84/14</f>
        <v>45.928571428571431</v>
      </c>
      <c r="F84" s="62"/>
      <c r="G84" s="50">
        <v>240</v>
      </c>
      <c r="H84" s="61"/>
      <c r="I84" s="69">
        <f t="shared" ref="I84:I91" si="6">G84/E84</f>
        <v>5.2255054432348365</v>
      </c>
      <c r="J84" s="1" t="s">
        <v>259</v>
      </c>
    </row>
    <row r="85" spans="1:11" ht="20" customHeight="1">
      <c r="A85" s="13" t="s">
        <v>69</v>
      </c>
      <c r="B85" s="27" t="s">
        <v>20</v>
      </c>
      <c r="C85" s="26">
        <v>3586</v>
      </c>
      <c r="D85" s="5">
        <v>750</v>
      </c>
      <c r="E85" s="44">
        <f>C85/15</f>
        <v>239.06666666666666</v>
      </c>
      <c r="F85" s="62"/>
      <c r="G85" s="50">
        <v>840</v>
      </c>
      <c r="H85" s="61"/>
      <c r="I85" s="69">
        <f t="shared" si="6"/>
        <v>3.513664249860569</v>
      </c>
      <c r="J85" s="1" t="s">
        <v>259</v>
      </c>
    </row>
    <row r="86" spans="1:11" ht="22.05" customHeight="1">
      <c r="A86" s="15" t="s">
        <v>70</v>
      </c>
      <c r="B86" s="27" t="s">
        <v>7</v>
      </c>
      <c r="C86" s="8">
        <v>3073</v>
      </c>
      <c r="D86" s="5">
        <v>700</v>
      </c>
      <c r="E86" s="44">
        <f>C86/14</f>
        <v>219.5</v>
      </c>
      <c r="F86" s="62"/>
      <c r="G86" s="50">
        <v>780</v>
      </c>
      <c r="H86" s="61"/>
      <c r="I86" s="69">
        <f t="shared" si="6"/>
        <v>3.5535307517084282</v>
      </c>
      <c r="J86" s="1" t="s">
        <v>259</v>
      </c>
    </row>
    <row r="87" spans="1:11" ht="22.05" customHeight="1">
      <c r="A87" s="15" t="s">
        <v>71</v>
      </c>
      <c r="B87" s="27" t="s">
        <v>13</v>
      </c>
      <c r="C87" s="32">
        <v>1580</v>
      </c>
      <c r="D87" s="5">
        <v>700</v>
      </c>
      <c r="E87" s="44">
        <f>C87/14</f>
        <v>112.85714285714286</v>
      </c>
      <c r="F87" s="62"/>
      <c r="G87" s="50">
        <v>380</v>
      </c>
      <c r="H87" s="61"/>
      <c r="I87" s="69">
        <f t="shared" si="6"/>
        <v>3.3670886075949364</v>
      </c>
      <c r="J87" s="1" t="s">
        <v>259</v>
      </c>
    </row>
    <row r="88" spans="1:11" ht="22.05" customHeight="1">
      <c r="A88" s="15" t="s">
        <v>72</v>
      </c>
      <c r="B88" s="27" t="s">
        <v>7</v>
      </c>
      <c r="C88" s="8">
        <v>2868</v>
      </c>
      <c r="D88" s="5">
        <v>700</v>
      </c>
      <c r="E88" s="44">
        <f>C88/14</f>
        <v>204.85714285714286</v>
      </c>
      <c r="F88" s="62"/>
      <c r="G88" s="50">
        <v>680</v>
      </c>
      <c r="H88" s="61"/>
      <c r="I88" s="69">
        <f t="shared" si="6"/>
        <v>3.3193863319386332</v>
      </c>
      <c r="J88" s="1" t="s">
        <v>259</v>
      </c>
    </row>
    <row r="89" spans="1:11" ht="22.05" customHeight="1">
      <c r="A89" s="15" t="s">
        <v>73</v>
      </c>
      <c r="B89" s="27" t="s">
        <v>7</v>
      </c>
      <c r="C89" s="8">
        <v>1040</v>
      </c>
      <c r="D89" s="5">
        <v>700</v>
      </c>
      <c r="E89" s="44">
        <f>C89/14</f>
        <v>74.285714285714292</v>
      </c>
      <c r="F89" s="62"/>
      <c r="G89" s="50">
        <v>280</v>
      </c>
      <c r="H89" s="61"/>
      <c r="I89" s="69">
        <f t="shared" si="6"/>
        <v>3.7692307692307687</v>
      </c>
      <c r="J89" s="1" t="s">
        <v>259</v>
      </c>
    </row>
    <row r="90" spans="1:11" ht="20.75" customHeight="1">
      <c r="A90" s="15" t="s">
        <v>74</v>
      </c>
      <c r="B90" s="27" t="s">
        <v>206</v>
      </c>
      <c r="C90" s="8">
        <v>1027</v>
      </c>
      <c r="D90" s="5">
        <v>500</v>
      </c>
      <c r="E90" s="44">
        <f>C90/10</f>
        <v>102.7</v>
      </c>
      <c r="F90" s="62"/>
      <c r="G90" s="50">
        <v>380</v>
      </c>
      <c r="H90" s="61"/>
      <c r="I90" s="69">
        <f t="shared" si="6"/>
        <v>3.700097370983447</v>
      </c>
      <c r="J90" s="1" t="s">
        <v>259</v>
      </c>
    </row>
    <row r="91" spans="1:11" ht="20.75" customHeight="1">
      <c r="A91" s="15" t="s">
        <v>75</v>
      </c>
      <c r="B91" s="27" t="s">
        <v>206</v>
      </c>
      <c r="C91" s="8">
        <v>1464</v>
      </c>
      <c r="D91" s="5">
        <v>500</v>
      </c>
      <c r="E91" s="44">
        <f>C91/10</f>
        <v>146.4</v>
      </c>
      <c r="F91" s="62"/>
      <c r="G91" s="50">
        <v>540</v>
      </c>
      <c r="H91" s="61"/>
      <c r="I91" s="69">
        <f t="shared" si="6"/>
        <v>3.6885245901639343</v>
      </c>
      <c r="J91" s="1" t="s">
        <v>259</v>
      </c>
    </row>
    <row r="92" spans="1:11" ht="35" customHeight="1">
      <c r="A92" s="31" t="s">
        <v>76</v>
      </c>
      <c r="B92" s="86"/>
      <c r="C92" s="87"/>
      <c r="D92" s="87"/>
      <c r="E92" s="87"/>
      <c r="F92" s="87"/>
      <c r="G92" s="87"/>
      <c r="H92" s="87"/>
      <c r="I92" s="88"/>
    </row>
    <row r="93" spans="1:11" ht="35" customHeight="1">
      <c r="A93" s="31" t="s">
        <v>220</v>
      </c>
      <c r="B93" s="86"/>
      <c r="C93" s="87"/>
      <c r="D93" s="87"/>
      <c r="E93" s="87"/>
      <c r="F93" s="87"/>
      <c r="G93" s="87"/>
      <c r="H93" s="87"/>
      <c r="I93" s="88"/>
    </row>
    <row r="94" spans="1:11" ht="22.05" customHeight="1">
      <c r="A94" s="15" t="s">
        <v>211</v>
      </c>
      <c r="B94" s="27" t="s">
        <v>13</v>
      </c>
      <c r="C94" s="26">
        <v>7466</v>
      </c>
      <c r="D94" s="5">
        <v>700</v>
      </c>
      <c r="E94" s="44">
        <f>C94/17.5</f>
        <v>426.62857142857143</v>
      </c>
      <c r="F94" s="62">
        <v>750</v>
      </c>
      <c r="G94" s="50">
        <v>1500</v>
      </c>
      <c r="H94" s="61">
        <v>11200</v>
      </c>
      <c r="I94" s="69">
        <f t="shared" ref="I94:I98" si="7">G94/E94</f>
        <v>3.5159389231181355</v>
      </c>
      <c r="J94" s="85" t="s">
        <v>260</v>
      </c>
      <c r="K94" s="85"/>
    </row>
    <row r="95" spans="1:11" ht="22.05" customHeight="1">
      <c r="A95" s="15" t="s">
        <v>209</v>
      </c>
      <c r="B95" s="27" t="s">
        <v>13</v>
      </c>
      <c r="C95" s="26">
        <v>5743</v>
      </c>
      <c r="D95" s="5">
        <v>700</v>
      </c>
      <c r="E95" s="44">
        <f>C95/17.5</f>
        <v>328.17142857142858</v>
      </c>
      <c r="F95" s="62">
        <v>550</v>
      </c>
      <c r="G95" s="50">
        <v>1100</v>
      </c>
      <c r="H95" s="61">
        <v>8700</v>
      </c>
      <c r="I95" s="69">
        <f t="shared" si="7"/>
        <v>3.3519066689883337</v>
      </c>
      <c r="J95" s="85" t="s">
        <v>260</v>
      </c>
      <c r="K95" s="85"/>
    </row>
    <row r="96" spans="1:11" ht="22.05" customHeight="1">
      <c r="A96" s="12" t="s">
        <v>210</v>
      </c>
      <c r="B96" s="27" t="s">
        <v>13</v>
      </c>
      <c r="C96" s="26">
        <v>6318</v>
      </c>
      <c r="D96" s="5">
        <v>700</v>
      </c>
      <c r="E96" s="44">
        <f>C96/17.5</f>
        <v>361.02857142857141</v>
      </c>
      <c r="F96" s="62">
        <v>650</v>
      </c>
      <c r="G96" s="50">
        <v>1300</v>
      </c>
      <c r="H96" s="61">
        <v>9500</v>
      </c>
      <c r="I96" s="69">
        <f t="shared" si="7"/>
        <v>3.6008230452674899</v>
      </c>
      <c r="J96" s="85" t="s">
        <v>260</v>
      </c>
      <c r="K96" s="85"/>
    </row>
    <row r="97" spans="1:11" ht="22.05" customHeight="1">
      <c r="A97" s="15" t="s">
        <v>77</v>
      </c>
      <c r="B97" s="27" t="s">
        <v>7</v>
      </c>
      <c r="C97" s="25">
        <v>3234</v>
      </c>
      <c r="D97" s="5">
        <v>700</v>
      </c>
      <c r="E97" s="44">
        <f>C97/17.5</f>
        <v>184.8</v>
      </c>
      <c r="F97" s="62"/>
      <c r="G97" s="50">
        <v>640</v>
      </c>
      <c r="H97" s="61"/>
      <c r="I97" s="69">
        <f t="shared" si="7"/>
        <v>3.4632034632034632</v>
      </c>
      <c r="J97" s="85" t="s">
        <v>260</v>
      </c>
    </row>
    <row r="98" spans="1:11" ht="22.05" customHeight="1">
      <c r="A98" s="12" t="s">
        <v>212</v>
      </c>
      <c r="B98" s="27" t="s">
        <v>7</v>
      </c>
      <c r="C98" s="25">
        <v>4243</v>
      </c>
      <c r="D98" s="5">
        <v>700</v>
      </c>
      <c r="E98" s="44">
        <f>C98/17.5</f>
        <v>242.45714285714286</v>
      </c>
      <c r="F98" s="62"/>
      <c r="G98" s="50">
        <v>840</v>
      </c>
      <c r="H98" s="61"/>
      <c r="I98" s="69">
        <f t="shared" si="7"/>
        <v>3.4645298138109828</v>
      </c>
      <c r="J98" s="85" t="s">
        <v>260</v>
      </c>
    </row>
    <row r="99" spans="1:11" ht="20" customHeight="1">
      <c r="A99" s="100" t="s">
        <v>221</v>
      </c>
      <c r="B99" s="86"/>
      <c r="C99" s="87"/>
      <c r="D99" s="87"/>
      <c r="E99" s="87"/>
      <c r="F99" s="87"/>
      <c r="G99" s="87"/>
      <c r="H99" s="87"/>
      <c r="I99" s="88"/>
    </row>
    <row r="100" spans="1:11" ht="25.8" customHeight="1">
      <c r="A100" s="101"/>
      <c r="B100" s="86"/>
      <c r="C100" s="87"/>
      <c r="D100" s="87"/>
      <c r="E100" s="87"/>
      <c r="F100" s="87"/>
      <c r="G100" s="87"/>
      <c r="H100" s="87"/>
      <c r="I100" s="88"/>
    </row>
    <row r="101" spans="1:11" ht="22.05" customHeight="1">
      <c r="A101" s="14" t="s">
        <v>78</v>
      </c>
      <c r="B101" s="27" t="s">
        <v>7</v>
      </c>
      <c r="C101" s="8">
        <v>1712</v>
      </c>
      <c r="D101" s="5">
        <v>700</v>
      </c>
      <c r="E101" s="44">
        <f>C101/17.5</f>
        <v>97.828571428571422</v>
      </c>
      <c r="F101" s="62"/>
      <c r="G101" s="50">
        <v>340</v>
      </c>
      <c r="H101" s="61"/>
      <c r="I101" s="69">
        <f t="shared" ref="I101:I116" si="8">G101/E101</f>
        <v>3.4754672897196266</v>
      </c>
      <c r="J101" s="1" t="s">
        <v>261</v>
      </c>
    </row>
    <row r="102" spans="1:11" ht="22.05" customHeight="1">
      <c r="A102" s="14" t="s">
        <v>79</v>
      </c>
      <c r="B102" s="27" t="s">
        <v>206</v>
      </c>
      <c r="C102" s="26">
        <v>3402</v>
      </c>
      <c r="D102" s="5">
        <v>700</v>
      </c>
      <c r="E102" s="44">
        <f>C102/17.5</f>
        <v>194.4</v>
      </c>
      <c r="F102" s="62"/>
      <c r="G102" s="50">
        <v>680</v>
      </c>
      <c r="H102" s="61"/>
      <c r="I102" s="69">
        <f t="shared" si="8"/>
        <v>3.4979423868312756</v>
      </c>
      <c r="J102" s="1" t="s">
        <v>261</v>
      </c>
    </row>
    <row r="103" spans="1:11" ht="22.05" customHeight="1">
      <c r="A103" s="14" t="s">
        <v>80</v>
      </c>
      <c r="B103" s="27" t="s">
        <v>206</v>
      </c>
      <c r="C103" s="8">
        <v>4667</v>
      </c>
      <c r="D103" s="5">
        <v>700</v>
      </c>
      <c r="E103" s="44">
        <f>C103/17.5</f>
        <v>266.68571428571431</v>
      </c>
      <c r="F103" s="62"/>
      <c r="G103" s="50">
        <v>940</v>
      </c>
      <c r="H103" s="61"/>
      <c r="I103" s="69">
        <f t="shared" si="8"/>
        <v>3.5247482322691233</v>
      </c>
      <c r="J103" s="1" t="s">
        <v>261</v>
      </c>
    </row>
    <row r="104" spans="1:11" ht="22.05" customHeight="1">
      <c r="A104" s="14" t="s">
        <v>81</v>
      </c>
      <c r="B104" s="27" t="s">
        <v>206</v>
      </c>
      <c r="C104" s="26">
        <v>3401</v>
      </c>
      <c r="D104" s="5">
        <v>700</v>
      </c>
      <c r="E104" s="44">
        <f>C104/17.5</f>
        <v>194.34285714285716</v>
      </c>
      <c r="F104" s="62"/>
      <c r="G104" s="50">
        <v>680</v>
      </c>
      <c r="H104" s="61"/>
      <c r="I104" s="69">
        <f t="shared" si="8"/>
        <v>3.4989708909144368</v>
      </c>
      <c r="J104" s="1" t="s">
        <v>261</v>
      </c>
    </row>
    <row r="105" spans="1:11" ht="36" customHeight="1">
      <c r="A105" s="14" t="s">
        <v>82</v>
      </c>
      <c r="B105" s="27" t="s">
        <v>206</v>
      </c>
      <c r="C105" s="8">
        <v>2785</v>
      </c>
      <c r="D105" s="5">
        <v>700</v>
      </c>
      <c r="E105" s="44">
        <f>C105/17.5</f>
        <v>159.14285714285714</v>
      </c>
      <c r="F105" s="62"/>
      <c r="G105" s="50">
        <v>580</v>
      </c>
      <c r="H105" s="61"/>
      <c r="I105" s="69">
        <f t="shared" si="8"/>
        <v>3.644524236983842</v>
      </c>
      <c r="J105" s="1" t="s">
        <v>261</v>
      </c>
    </row>
    <row r="106" spans="1:11" ht="22.05" customHeight="1">
      <c r="A106" s="14" t="s">
        <v>83</v>
      </c>
      <c r="B106" s="27" t="s">
        <v>7</v>
      </c>
      <c r="C106" s="8">
        <v>1172</v>
      </c>
      <c r="D106" s="5">
        <v>700</v>
      </c>
      <c r="E106" s="44">
        <f>C106/17.5</f>
        <v>66.971428571428575</v>
      </c>
      <c r="F106" s="62"/>
      <c r="G106" s="50">
        <v>240</v>
      </c>
      <c r="H106" s="61"/>
      <c r="I106" s="69">
        <f t="shared" si="8"/>
        <v>3.5836177474402731</v>
      </c>
      <c r="J106" s="1" t="s">
        <v>261</v>
      </c>
    </row>
    <row r="107" spans="1:11" ht="22.05" customHeight="1">
      <c r="A107" s="15" t="s">
        <v>84</v>
      </c>
      <c r="B107" s="27" t="s">
        <v>7</v>
      </c>
      <c r="C107" s="25">
        <v>2034</v>
      </c>
      <c r="D107" s="5">
        <v>700</v>
      </c>
      <c r="E107" s="44">
        <f>C107/17.5</f>
        <v>116.22857142857143</v>
      </c>
      <c r="F107" s="62"/>
      <c r="G107" s="50">
        <v>380</v>
      </c>
      <c r="H107" s="61"/>
      <c r="I107" s="69">
        <f t="shared" si="8"/>
        <v>3.2694198623402162</v>
      </c>
      <c r="J107" s="1" t="s">
        <v>261</v>
      </c>
    </row>
    <row r="108" spans="1:11" ht="22.05" customHeight="1">
      <c r="A108" s="15" t="s">
        <v>85</v>
      </c>
      <c r="B108" s="27" t="s">
        <v>13</v>
      </c>
      <c r="C108" s="8">
        <v>4945</v>
      </c>
      <c r="D108" s="5">
        <v>700</v>
      </c>
      <c r="E108" s="44">
        <f>C108/17.5</f>
        <v>282.57142857142856</v>
      </c>
      <c r="F108" s="62"/>
      <c r="G108" s="50">
        <v>980</v>
      </c>
      <c r="H108" s="61"/>
      <c r="I108" s="69">
        <f t="shared" si="8"/>
        <v>3.4681496461071792</v>
      </c>
      <c r="J108" s="1" t="s">
        <v>261</v>
      </c>
    </row>
    <row r="109" spans="1:11" ht="22.05" customHeight="1">
      <c r="A109" s="15" t="s">
        <v>86</v>
      </c>
      <c r="B109" s="27" t="s">
        <v>13</v>
      </c>
      <c r="C109" s="8">
        <v>10031</v>
      </c>
      <c r="D109" s="5">
        <v>700</v>
      </c>
      <c r="E109" s="44">
        <f>C109/17.5</f>
        <v>573.20000000000005</v>
      </c>
      <c r="F109" s="62">
        <v>1000</v>
      </c>
      <c r="G109" s="50">
        <v>2000</v>
      </c>
      <c r="H109" s="61">
        <v>15000</v>
      </c>
      <c r="I109" s="69">
        <f t="shared" si="8"/>
        <v>3.4891835310537331</v>
      </c>
      <c r="J109" s="1" t="s">
        <v>261</v>
      </c>
      <c r="K109" s="85"/>
    </row>
    <row r="110" spans="1:11" ht="22.05" customHeight="1">
      <c r="A110" s="15" t="s">
        <v>87</v>
      </c>
      <c r="B110" s="27" t="s">
        <v>13</v>
      </c>
      <c r="C110" s="8">
        <v>2052</v>
      </c>
      <c r="D110" s="5">
        <v>700</v>
      </c>
      <c r="E110" s="44">
        <f>C110/17.5</f>
        <v>117.25714285714285</v>
      </c>
      <c r="F110" s="62"/>
      <c r="G110" s="50">
        <v>440</v>
      </c>
      <c r="H110" s="61"/>
      <c r="I110" s="69">
        <f t="shared" si="8"/>
        <v>3.7524366471734893</v>
      </c>
      <c r="J110" s="1" t="s">
        <v>261</v>
      </c>
    </row>
    <row r="111" spans="1:11" ht="22.05" customHeight="1">
      <c r="A111" s="15" t="s">
        <v>88</v>
      </c>
      <c r="B111" s="27" t="s">
        <v>7</v>
      </c>
      <c r="C111" s="26">
        <v>1655</v>
      </c>
      <c r="D111" s="5">
        <v>700</v>
      </c>
      <c r="E111" s="44">
        <f>C111/17.5</f>
        <v>94.571428571428569</v>
      </c>
      <c r="F111" s="62"/>
      <c r="G111" s="50">
        <v>340</v>
      </c>
      <c r="H111" s="61"/>
      <c r="I111" s="69">
        <f t="shared" si="8"/>
        <v>3.595166163141994</v>
      </c>
      <c r="J111" s="1" t="s">
        <v>261</v>
      </c>
    </row>
    <row r="112" spans="1:11" ht="22.05" customHeight="1">
      <c r="A112" s="15" t="s">
        <v>89</v>
      </c>
      <c r="B112" s="27" t="s">
        <v>7</v>
      </c>
      <c r="C112" s="8">
        <v>1836</v>
      </c>
      <c r="D112" s="5">
        <v>700</v>
      </c>
      <c r="E112" s="44">
        <f>C112/17.5</f>
        <v>104.91428571428571</v>
      </c>
      <c r="F112" s="62"/>
      <c r="G112" s="50">
        <v>380</v>
      </c>
      <c r="H112" s="61"/>
      <c r="I112" s="69">
        <f t="shared" si="8"/>
        <v>3.6220043572984753</v>
      </c>
      <c r="J112" s="1" t="s">
        <v>261</v>
      </c>
    </row>
    <row r="113" spans="1:11" ht="22.05" customHeight="1">
      <c r="A113" s="15" t="s">
        <v>90</v>
      </c>
      <c r="B113" s="27" t="s">
        <v>13</v>
      </c>
      <c r="C113" s="33">
        <v>1426</v>
      </c>
      <c r="D113" s="5">
        <v>700</v>
      </c>
      <c r="E113" s="44">
        <f>C113/17.5</f>
        <v>81.48571428571428</v>
      </c>
      <c r="F113" s="62"/>
      <c r="G113" s="50">
        <v>280</v>
      </c>
      <c r="H113" s="61"/>
      <c r="I113" s="69">
        <f t="shared" si="8"/>
        <v>3.4361851332398321</v>
      </c>
      <c r="J113" s="1" t="s">
        <v>261</v>
      </c>
    </row>
    <row r="114" spans="1:11" ht="22.05" customHeight="1">
      <c r="A114" s="15" t="s">
        <v>91</v>
      </c>
      <c r="B114" s="27" t="s">
        <v>7</v>
      </c>
      <c r="C114" s="5">
        <v>1282</v>
      </c>
      <c r="D114" s="5">
        <v>700</v>
      </c>
      <c r="E114" s="44">
        <f>C114/17.5</f>
        <v>73.257142857142853</v>
      </c>
      <c r="F114" s="62"/>
      <c r="G114" s="50">
        <v>280</v>
      </c>
      <c r="H114" s="61"/>
      <c r="I114" s="69">
        <f t="shared" si="8"/>
        <v>3.822152886115445</v>
      </c>
      <c r="J114" s="1" t="s">
        <v>261</v>
      </c>
    </row>
    <row r="115" spans="1:11" ht="22.05" customHeight="1">
      <c r="A115" s="15" t="s">
        <v>92</v>
      </c>
      <c r="B115" s="27" t="s">
        <v>7</v>
      </c>
      <c r="C115" s="5">
        <v>3485</v>
      </c>
      <c r="D115" s="5">
        <v>700</v>
      </c>
      <c r="E115" s="44">
        <f>C115/17.5</f>
        <v>199.14285714285714</v>
      </c>
      <c r="F115" s="62"/>
      <c r="G115" s="50">
        <v>680</v>
      </c>
      <c r="H115" s="61"/>
      <c r="I115" s="69">
        <f t="shared" si="8"/>
        <v>3.4146341463414633</v>
      </c>
      <c r="J115" s="1" t="s">
        <v>261</v>
      </c>
    </row>
    <row r="116" spans="1:11" ht="30">
      <c r="A116" s="15" t="s">
        <v>93</v>
      </c>
      <c r="B116" s="27" t="s">
        <v>7</v>
      </c>
      <c r="C116" s="6">
        <v>30614</v>
      </c>
      <c r="D116" s="6">
        <v>700</v>
      </c>
      <c r="E116" s="44">
        <f>C116/17.5</f>
        <v>1749.3714285714286</v>
      </c>
      <c r="F116" s="62">
        <v>2950</v>
      </c>
      <c r="G116" s="50">
        <v>5900</v>
      </c>
      <c r="H116" s="61">
        <v>46000</v>
      </c>
      <c r="I116" s="69">
        <f t="shared" si="8"/>
        <v>3.3726399686417978</v>
      </c>
      <c r="J116" s="1" t="s">
        <v>261</v>
      </c>
      <c r="K116" s="85"/>
    </row>
    <row r="117" spans="1:11" ht="20" customHeight="1">
      <c r="A117" s="110" t="s">
        <v>94</v>
      </c>
      <c r="B117" s="86"/>
      <c r="C117" s="87"/>
      <c r="D117" s="87"/>
      <c r="E117" s="87"/>
      <c r="F117" s="87"/>
      <c r="G117" s="87"/>
      <c r="H117" s="87"/>
      <c r="I117" s="88"/>
    </row>
    <row r="118" spans="1:11" ht="24.75" customHeight="1">
      <c r="A118" s="111"/>
      <c r="B118" s="86"/>
      <c r="C118" s="87"/>
      <c r="D118" s="87"/>
      <c r="E118" s="87"/>
      <c r="F118" s="87"/>
      <c r="G118" s="87"/>
      <c r="H118" s="87"/>
      <c r="I118" s="88"/>
    </row>
    <row r="119" spans="1:11" ht="22.05" customHeight="1">
      <c r="A119" s="15" t="s">
        <v>95</v>
      </c>
      <c r="B119" s="27" t="s">
        <v>7</v>
      </c>
      <c r="C119" s="8">
        <v>1760</v>
      </c>
      <c r="D119" s="5">
        <v>700</v>
      </c>
      <c r="E119" s="44">
        <f>C119/17.5</f>
        <v>100.57142857142857</v>
      </c>
      <c r="F119" s="62"/>
      <c r="G119" s="50">
        <v>380</v>
      </c>
      <c r="H119" s="61"/>
      <c r="I119" s="69">
        <f t="shared" ref="I119" si="9">G119/E119</f>
        <v>3.7784090909090908</v>
      </c>
      <c r="J119" s="1" t="s">
        <v>262</v>
      </c>
    </row>
    <row r="120" spans="1:11" ht="20" customHeight="1">
      <c r="A120" s="102" t="s">
        <v>246</v>
      </c>
      <c r="B120" s="87"/>
      <c r="C120" s="87"/>
      <c r="D120" s="87"/>
      <c r="E120" s="87"/>
      <c r="F120" s="87"/>
      <c r="G120" s="87"/>
      <c r="H120" s="87"/>
      <c r="I120" s="88"/>
    </row>
    <row r="121" spans="1:11" ht="25.8" customHeight="1">
      <c r="A121" s="103"/>
      <c r="B121" s="87"/>
      <c r="C121" s="87"/>
      <c r="D121" s="87"/>
      <c r="E121" s="87"/>
      <c r="F121" s="87"/>
      <c r="G121" s="87"/>
      <c r="H121" s="87"/>
      <c r="I121" s="88"/>
    </row>
    <row r="122" spans="1:11" ht="25.8" customHeight="1">
      <c r="A122" s="102" t="s">
        <v>188</v>
      </c>
      <c r="B122" s="87"/>
      <c r="C122" s="87"/>
      <c r="D122" s="87"/>
      <c r="E122" s="87"/>
      <c r="F122" s="87"/>
      <c r="G122" s="87"/>
      <c r="H122" s="87"/>
      <c r="I122" s="88"/>
    </row>
    <row r="123" spans="1:11" ht="25.8" customHeight="1">
      <c r="A123" s="103"/>
      <c r="B123" s="87"/>
      <c r="C123" s="87"/>
      <c r="D123" s="87"/>
      <c r="E123" s="87"/>
      <c r="F123" s="87"/>
      <c r="G123" s="87"/>
      <c r="H123" s="87"/>
      <c r="I123" s="88"/>
    </row>
    <row r="124" spans="1:11" ht="25.8" customHeight="1">
      <c r="A124" s="121" t="s">
        <v>191</v>
      </c>
      <c r="B124" s="87"/>
      <c r="C124" s="87"/>
      <c r="D124" s="87"/>
      <c r="E124" s="87"/>
      <c r="F124" s="87"/>
      <c r="G124" s="87"/>
      <c r="H124" s="87"/>
      <c r="I124" s="88"/>
    </row>
    <row r="125" spans="1:11" ht="20" customHeight="1">
      <c r="A125" s="122"/>
      <c r="B125" s="87"/>
      <c r="C125" s="87"/>
      <c r="D125" s="87"/>
      <c r="E125" s="87"/>
      <c r="F125" s="87"/>
      <c r="G125" s="87"/>
      <c r="H125" s="87"/>
      <c r="I125" s="88"/>
    </row>
    <row r="126" spans="1:11" ht="22.05" customHeight="1">
      <c r="A126" s="17" t="s">
        <v>192</v>
      </c>
      <c r="B126" s="27" t="s">
        <v>206</v>
      </c>
      <c r="C126" s="8">
        <v>3675.98</v>
      </c>
      <c r="D126" s="5">
        <v>750</v>
      </c>
      <c r="E126" s="44">
        <f>C126/18.75</f>
        <v>196.05226666666667</v>
      </c>
      <c r="F126" s="62"/>
      <c r="G126" s="50">
        <v>680</v>
      </c>
      <c r="H126" s="61"/>
      <c r="I126" s="69">
        <f t="shared" ref="I126:I148" si="10">G126/E126</f>
        <v>3.4684628316802595</v>
      </c>
      <c r="J126" s="1" t="s">
        <v>263</v>
      </c>
    </row>
    <row r="127" spans="1:11" ht="22.05" customHeight="1">
      <c r="A127" s="17" t="s">
        <v>193</v>
      </c>
      <c r="B127" s="27" t="s">
        <v>206</v>
      </c>
      <c r="C127" s="8">
        <v>5881</v>
      </c>
      <c r="D127" s="5">
        <v>700</v>
      </c>
      <c r="E127" s="44">
        <f>C127/17.5</f>
        <v>336.05714285714288</v>
      </c>
      <c r="F127" s="62">
        <v>600</v>
      </c>
      <c r="G127" s="50">
        <v>1200</v>
      </c>
      <c r="H127" s="61">
        <v>8900</v>
      </c>
      <c r="I127" s="69">
        <f t="shared" si="10"/>
        <v>3.5708212888964459</v>
      </c>
      <c r="J127" s="1" t="s">
        <v>263</v>
      </c>
      <c r="K127" s="85"/>
    </row>
    <row r="128" spans="1:11" ht="22.05" customHeight="1">
      <c r="A128" s="12" t="s">
        <v>194</v>
      </c>
      <c r="B128" s="27" t="s">
        <v>206</v>
      </c>
      <c r="C128" s="8">
        <v>19115</v>
      </c>
      <c r="D128" s="5">
        <v>700</v>
      </c>
      <c r="E128" s="44">
        <f>C128/17.5</f>
        <v>1092.2857142857142</v>
      </c>
      <c r="F128" s="62">
        <v>1850</v>
      </c>
      <c r="G128" s="50">
        <v>3700</v>
      </c>
      <c r="H128" s="61">
        <v>28700</v>
      </c>
      <c r="I128" s="69">
        <f t="shared" si="10"/>
        <v>3.3873921004446772</v>
      </c>
      <c r="J128" s="1" t="s">
        <v>263</v>
      </c>
      <c r="K128" s="85"/>
    </row>
    <row r="129" spans="1:11" ht="22.05" customHeight="1">
      <c r="A129" s="12" t="s">
        <v>195</v>
      </c>
      <c r="B129" s="27" t="s">
        <v>206</v>
      </c>
      <c r="C129" s="8">
        <v>4568</v>
      </c>
      <c r="D129" s="5">
        <v>700</v>
      </c>
      <c r="E129" s="44">
        <f>C129/17.5</f>
        <v>261.02857142857141</v>
      </c>
      <c r="F129" s="62"/>
      <c r="G129" s="50">
        <v>940</v>
      </c>
      <c r="H129" s="61"/>
      <c r="I129" s="69">
        <f t="shared" si="10"/>
        <v>3.6011383537653243</v>
      </c>
      <c r="J129" s="1" t="s">
        <v>263</v>
      </c>
      <c r="K129" s="85"/>
    </row>
    <row r="130" spans="1:11" ht="22.05" customHeight="1">
      <c r="A130" s="12" t="s">
        <v>196</v>
      </c>
      <c r="B130" s="27" t="s">
        <v>206</v>
      </c>
      <c r="C130" s="8">
        <v>7276.89</v>
      </c>
      <c r="D130" s="5">
        <v>700</v>
      </c>
      <c r="E130" s="44">
        <f>C130/17.5</f>
        <v>415.82228571428573</v>
      </c>
      <c r="F130" s="62">
        <v>750</v>
      </c>
      <c r="G130" s="50">
        <v>1500</v>
      </c>
      <c r="H130" s="61">
        <v>11000</v>
      </c>
      <c r="I130" s="69">
        <f t="shared" si="10"/>
        <v>3.6073102657866203</v>
      </c>
      <c r="J130" s="1" t="s">
        <v>263</v>
      </c>
      <c r="K130" s="85"/>
    </row>
    <row r="131" spans="1:11" ht="22.05" customHeight="1">
      <c r="A131" s="12" t="s">
        <v>197</v>
      </c>
      <c r="B131" s="27" t="s">
        <v>206</v>
      </c>
      <c r="C131" s="8">
        <v>12610.58</v>
      </c>
      <c r="D131" s="5">
        <v>700</v>
      </c>
      <c r="E131" s="44">
        <f>C131/17.5</f>
        <v>720.60457142857138</v>
      </c>
      <c r="F131" s="62">
        <v>1250</v>
      </c>
      <c r="G131" s="50">
        <v>2500</v>
      </c>
      <c r="H131" s="61">
        <v>19000</v>
      </c>
      <c r="I131" s="69">
        <f t="shared" si="10"/>
        <v>3.4693091039428801</v>
      </c>
      <c r="J131" s="1" t="s">
        <v>263</v>
      </c>
      <c r="K131" s="85"/>
    </row>
    <row r="132" spans="1:11" ht="22.05" customHeight="1">
      <c r="A132" s="12" t="s">
        <v>198</v>
      </c>
      <c r="B132" s="27" t="s">
        <v>206</v>
      </c>
      <c r="C132" s="8">
        <v>18282.38</v>
      </c>
      <c r="D132" s="5">
        <v>700</v>
      </c>
      <c r="E132" s="44">
        <f>C132/17.5</f>
        <v>1044.7074285714286</v>
      </c>
      <c r="F132" s="62">
        <v>1750</v>
      </c>
      <c r="G132" s="50">
        <v>3500</v>
      </c>
      <c r="H132" s="61">
        <v>27500</v>
      </c>
      <c r="I132" s="69">
        <f t="shared" si="10"/>
        <v>3.3502202667267609</v>
      </c>
      <c r="J132" s="1" t="s">
        <v>263</v>
      </c>
      <c r="K132" s="85"/>
    </row>
    <row r="133" spans="1:11" ht="22.05" customHeight="1">
      <c r="A133" s="12" t="s">
        <v>240</v>
      </c>
      <c r="B133" s="27" t="s">
        <v>13</v>
      </c>
      <c r="C133" s="8">
        <v>6369</v>
      </c>
      <c r="D133" s="5">
        <v>700</v>
      </c>
      <c r="E133" s="44">
        <f>C133/17.5</f>
        <v>363.94285714285712</v>
      </c>
      <c r="F133" s="62">
        <v>650</v>
      </c>
      <c r="G133" s="50">
        <v>1300</v>
      </c>
      <c r="H133" s="61">
        <v>9600</v>
      </c>
      <c r="I133" s="69">
        <f t="shared" ref="I133" si="11">G133/E133</f>
        <v>3.5719893232846602</v>
      </c>
      <c r="J133" s="1" t="s">
        <v>263</v>
      </c>
      <c r="K133" s="85"/>
    </row>
    <row r="134" spans="1:11" ht="22.05" customHeight="1">
      <c r="A134" s="15" t="s">
        <v>118</v>
      </c>
      <c r="B134" s="27" t="s">
        <v>13</v>
      </c>
      <c r="C134" s="8">
        <v>2212</v>
      </c>
      <c r="D134" s="5">
        <v>700</v>
      </c>
      <c r="E134" s="44">
        <f>C134/17.5</f>
        <v>126.4</v>
      </c>
      <c r="F134" s="62"/>
      <c r="G134" s="50">
        <v>440</v>
      </c>
      <c r="H134" s="61"/>
      <c r="I134" s="69">
        <f t="shared" si="10"/>
        <v>3.481012658227848</v>
      </c>
      <c r="J134" s="1" t="s">
        <v>263</v>
      </c>
      <c r="K134" s="85"/>
    </row>
    <row r="135" spans="1:11" ht="22.05" customHeight="1">
      <c r="A135" s="15" t="s">
        <v>123</v>
      </c>
      <c r="B135" s="27" t="s">
        <v>13</v>
      </c>
      <c r="C135" s="8">
        <v>4377.1000000000004</v>
      </c>
      <c r="D135" s="5">
        <v>700</v>
      </c>
      <c r="E135" s="44">
        <f>C135/17.5</f>
        <v>250.12000000000003</v>
      </c>
      <c r="F135" s="62"/>
      <c r="G135" s="50">
        <v>880</v>
      </c>
      <c r="H135" s="61"/>
      <c r="I135" s="69">
        <f t="shared" si="10"/>
        <v>3.5183112106189025</v>
      </c>
      <c r="J135" s="1" t="s">
        <v>263</v>
      </c>
      <c r="K135" s="85"/>
    </row>
    <row r="136" spans="1:11" ht="22.05" customHeight="1">
      <c r="A136" s="15" t="s">
        <v>119</v>
      </c>
      <c r="B136" s="27" t="s">
        <v>13</v>
      </c>
      <c r="C136" s="8">
        <v>7278.6</v>
      </c>
      <c r="D136" s="5">
        <v>700</v>
      </c>
      <c r="E136" s="44">
        <f>C136/17.5</f>
        <v>415.92</v>
      </c>
      <c r="F136" s="62">
        <v>750</v>
      </c>
      <c r="G136" s="50">
        <v>1500</v>
      </c>
      <c r="H136" s="61">
        <v>13200</v>
      </c>
      <c r="I136" s="69">
        <f t="shared" si="10"/>
        <v>3.6064627813040966</v>
      </c>
      <c r="J136" s="1" t="s">
        <v>263</v>
      </c>
      <c r="K136" s="85"/>
    </row>
    <row r="137" spans="1:11" ht="22.05" customHeight="1">
      <c r="A137" s="15" t="s">
        <v>120</v>
      </c>
      <c r="B137" s="27" t="s">
        <v>13</v>
      </c>
      <c r="C137" s="26">
        <v>6368</v>
      </c>
      <c r="D137" s="5">
        <v>700</v>
      </c>
      <c r="E137" s="44">
        <f>C137/17.5</f>
        <v>363.8857142857143</v>
      </c>
      <c r="F137" s="62">
        <v>650</v>
      </c>
      <c r="G137" s="50">
        <v>1300</v>
      </c>
      <c r="H137" s="61">
        <v>11000</v>
      </c>
      <c r="I137" s="69">
        <f t="shared" si="10"/>
        <v>3.5725502512562812</v>
      </c>
      <c r="J137" s="1" t="s">
        <v>263</v>
      </c>
      <c r="K137" s="85"/>
    </row>
    <row r="138" spans="1:11" ht="22.05" customHeight="1">
      <c r="A138" s="15" t="s">
        <v>121</v>
      </c>
      <c r="B138" s="27" t="s">
        <v>13</v>
      </c>
      <c r="C138" s="8">
        <v>4442</v>
      </c>
      <c r="D138" s="5">
        <v>700</v>
      </c>
      <c r="E138" s="44">
        <f>C138/17.5</f>
        <v>253.82857142857142</v>
      </c>
      <c r="F138" s="62"/>
      <c r="G138" s="50">
        <v>880</v>
      </c>
      <c r="H138" s="61"/>
      <c r="I138" s="69">
        <f t="shared" si="10"/>
        <v>3.4669067987393065</v>
      </c>
      <c r="J138" s="1" t="s">
        <v>263</v>
      </c>
      <c r="K138" s="85"/>
    </row>
    <row r="139" spans="1:11" ht="22.05" customHeight="1">
      <c r="A139" s="17" t="s">
        <v>108</v>
      </c>
      <c r="B139" s="27" t="s">
        <v>7</v>
      </c>
      <c r="C139" s="25">
        <v>3339</v>
      </c>
      <c r="D139" s="5">
        <v>700</v>
      </c>
      <c r="E139" s="44">
        <f>C139/17.5</f>
        <v>190.8</v>
      </c>
      <c r="F139" s="62"/>
      <c r="G139" s="50">
        <v>680</v>
      </c>
      <c r="H139" s="61"/>
      <c r="I139" s="69">
        <f t="shared" si="10"/>
        <v>3.5639412997903563</v>
      </c>
      <c r="J139" s="1" t="s">
        <v>263</v>
      </c>
      <c r="K139" s="85"/>
    </row>
    <row r="140" spans="1:11" ht="22.05" customHeight="1">
      <c r="A140" s="17" t="s">
        <v>109</v>
      </c>
      <c r="B140" s="27" t="s">
        <v>7</v>
      </c>
      <c r="C140" s="25">
        <v>6539</v>
      </c>
      <c r="D140" s="5">
        <v>700</v>
      </c>
      <c r="E140" s="44">
        <f>C140/17.5</f>
        <v>373.65714285714284</v>
      </c>
      <c r="F140" s="62">
        <v>650</v>
      </c>
      <c r="G140" s="50">
        <v>1300</v>
      </c>
      <c r="H140" s="61">
        <v>9900</v>
      </c>
      <c r="I140" s="69">
        <f t="shared" si="10"/>
        <v>3.4791252485089466</v>
      </c>
      <c r="J140" s="1" t="s">
        <v>263</v>
      </c>
      <c r="K140" s="85"/>
    </row>
    <row r="141" spans="1:11" ht="22.05" customHeight="1">
      <c r="A141" s="15" t="s">
        <v>124</v>
      </c>
      <c r="B141" s="27" t="s">
        <v>13</v>
      </c>
      <c r="C141" s="8">
        <v>5168</v>
      </c>
      <c r="D141" s="5">
        <v>700</v>
      </c>
      <c r="E141" s="44">
        <f>C141/17.5</f>
        <v>295.31428571428569</v>
      </c>
      <c r="F141" s="62"/>
      <c r="G141" s="50">
        <v>980</v>
      </c>
      <c r="H141" s="61"/>
      <c r="I141" s="69">
        <f t="shared" si="10"/>
        <v>3.3184984520123844</v>
      </c>
      <c r="J141" s="1" t="s">
        <v>263</v>
      </c>
      <c r="K141" s="85"/>
    </row>
    <row r="142" spans="1:11" ht="22.05" customHeight="1">
      <c r="A142" s="12" t="s">
        <v>239</v>
      </c>
      <c r="B142" s="27" t="s">
        <v>13</v>
      </c>
      <c r="C142" s="8">
        <v>8125</v>
      </c>
      <c r="D142" s="5">
        <v>700</v>
      </c>
      <c r="E142" s="44">
        <f>C142/17.5</f>
        <v>464.28571428571428</v>
      </c>
      <c r="F142" s="62">
        <v>800</v>
      </c>
      <c r="G142" s="50">
        <v>1600</v>
      </c>
      <c r="H142" s="61">
        <v>12200</v>
      </c>
      <c r="I142" s="69">
        <f t="shared" ref="I142" si="12">G142/E142</f>
        <v>3.4461538461538463</v>
      </c>
      <c r="J142" s="1" t="s">
        <v>263</v>
      </c>
      <c r="K142" s="85"/>
    </row>
    <row r="143" spans="1:11" ht="22.05" customHeight="1">
      <c r="A143" s="15" t="s">
        <v>125</v>
      </c>
      <c r="B143" s="27" t="s">
        <v>13</v>
      </c>
      <c r="C143" s="8">
        <v>16426</v>
      </c>
      <c r="D143" s="5">
        <v>700</v>
      </c>
      <c r="E143" s="44">
        <f>C143/17.5</f>
        <v>938.62857142857138</v>
      </c>
      <c r="F143" s="62">
        <v>1650</v>
      </c>
      <c r="G143" s="50">
        <v>3300</v>
      </c>
      <c r="H143" s="61">
        <v>24700</v>
      </c>
      <c r="I143" s="69">
        <f t="shared" si="10"/>
        <v>3.5157676853768418</v>
      </c>
      <c r="J143" s="1" t="s">
        <v>263</v>
      </c>
      <c r="K143" s="85"/>
    </row>
    <row r="144" spans="1:11" ht="22.05" customHeight="1">
      <c r="A144" s="15" t="s">
        <v>122</v>
      </c>
      <c r="B144" s="27" t="s">
        <v>13</v>
      </c>
      <c r="C144" s="8">
        <v>5299.5</v>
      </c>
      <c r="D144" s="5">
        <v>700</v>
      </c>
      <c r="E144" s="44">
        <f>C144/17.5</f>
        <v>302.82857142857142</v>
      </c>
      <c r="F144" s="62"/>
      <c r="G144" s="50">
        <v>980</v>
      </c>
      <c r="H144" s="61"/>
      <c r="I144" s="69">
        <f t="shared" si="10"/>
        <v>3.2361543541843569</v>
      </c>
      <c r="J144" s="1" t="s">
        <v>263</v>
      </c>
      <c r="K144" s="85"/>
    </row>
    <row r="145" spans="1:11" ht="22.05" customHeight="1">
      <c r="A145" s="14" t="s">
        <v>99</v>
      </c>
      <c r="B145" s="27" t="s">
        <v>13</v>
      </c>
      <c r="C145" s="26">
        <v>6469.6</v>
      </c>
      <c r="D145" s="5">
        <v>750</v>
      </c>
      <c r="E145" s="44">
        <f>C145/18.75</f>
        <v>345.04533333333336</v>
      </c>
      <c r="F145" s="62">
        <v>600</v>
      </c>
      <c r="G145" s="50">
        <v>1200</v>
      </c>
      <c r="H145" s="61">
        <v>9800</v>
      </c>
      <c r="I145" s="69">
        <f t="shared" si="10"/>
        <v>3.4778038827748237</v>
      </c>
      <c r="J145" s="1" t="s">
        <v>263</v>
      </c>
      <c r="K145" s="85"/>
    </row>
    <row r="146" spans="1:11" ht="22.05" customHeight="1">
      <c r="A146" s="14" t="s">
        <v>100</v>
      </c>
      <c r="B146" s="27" t="s">
        <v>13</v>
      </c>
      <c r="C146" s="8">
        <v>4576.8</v>
      </c>
      <c r="D146" s="5">
        <v>750</v>
      </c>
      <c r="E146" s="44">
        <f>C146/18.75</f>
        <v>244.096</v>
      </c>
      <c r="F146" s="62"/>
      <c r="G146" s="50">
        <v>880</v>
      </c>
      <c r="H146" s="61"/>
      <c r="I146" s="69">
        <f t="shared" si="10"/>
        <v>3.6051389617199789</v>
      </c>
      <c r="J146" s="1" t="s">
        <v>263</v>
      </c>
      <c r="K146" s="85"/>
    </row>
    <row r="147" spans="1:11" ht="22.05" customHeight="1">
      <c r="A147" s="17" t="s">
        <v>110</v>
      </c>
      <c r="B147" s="27" t="s">
        <v>7</v>
      </c>
      <c r="C147" s="8">
        <v>2621.63</v>
      </c>
      <c r="D147" s="5">
        <v>700</v>
      </c>
      <c r="E147" s="44">
        <f>C147/17.5</f>
        <v>149.80742857142857</v>
      </c>
      <c r="F147" s="62"/>
      <c r="G147" s="50">
        <v>540</v>
      </c>
      <c r="H147" s="61"/>
      <c r="I147" s="69">
        <f t="shared" si="10"/>
        <v>3.6046276553136787</v>
      </c>
      <c r="J147" s="1" t="s">
        <v>263</v>
      </c>
      <c r="K147" s="85"/>
    </row>
    <row r="148" spans="1:11" ht="22.05" customHeight="1">
      <c r="A148" s="17" t="s">
        <v>111</v>
      </c>
      <c r="B148" s="27" t="s">
        <v>7</v>
      </c>
      <c r="C148" s="6">
        <v>3198.13</v>
      </c>
      <c r="D148" s="5">
        <v>700</v>
      </c>
      <c r="E148" s="44">
        <f>C148/17.5</f>
        <v>182.75028571428572</v>
      </c>
      <c r="F148" s="62"/>
      <c r="G148" s="50">
        <v>640</v>
      </c>
      <c r="H148" s="61"/>
      <c r="I148" s="69">
        <f t="shared" si="10"/>
        <v>3.5020465084283625</v>
      </c>
      <c r="J148" s="1" t="s">
        <v>263</v>
      </c>
      <c r="K148" s="85"/>
    </row>
    <row r="149" spans="1:11" ht="22.05" customHeight="1">
      <c r="A149" s="100" t="s">
        <v>199</v>
      </c>
      <c r="B149" s="86"/>
      <c r="C149" s="87"/>
      <c r="D149" s="87"/>
      <c r="E149" s="87"/>
      <c r="F149" s="87"/>
      <c r="G149" s="87"/>
      <c r="H149" s="87"/>
      <c r="I149" s="88"/>
    </row>
    <row r="150" spans="1:11" ht="25.8" customHeight="1">
      <c r="A150" s="101"/>
      <c r="B150" s="86"/>
      <c r="C150" s="87"/>
      <c r="D150" s="87"/>
      <c r="E150" s="87"/>
      <c r="F150" s="87"/>
      <c r="G150" s="87"/>
      <c r="H150" s="87"/>
      <c r="I150" s="88"/>
    </row>
    <row r="151" spans="1:11" ht="22.05" customHeight="1">
      <c r="A151" s="14" t="s">
        <v>96</v>
      </c>
      <c r="B151" s="27" t="s">
        <v>7</v>
      </c>
      <c r="C151" s="8">
        <v>7579</v>
      </c>
      <c r="D151" s="5">
        <v>700</v>
      </c>
      <c r="E151" s="44">
        <f>C151/17.5</f>
        <v>433.08571428571429</v>
      </c>
      <c r="F151" s="62">
        <v>750</v>
      </c>
      <c r="G151" s="50">
        <v>1500</v>
      </c>
      <c r="H151" s="61">
        <v>11400</v>
      </c>
      <c r="I151" s="69">
        <f t="shared" ref="I151" si="13">G151/E151</f>
        <v>3.4635176144610105</v>
      </c>
      <c r="J151" s="85" t="s">
        <v>264</v>
      </c>
      <c r="K151" s="85"/>
    </row>
    <row r="152" spans="1:11" ht="22.05" customHeight="1">
      <c r="A152" s="100" t="s">
        <v>200</v>
      </c>
      <c r="B152" s="89"/>
      <c r="C152" s="90"/>
      <c r="D152" s="90"/>
      <c r="E152" s="90"/>
      <c r="F152" s="90"/>
      <c r="G152" s="90"/>
      <c r="H152" s="90"/>
      <c r="I152" s="91"/>
    </row>
    <row r="153" spans="1:11" ht="25.8" customHeight="1">
      <c r="A153" s="101"/>
      <c r="B153" s="89"/>
      <c r="C153" s="90"/>
      <c r="D153" s="90"/>
      <c r="E153" s="90"/>
      <c r="F153" s="90"/>
      <c r="G153" s="90"/>
      <c r="H153" s="90"/>
      <c r="I153" s="91"/>
    </row>
    <row r="154" spans="1:11" ht="20" customHeight="1">
      <c r="A154" s="18" t="s">
        <v>103</v>
      </c>
      <c r="B154" s="27" t="s">
        <v>7</v>
      </c>
      <c r="C154" s="8"/>
      <c r="D154" s="5">
        <v>700</v>
      </c>
      <c r="E154" s="44">
        <f>C154/17.5</f>
        <v>0</v>
      </c>
      <c r="F154" s="62"/>
      <c r="G154" s="50"/>
      <c r="H154" s="61"/>
      <c r="I154" s="70" t="e">
        <f t="shared" ref="I154:I155" si="14">G154/E154</f>
        <v>#DIV/0!</v>
      </c>
      <c r="J154" s="1" t="s">
        <v>265</v>
      </c>
    </row>
    <row r="155" spans="1:11" ht="25.8" customHeight="1">
      <c r="A155" s="19" t="s">
        <v>244</v>
      </c>
      <c r="B155" s="29" t="s">
        <v>13</v>
      </c>
      <c r="C155" s="6">
        <v>7380</v>
      </c>
      <c r="D155" s="6">
        <v>700</v>
      </c>
      <c r="E155" s="44">
        <f>C155/17.5</f>
        <v>421.71428571428572</v>
      </c>
      <c r="F155" s="62">
        <v>750</v>
      </c>
      <c r="G155" s="50">
        <v>1500</v>
      </c>
      <c r="H155" s="61">
        <v>11000</v>
      </c>
      <c r="I155" s="69">
        <f t="shared" si="14"/>
        <v>3.5569105691056908</v>
      </c>
      <c r="J155" s="85" t="s">
        <v>265</v>
      </c>
      <c r="K155" s="85"/>
    </row>
    <row r="156" spans="1:11" ht="25.8" customHeight="1">
      <c r="A156" s="100" t="s">
        <v>189</v>
      </c>
      <c r="B156" s="86"/>
      <c r="C156" s="87"/>
      <c r="D156" s="87"/>
      <c r="E156" s="87"/>
      <c r="F156" s="87"/>
      <c r="G156" s="87"/>
      <c r="H156" s="87"/>
      <c r="I156" s="88"/>
    </row>
    <row r="157" spans="1:11" ht="25.8" customHeight="1">
      <c r="A157" s="101"/>
      <c r="B157" s="86"/>
      <c r="C157" s="87"/>
      <c r="D157" s="87"/>
      <c r="E157" s="87"/>
      <c r="F157" s="87"/>
      <c r="G157" s="87"/>
      <c r="H157" s="87"/>
      <c r="I157" s="88"/>
    </row>
    <row r="158" spans="1:11" ht="25.8" customHeight="1">
      <c r="A158" s="12" t="s">
        <v>243</v>
      </c>
      <c r="B158" s="29" t="s">
        <v>13</v>
      </c>
      <c r="C158" s="8">
        <v>1393</v>
      </c>
      <c r="D158" s="5">
        <v>1000</v>
      </c>
      <c r="E158" s="44">
        <f>C158/17.5</f>
        <v>79.599999999999994</v>
      </c>
      <c r="F158" s="62"/>
      <c r="G158" s="50">
        <v>340</v>
      </c>
      <c r="H158" s="61"/>
      <c r="I158" s="69">
        <f t="shared" ref="I158" si="15">G158/E158</f>
        <v>4.2713567839195985</v>
      </c>
      <c r="J158" s="1" t="s">
        <v>266</v>
      </c>
    </row>
    <row r="159" spans="1:11" ht="22.05" customHeight="1">
      <c r="A159" s="15" t="s">
        <v>113</v>
      </c>
      <c r="B159" s="29" t="s">
        <v>13</v>
      </c>
      <c r="C159" s="8">
        <v>14460</v>
      </c>
      <c r="D159" s="5">
        <v>700</v>
      </c>
      <c r="E159" s="44">
        <f>C159/17.5</f>
        <v>826.28571428571433</v>
      </c>
      <c r="F159" s="62">
        <v>1450</v>
      </c>
      <c r="G159" s="50">
        <v>2900</v>
      </c>
      <c r="H159" s="61">
        <v>21700</v>
      </c>
      <c r="I159" s="69">
        <f t="shared" ref="I159:I167" si="16">G159/E159</f>
        <v>3.5096818810511756</v>
      </c>
      <c r="J159" s="1" t="s">
        <v>266</v>
      </c>
      <c r="K159" s="85"/>
    </row>
    <row r="160" spans="1:11" ht="22.05" customHeight="1">
      <c r="A160" s="15" t="s">
        <v>114</v>
      </c>
      <c r="B160" s="29" t="s">
        <v>13</v>
      </c>
      <c r="C160" s="6">
        <v>3450</v>
      </c>
      <c r="D160" s="5">
        <v>700</v>
      </c>
      <c r="E160" s="44">
        <f>C160/17.5</f>
        <v>197.14285714285714</v>
      </c>
      <c r="F160" s="62"/>
      <c r="G160" s="50">
        <v>680</v>
      </c>
      <c r="H160" s="61"/>
      <c r="I160" s="69">
        <f t="shared" si="16"/>
        <v>3.4492753623188408</v>
      </c>
      <c r="J160" s="1" t="s">
        <v>266</v>
      </c>
    </row>
    <row r="161" spans="1:11" ht="22.05" customHeight="1">
      <c r="A161" s="15" t="s">
        <v>115</v>
      </c>
      <c r="B161" s="29" t="s">
        <v>13</v>
      </c>
      <c r="C161" s="26">
        <v>1910</v>
      </c>
      <c r="D161" s="5">
        <v>700</v>
      </c>
      <c r="E161" s="44">
        <f>C161/17.5</f>
        <v>109.14285714285714</v>
      </c>
      <c r="F161" s="62"/>
      <c r="G161" s="50">
        <v>440</v>
      </c>
      <c r="H161" s="61"/>
      <c r="I161" s="69">
        <f t="shared" si="16"/>
        <v>4.0314136125654452</v>
      </c>
      <c r="J161" s="1" t="s">
        <v>266</v>
      </c>
    </row>
    <row r="162" spans="1:11" ht="22.05" customHeight="1">
      <c r="A162" s="15" t="s">
        <v>116</v>
      </c>
      <c r="B162" s="29" t="s">
        <v>13</v>
      </c>
      <c r="C162" s="8">
        <v>3697</v>
      </c>
      <c r="D162" s="5">
        <v>700</v>
      </c>
      <c r="E162" s="44">
        <f>C162/17.5</f>
        <v>211.25714285714287</v>
      </c>
      <c r="F162" s="62"/>
      <c r="G162" s="50">
        <v>740</v>
      </c>
      <c r="H162" s="61"/>
      <c r="I162" s="69">
        <f t="shared" si="16"/>
        <v>3.5028401406545848</v>
      </c>
      <c r="J162" s="1" t="s">
        <v>266</v>
      </c>
    </row>
    <row r="163" spans="1:11" ht="22.05" customHeight="1">
      <c r="A163" s="15" t="s">
        <v>117</v>
      </c>
      <c r="B163" s="29" t="s">
        <v>13</v>
      </c>
      <c r="C163" s="26">
        <v>4575</v>
      </c>
      <c r="D163" s="5">
        <v>700</v>
      </c>
      <c r="E163" s="44">
        <f>C163/17.5</f>
        <v>261.42857142857144</v>
      </c>
      <c r="F163" s="62"/>
      <c r="G163" s="50">
        <v>940</v>
      </c>
      <c r="H163" s="61"/>
      <c r="I163" s="69">
        <f t="shared" si="16"/>
        <v>3.5956284153005464</v>
      </c>
      <c r="J163" s="1" t="s">
        <v>266</v>
      </c>
    </row>
    <row r="164" spans="1:11" ht="20" customHeight="1">
      <c r="A164" s="18" t="s">
        <v>105</v>
      </c>
      <c r="B164" s="27" t="s">
        <v>7</v>
      </c>
      <c r="C164" s="8">
        <v>3753</v>
      </c>
      <c r="D164" s="5">
        <v>700</v>
      </c>
      <c r="E164" s="44">
        <f>C164/17.5</f>
        <v>214.45714285714286</v>
      </c>
      <c r="F164" s="62"/>
      <c r="G164" s="50">
        <v>740</v>
      </c>
      <c r="H164" s="61"/>
      <c r="I164" s="69">
        <f t="shared" si="16"/>
        <v>3.4505728750333069</v>
      </c>
      <c r="J164" s="1" t="s">
        <v>266</v>
      </c>
    </row>
    <row r="165" spans="1:11" ht="20" customHeight="1">
      <c r="A165" s="18" t="s">
        <v>106</v>
      </c>
      <c r="B165" s="27" t="s">
        <v>7</v>
      </c>
      <c r="C165" s="8">
        <v>4519</v>
      </c>
      <c r="D165" s="5">
        <v>700</v>
      </c>
      <c r="E165" s="44">
        <f>C165/17.5</f>
        <v>258.22857142857146</v>
      </c>
      <c r="F165" s="62"/>
      <c r="G165" s="50">
        <v>940</v>
      </c>
      <c r="H165" s="61"/>
      <c r="I165" s="69">
        <f t="shared" si="16"/>
        <v>3.6401858818322634</v>
      </c>
      <c r="J165" s="1" t="s">
        <v>266</v>
      </c>
    </row>
    <row r="166" spans="1:11" ht="22.05" customHeight="1">
      <c r="A166" s="17" t="s">
        <v>107</v>
      </c>
      <c r="B166" s="27" t="s">
        <v>7</v>
      </c>
      <c r="C166" s="8">
        <v>24183</v>
      </c>
      <c r="D166" s="5">
        <v>700</v>
      </c>
      <c r="E166" s="44">
        <f>C166/17.5</f>
        <v>1381.8857142857144</v>
      </c>
      <c r="F166" s="62">
        <v>2400</v>
      </c>
      <c r="G166" s="50">
        <v>4800</v>
      </c>
      <c r="H166" s="61">
        <v>36300</v>
      </c>
      <c r="I166" s="69">
        <f t="shared" si="16"/>
        <v>3.4735144523012029</v>
      </c>
      <c r="J166" s="1" t="s">
        <v>266</v>
      </c>
      <c r="K166" s="85"/>
    </row>
    <row r="167" spans="1:11" ht="25.8" customHeight="1">
      <c r="A167" s="20" t="s">
        <v>190</v>
      </c>
      <c r="B167" s="27" t="s">
        <v>7</v>
      </c>
      <c r="C167" s="6">
        <v>30627</v>
      </c>
      <c r="D167" s="6">
        <v>700</v>
      </c>
      <c r="E167" s="44">
        <f>C167/17.5</f>
        <v>1750.1142857142856</v>
      </c>
      <c r="F167" s="62">
        <v>2950</v>
      </c>
      <c r="G167" s="50">
        <v>5900</v>
      </c>
      <c r="H167" s="61">
        <v>46000</v>
      </c>
      <c r="I167" s="69">
        <f t="shared" si="16"/>
        <v>3.3712084108792895</v>
      </c>
      <c r="J167" s="1" t="s">
        <v>266</v>
      </c>
      <c r="K167" s="85"/>
    </row>
    <row r="168" spans="1:11" ht="25.05" customHeight="1">
      <c r="A168" s="100" t="s">
        <v>202</v>
      </c>
      <c r="B168" s="86"/>
      <c r="C168" s="87"/>
      <c r="D168" s="87"/>
      <c r="E168" s="87"/>
      <c r="F168" s="87"/>
      <c r="G168" s="87"/>
      <c r="H168" s="87"/>
      <c r="I168" s="88"/>
    </row>
    <row r="169" spans="1:11" ht="31.05" customHeight="1">
      <c r="A169" s="101"/>
      <c r="B169" s="86"/>
      <c r="C169" s="87"/>
      <c r="D169" s="87"/>
      <c r="E169" s="87"/>
      <c r="F169" s="87"/>
      <c r="G169" s="87"/>
      <c r="H169" s="87"/>
      <c r="I169" s="88"/>
    </row>
    <row r="170" spans="1:11" ht="22.05" customHeight="1">
      <c r="A170" s="15" t="s">
        <v>126</v>
      </c>
      <c r="B170" s="27" t="s">
        <v>13</v>
      </c>
      <c r="C170" s="8">
        <v>1560.3</v>
      </c>
      <c r="D170" s="5">
        <v>700</v>
      </c>
      <c r="E170" s="44">
        <f>C170/17.5</f>
        <v>89.16</v>
      </c>
      <c r="F170" s="62"/>
      <c r="G170" s="50">
        <v>340</v>
      </c>
      <c r="H170" s="61"/>
      <c r="I170" s="69">
        <f t="shared" ref="I170:I176" si="17">G170/E170</f>
        <v>3.813369223867205</v>
      </c>
      <c r="J170" s="1" t="s">
        <v>267</v>
      </c>
    </row>
    <row r="171" spans="1:11" ht="22.05" customHeight="1">
      <c r="A171" s="15" t="s">
        <v>127</v>
      </c>
      <c r="B171" s="27" t="s">
        <v>13</v>
      </c>
      <c r="C171" s="8">
        <v>1560.3</v>
      </c>
      <c r="D171" s="5">
        <v>700</v>
      </c>
      <c r="E171" s="44">
        <f>C171/17.5</f>
        <v>89.16</v>
      </c>
      <c r="F171" s="62"/>
      <c r="G171" s="50">
        <v>340</v>
      </c>
      <c r="H171" s="61"/>
      <c r="I171" s="69">
        <f t="shared" si="17"/>
        <v>3.813369223867205</v>
      </c>
      <c r="J171" s="1" t="s">
        <v>267</v>
      </c>
    </row>
    <row r="172" spans="1:11" ht="24" customHeight="1">
      <c r="A172" s="12" t="s">
        <v>112</v>
      </c>
      <c r="B172" s="27" t="s">
        <v>7</v>
      </c>
      <c r="C172" s="8">
        <v>4574.3599999999997</v>
      </c>
      <c r="D172" s="5">
        <v>700</v>
      </c>
      <c r="E172" s="44">
        <f>C172/17.5</f>
        <v>261.392</v>
      </c>
      <c r="F172" s="62"/>
      <c r="G172" s="50">
        <v>940</v>
      </c>
      <c r="H172" s="61"/>
      <c r="I172" s="69">
        <f t="shared" si="17"/>
        <v>3.5961314806880087</v>
      </c>
      <c r="J172" s="1" t="s">
        <v>267</v>
      </c>
    </row>
    <row r="173" spans="1:11" ht="24" customHeight="1">
      <c r="A173" s="14" t="s">
        <v>97</v>
      </c>
      <c r="B173" s="27" t="s">
        <v>7</v>
      </c>
      <c r="C173" s="8">
        <v>1743</v>
      </c>
      <c r="D173" s="5">
        <v>700</v>
      </c>
      <c r="E173" s="44">
        <f>C173/17.5</f>
        <v>99.6</v>
      </c>
      <c r="F173" s="62"/>
      <c r="G173" s="50">
        <v>380</v>
      </c>
      <c r="H173" s="61"/>
      <c r="I173" s="69">
        <f t="shared" si="17"/>
        <v>3.8152610441767072</v>
      </c>
      <c r="J173" s="1" t="s">
        <v>267</v>
      </c>
    </row>
    <row r="174" spans="1:11" ht="24" customHeight="1">
      <c r="A174" s="14" t="s">
        <v>98</v>
      </c>
      <c r="B174" s="27" t="s">
        <v>13</v>
      </c>
      <c r="C174" s="8">
        <v>1217.4000000000001</v>
      </c>
      <c r="D174" s="5">
        <v>700</v>
      </c>
      <c r="E174" s="44">
        <f>C174/17.5</f>
        <v>69.565714285714293</v>
      </c>
      <c r="F174" s="62"/>
      <c r="G174" s="50">
        <v>280</v>
      </c>
      <c r="H174" s="61"/>
      <c r="I174" s="69">
        <f t="shared" si="17"/>
        <v>4.024971250205355</v>
      </c>
      <c r="J174" s="1" t="s">
        <v>267</v>
      </c>
    </row>
    <row r="175" spans="1:11" ht="24" customHeight="1">
      <c r="A175" s="18" t="s">
        <v>101</v>
      </c>
      <c r="B175" s="27" t="s">
        <v>7</v>
      </c>
      <c r="C175" s="8">
        <v>2407</v>
      </c>
      <c r="D175" s="5">
        <v>750</v>
      </c>
      <c r="E175" s="44">
        <f>C175/18.75</f>
        <v>128.37333333333333</v>
      </c>
      <c r="F175" s="62"/>
      <c r="G175" s="50">
        <v>480</v>
      </c>
      <c r="H175" s="61"/>
      <c r="I175" s="69">
        <f t="shared" si="17"/>
        <v>3.739094308267553</v>
      </c>
      <c r="J175" s="1" t="s">
        <v>267</v>
      </c>
    </row>
    <row r="176" spans="1:11" ht="24" customHeight="1">
      <c r="A176" s="18" t="s">
        <v>102</v>
      </c>
      <c r="B176" s="27" t="s">
        <v>7</v>
      </c>
      <c r="C176" s="8">
        <v>10400</v>
      </c>
      <c r="D176" s="5">
        <v>1000</v>
      </c>
      <c r="E176" s="44">
        <f>C176/25</f>
        <v>416</v>
      </c>
      <c r="F176" s="62">
        <v>700</v>
      </c>
      <c r="G176" s="50">
        <v>1400</v>
      </c>
      <c r="H176" s="61">
        <v>15600</v>
      </c>
      <c r="I176" s="69">
        <f t="shared" si="17"/>
        <v>3.3653846153846154</v>
      </c>
      <c r="J176" s="1" t="s">
        <v>267</v>
      </c>
      <c r="K176" s="85"/>
    </row>
    <row r="177" spans="1:11" ht="26" customHeight="1">
      <c r="A177" s="96" t="s">
        <v>201</v>
      </c>
      <c r="B177" s="104"/>
      <c r="C177" s="105"/>
      <c r="D177" s="105"/>
      <c r="E177" s="105"/>
      <c r="F177" s="105"/>
      <c r="G177" s="105"/>
      <c r="H177" s="90"/>
      <c r="I177" s="106"/>
    </row>
    <row r="178" spans="1:11" ht="28.05" customHeight="1">
      <c r="A178" s="97"/>
      <c r="B178" s="107"/>
      <c r="C178" s="90"/>
      <c r="D178" s="90"/>
      <c r="E178" s="90"/>
      <c r="F178" s="90"/>
      <c r="G178" s="90"/>
      <c r="H178" s="90"/>
      <c r="I178" s="91"/>
    </row>
    <row r="179" spans="1:11" ht="19.05" customHeight="1">
      <c r="A179" s="76" t="s">
        <v>237</v>
      </c>
      <c r="B179" s="34" t="s">
        <v>13</v>
      </c>
      <c r="C179" s="80" t="s">
        <v>238</v>
      </c>
      <c r="D179" s="36">
        <v>700</v>
      </c>
      <c r="E179" s="48">
        <f>C179/17.5</f>
        <v>167.25714285714287</v>
      </c>
      <c r="F179" s="79"/>
      <c r="G179" s="81">
        <v>580</v>
      </c>
      <c r="H179" s="79"/>
      <c r="I179" s="78">
        <f t="shared" ref="I179:I181" si="18">G179/E179</f>
        <v>3.4677143833276389</v>
      </c>
      <c r="J179" s="1" t="s">
        <v>268</v>
      </c>
    </row>
    <row r="180" spans="1:11" ht="19.05" customHeight="1">
      <c r="A180" s="17" t="s">
        <v>217</v>
      </c>
      <c r="B180" s="34" t="s">
        <v>13</v>
      </c>
      <c r="C180" s="35">
        <v>1272</v>
      </c>
      <c r="D180" s="36">
        <v>700</v>
      </c>
      <c r="E180" s="48">
        <f>C180/17.5</f>
        <v>72.685714285714283</v>
      </c>
      <c r="F180" s="66"/>
      <c r="G180" s="52">
        <v>280</v>
      </c>
      <c r="H180" s="77"/>
      <c r="I180" s="78">
        <f t="shared" si="18"/>
        <v>3.8522012578616351</v>
      </c>
      <c r="J180" s="1" t="s">
        <v>268</v>
      </c>
    </row>
    <row r="181" spans="1:11" ht="20" customHeight="1">
      <c r="A181" s="18" t="s">
        <v>104</v>
      </c>
      <c r="B181" s="34" t="s">
        <v>7</v>
      </c>
      <c r="C181" s="35">
        <v>2458</v>
      </c>
      <c r="D181" s="36">
        <v>700</v>
      </c>
      <c r="E181" s="48">
        <f>C181/17.5</f>
        <v>140.45714285714286</v>
      </c>
      <c r="F181" s="66"/>
      <c r="G181" s="52">
        <v>540</v>
      </c>
      <c r="H181" s="61"/>
      <c r="I181" s="69">
        <f t="shared" si="18"/>
        <v>3.8445890968266885</v>
      </c>
      <c r="J181" s="1" t="s">
        <v>268</v>
      </c>
    </row>
    <row r="182" spans="1:11" ht="20" customHeight="1">
      <c r="A182" s="98" t="s">
        <v>203</v>
      </c>
      <c r="B182" s="87"/>
      <c r="C182" s="87"/>
      <c r="D182" s="87"/>
      <c r="E182" s="87"/>
      <c r="F182" s="87"/>
      <c r="G182" s="87"/>
      <c r="H182" s="87"/>
      <c r="I182" s="88"/>
    </row>
    <row r="183" spans="1:11" ht="25.8" customHeight="1">
      <c r="A183" s="99"/>
      <c r="B183" s="87"/>
      <c r="C183" s="87"/>
      <c r="D183" s="87"/>
      <c r="E183" s="87"/>
      <c r="F183" s="87"/>
      <c r="G183" s="87"/>
      <c r="H183" s="87"/>
      <c r="I183" s="88"/>
    </row>
    <row r="184" spans="1:11" ht="22.05" customHeight="1">
      <c r="A184" s="21" t="s">
        <v>128</v>
      </c>
      <c r="B184" s="27" t="s">
        <v>7</v>
      </c>
      <c r="C184" s="26">
        <v>2704</v>
      </c>
      <c r="D184" s="5">
        <v>700</v>
      </c>
      <c r="E184" s="44">
        <f>C184/17.5</f>
        <v>154.51428571428571</v>
      </c>
      <c r="F184" s="62"/>
      <c r="G184" s="50">
        <v>540</v>
      </c>
      <c r="H184" s="61"/>
      <c r="I184" s="69">
        <f t="shared" ref="I184:I190" si="19">G184/E184</f>
        <v>3.4948224852071008</v>
      </c>
      <c r="J184" s="1" t="s">
        <v>269</v>
      </c>
    </row>
    <row r="185" spans="1:11" ht="22.05" customHeight="1">
      <c r="A185" s="21" t="s">
        <v>245</v>
      </c>
      <c r="B185" s="27" t="s">
        <v>62</v>
      </c>
      <c r="C185" s="5">
        <v>4764</v>
      </c>
      <c r="D185" s="5">
        <v>700</v>
      </c>
      <c r="E185" s="44">
        <f>C185/17.5</f>
        <v>272.22857142857146</v>
      </c>
      <c r="F185" s="62"/>
      <c r="G185" s="50">
        <v>980</v>
      </c>
      <c r="H185" s="61"/>
      <c r="I185" s="69">
        <f t="shared" si="19"/>
        <v>3.5999160369437444</v>
      </c>
      <c r="J185" s="1" t="s">
        <v>269</v>
      </c>
    </row>
    <row r="186" spans="1:11" ht="22.05" customHeight="1">
      <c r="A186" s="21" t="s">
        <v>129</v>
      </c>
      <c r="B186" s="27" t="s">
        <v>7</v>
      </c>
      <c r="C186" s="8">
        <v>1883</v>
      </c>
      <c r="D186" s="5">
        <v>500</v>
      </c>
      <c r="E186" s="44">
        <f>C186/12.5</f>
        <v>150.63999999999999</v>
      </c>
      <c r="F186" s="62"/>
      <c r="G186" s="50">
        <v>540</v>
      </c>
      <c r="H186" s="61"/>
      <c r="I186" s="69">
        <f t="shared" si="19"/>
        <v>3.5847052575677116</v>
      </c>
      <c r="J186" s="1" t="s">
        <v>269</v>
      </c>
    </row>
    <row r="187" spans="1:11" ht="22.05" customHeight="1">
      <c r="A187" s="21" t="s">
        <v>130</v>
      </c>
      <c r="B187" s="27" t="s">
        <v>7</v>
      </c>
      <c r="C187" s="8">
        <v>4066</v>
      </c>
      <c r="D187" s="5">
        <v>500</v>
      </c>
      <c r="E187" s="44">
        <f>C187/12.5</f>
        <v>325.27999999999997</v>
      </c>
      <c r="F187" s="62">
        <v>550</v>
      </c>
      <c r="G187" s="50">
        <v>1100</v>
      </c>
      <c r="H187" s="61">
        <v>6100</v>
      </c>
      <c r="I187" s="69">
        <f t="shared" si="19"/>
        <v>3.3817019183472703</v>
      </c>
      <c r="J187" s="1" t="s">
        <v>269</v>
      </c>
      <c r="K187" s="85"/>
    </row>
    <row r="188" spans="1:11" ht="22.05" customHeight="1">
      <c r="A188" s="21" t="s">
        <v>131</v>
      </c>
      <c r="B188" s="27" t="s">
        <v>7</v>
      </c>
      <c r="C188" s="8">
        <v>53315</v>
      </c>
      <c r="D188" s="5">
        <v>700</v>
      </c>
      <c r="E188" s="44">
        <f>C188/17.5</f>
        <v>3046.5714285714284</v>
      </c>
      <c r="F188" s="62">
        <v>4950</v>
      </c>
      <c r="G188" s="50">
        <v>9900</v>
      </c>
      <c r="H188" s="61">
        <v>80000</v>
      </c>
      <c r="I188" s="69">
        <f t="shared" si="19"/>
        <v>3.2495545343711902</v>
      </c>
      <c r="J188" s="1" t="s">
        <v>269</v>
      </c>
      <c r="K188" s="85"/>
    </row>
    <row r="189" spans="1:11" ht="36" customHeight="1">
      <c r="A189" s="21" t="s">
        <v>132</v>
      </c>
      <c r="B189" s="27" t="s">
        <v>7</v>
      </c>
      <c r="C189" s="8">
        <v>3500</v>
      </c>
      <c r="D189" s="5">
        <v>700</v>
      </c>
      <c r="E189" s="44">
        <f>C189/17.5</f>
        <v>200</v>
      </c>
      <c r="F189" s="62"/>
      <c r="G189" s="50">
        <v>700</v>
      </c>
      <c r="H189" s="61"/>
      <c r="I189" s="69">
        <f t="shared" si="19"/>
        <v>3.5</v>
      </c>
      <c r="J189" s="1" t="s">
        <v>269</v>
      </c>
      <c r="K189" s="85"/>
    </row>
    <row r="190" spans="1:11" ht="22.05" customHeight="1">
      <c r="A190" s="21" t="s">
        <v>133</v>
      </c>
      <c r="B190" s="27" t="s">
        <v>7</v>
      </c>
      <c r="C190" s="8">
        <v>12553</v>
      </c>
      <c r="D190" s="5">
        <v>700</v>
      </c>
      <c r="E190" s="44">
        <f>C190/17.5</f>
        <v>717.31428571428569</v>
      </c>
      <c r="F190" s="62">
        <v>1250</v>
      </c>
      <c r="G190" s="50">
        <v>2500</v>
      </c>
      <c r="H190" s="61">
        <v>18900</v>
      </c>
      <c r="I190" s="69">
        <f t="shared" si="19"/>
        <v>3.4852226559388195</v>
      </c>
      <c r="J190" s="1" t="s">
        <v>269</v>
      </c>
      <c r="K190" s="85"/>
    </row>
    <row r="191" spans="1:11" ht="22.05" customHeight="1">
      <c r="A191" s="110" t="s">
        <v>185</v>
      </c>
      <c r="B191" s="89"/>
      <c r="C191" s="90"/>
      <c r="D191" s="90"/>
      <c r="E191" s="90"/>
      <c r="F191" s="90"/>
      <c r="G191" s="90"/>
      <c r="H191" s="90"/>
      <c r="I191" s="91"/>
    </row>
    <row r="192" spans="1:11" ht="24.75" customHeight="1">
      <c r="A192" s="111"/>
      <c r="B192" s="89"/>
      <c r="C192" s="90"/>
      <c r="D192" s="90"/>
      <c r="E192" s="90"/>
      <c r="F192" s="90"/>
      <c r="G192" s="90"/>
      <c r="H192" s="90"/>
      <c r="I192" s="91"/>
    </row>
    <row r="193" spans="1:10" ht="20.75" customHeight="1">
      <c r="A193" s="22" t="s">
        <v>204</v>
      </c>
      <c r="B193" s="27" t="s">
        <v>7</v>
      </c>
      <c r="C193" s="8">
        <v>3262.36</v>
      </c>
      <c r="D193" s="5">
        <v>700</v>
      </c>
      <c r="E193" s="44">
        <f>C193/17.5</f>
        <v>186.42057142857144</v>
      </c>
      <c r="F193" s="62"/>
      <c r="G193" s="50">
        <v>680</v>
      </c>
      <c r="H193" s="61"/>
      <c r="I193" s="69">
        <f t="shared" ref="I193:I194" si="20">G193/E193</f>
        <v>3.6476661067448104</v>
      </c>
      <c r="J193" s="1" t="s">
        <v>270</v>
      </c>
    </row>
    <row r="194" spans="1:10" ht="20.75" customHeight="1">
      <c r="A194" s="22" t="s">
        <v>205</v>
      </c>
      <c r="B194" s="27" t="s">
        <v>7</v>
      </c>
      <c r="C194" s="6">
        <v>8427.98</v>
      </c>
      <c r="D194" s="5">
        <v>700</v>
      </c>
      <c r="E194" s="44">
        <f>C194/17.5</f>
        <v>481.59885714285713</v>
      </c>
      <c r="F194" s="62">
        <v>1350</v>
      </c>
      <c r="G194" s="50">
        <v>1700</v>
      </c>
      <c r="H194" s="61">
        <v>12700</v>
      </c>
      <c r="I194" s="69">
        <f t="shared" si="20"/>
        <v>3.5299087088483838</v>
      </c>
      <c r="J194" s="1" t="s">
        <v>270</v>
      </c>
    </row>
    <row r="195" spans="1:10" ht="20" customHeight="1">
      <c r="A195" s="123" t="s">
        <v>134</v>
      </c>
      <c r="B195" s="125"/>
      <c r="C195" s="126"/>
      <c r="D195" s="126"/>
      <c r="E195" s="126"/>
      <c r="F195" s="126"/>
      <c r="G195" s="126"/>
      <c r="H195" s="126"/>
      <c r="I195" s="127"/>
    </row>
    <row r="196" spans="1:10" ht="25.8" customHeight="1">
      <c r="A196" s="124"/>
      <c r="B196" s="125"/>
      <c r="C196" s="126"/>
      <c r="D196" s="126"/>
      <c r="E196" s="126"/>
      <c r="F196" s="126"/>
      <c r="G196" s="126"/>
      <c r="H196" s="126"/>
      <c r="I196" s="127"/>
    </row>
    <row r="197" spans="1:10" ht="22.05" customHeight="1">
      <c r="A197" s="12" t="s">
        <v>135</v>
      </c>
      <c r="B197" s="27" t="s">
        <v>7</v>
      </c>
      <c r="C197" s="8">
        <v>2254</v>
      </c>
      <c r="D197" s="5">
        <v>500</v>
      </c>
      <c r="E197" s="44">
        <f>C197/12.5</f>
        <v>180.32</v>
      </c>
      <c r="F197" s="62"/>
      <c r="G197" s="50">
        <v>680</v>
      </c>
      <c r="H197" s="61"/>
      <c r="I197" s="69">
        <f t="shared" ref="I197" si="21">G197/E197</f>
        <v>3.7710736468500445</v>
      </c>
      <c r="J197" s="1" t="s">
        <v>271</v>
      </c>
    </row>
    <row r="198" spans="1:10" ht="20" customHeight="1">
      <c r="A198" s="100" t="s">
        <v>136</v>
      </c>
      <c r="B198" s="86"/>
      <c r="C198" s="87"/>
      <c r="D198" s="87"/>
      <c r="E198" s="87"/>
      <c r="F198" s="87"/>
      <c r="G198" s="87"/>
      <c r="H198" s="87"/>
      <c r="I198" s="88"/>
    </row>
    <row r="199" spans="1:10" ht="25.8" customHeight="1">
      <c r="A199" s="101"/>
      <c r="B199" s="86"/>
      <c r="C199" s="87"/>
      <c r="D199" s="87"/>
      <c r="E199" s="87"/>
      <c r="F199" s="87"/>
      <c r="G199" s="87"/>
      <c r="H199" s="87"/>
      <c r="I199" s="88"/>
    </row>
    <row r="200" spans="1:10" ht="22.05" customHeight="1">
      <c r="A200" s="12" t="s">
        <v>137</v>
      </c>
      <c r="B200" s="27" t="s">
        <v>7</v>
      </c>
      <c r="C200" s="25">
        <v>1773</v>
      </c>
      <c r="D200" s="5">
        <v>700</v>
      </c>
      <c r="E200" s="44">
        <f>C200/17.5</f>
        <v>101.31428571428572</v>
      </c>
      <c r="F200" s="62"/>
      <c r="G200" s="50">
        <v>380</v>
      </c>
      <c r="H200" s="61"/>
      <c r="I200" s="69">
        <f t="shared" ref="I200" si="22">G200/E200</f>
        <v>3.7507050197405527</v>
      </c>
      <c r="J200" s="1" t="s">
        <v>272</v>
      </c>
    </row>
    <row r="201" spans="1:10" ht="20" customHeight="1">
      <c r="A201" s="100" t="s">
        <v>187</v>
      </c>
      <c r="B201" s="86"/>
      <c r="C201" s="87"/>
      <c r="D201" s="87"/>
      <c r="E201" s="87"/>
      <c r="F201" s="87"/>
      <c r="G201" s="87"/>
      <c r="H201" s="87"/>
      <c r="I201" s="88"/>
    </row>
    <row r="202" spans="1:10" ht="25.8" customHeight="1">
      <c r="A202" s="101"/>
      <c r="B202" s="86"/>
      <c r="C202" s="87"/>
      <c r="D202" s="87"/>
      <c r="E202" s="87"/>
      <c r="F202" s="87"/>
      <c r="G202" s="87"/>
      <c r="H202" s="87"/>
      <c r="I202" s="88"/>
    </row>
    <row r="203" spans="1:10" ht="22.05" customHeight="1">
      <c r="A203" s="12" t="s">
        <v>186</v>
      </c>
      <c r="B203" s="27" t="s">
        <v>7</v>
      </c>
      <c r="C203" s="8">
        <v>2689</v>
      </c>
      <c r="D203" s="5">
        <v>700</v>
      </c>
      <c r="E203" s="44">
        <f>C203/17.5</f>
        <v>153.65714285714284</v>
      </c>
      <c r="F203" s="62"/>
      <c r="G203" s="50">
        <v>540</v>
      </c>
      <c r="H203" s="61"/>
      <c r="I203" s="69">
        <f t="shared" ref="I203:I226" si="23">G203/E203</f>
        <v>3.5143175901822241</v>
      </c>
      <c r="J203" s="1" t="s">
        <v>273</v>
      </c>
    </row>
    <row r="204" spans="1:10" ht="22.05" customHeight="1">
      <c r="A204" s="15" t="s">
        <v>138</v>
      </c>
      <c r="B204" s="27" t="s">
        <v>7</v>
      </c>
      <c r="C204" s="25">
        <v>3885</v>
      </c>
      <c r="D204" s="5">
        <v>700</v>
      </c>
      <c r="E204" s="44">
        <f>C204/17.5</f>
        <v>222</v>
      </c>
      <c r="F204" s="62"/>
      <c r="G204" s="50">
        <v>780</v>
      </c>
      <c r="H204" s="61"/>
      <c r="I204" s="69">
        <f t="shared" si="23"/>
        <v>3.5135135135135136</v>
      </c>
      <c r="J204" s="1" t="s">
        <v>273</v>
      </c>
    </row>
    <row r="205" spans="1:10" ht="22.05" customHeight="1">
      <c r="A205" s="15" t="s">
        <v>139</v>
      </c>
      <c r="B205" s="27" t="s">
        <v>7</v>
      </c>
      <c r="C205" s="26">
        <v>2597</v>
      </c>
      <c r="D205" s="5">
        <v>1000</v>
      </c>
      <c r="E205" s="44">
        <f>C205/25</f>
        <v>103.88</v>
      </c>
      <c r="F205" s="62"/>
      <c r="G205" s="50">
        <v>380</v>
      </c>
      <c r="H205" s="61"/>
      <c r="I205" s="69">
        <f t="shared" si="23"/>
        <v>3.6580670003850599</v>
      </c>
      <c r="J205" s="1" t="s">
        <v>273</v>
      </c>
    </row>
    <row r="206" spans="1:10" ht="22.05" customHeight="1">
      <c r="A206" s="15" t="s">
        <v>140</v>
      </c>
      <c r="B206" s="27" t="s">
        <v>7</v>
      </c>
      <c r="C206" s="8">
        <v>1296</v>
      </c>
      <c r="D206" s="5">
        <v>1000</v>
      </c>
      <c r="E206" s="44">
        <f>C206/25</f>
        <v>51.84</v>
      </c>
      <c r="F206" s="62"/>
      <c r="G206" s="50">
        <v>240</v>
      </c>
      <c r="H206" s="61"/>
      <c r="I206" s="69">
        <f t="shared" si="23"/>
        <v>4.6296296296296298</v>
      </c>
      <c r="J206" s="1" t="s">
        <v>273</v>
      </c>
    </row>
    <row r="207" spans="1:10" ht="22.05" customHeight="1">
      <c r="A207" s="15" t="s">
        <v>141</v>
      </c>
      <c r="B207" s="27" t="s">
        <v>7</v>
      </c>
      <c r="C207" s="8">
        <v>1360</v>
      </c>
      <c r="D207" s="5">
        <v>700</v>
      </c>
      <c r="E207" s="44">
        <f>C207/17.5</f>
        <v>77.714285714285708</v>
      </c>
      <c r="F207" s="62"/>
      <c r="G207" s="50">
        <v>280</v>
      </c>
      <c r="H207" s="61"/>
      <c r="I207" s="69">
        <f t="shared" si="23"/>
        <v>3.6029411764705883</v>
      </c>
      <c r="J207" s="1" t="s">
        <v>273</v>
      </c>
    </row>
    <row r="208" spans="1:10" ht="22.05" customHeight="1">
      <c r="A208" s="15" t="s">
        <v>142</v>
      </c>
      <c r="B208" s="27" t="s">
        <v>7</v>
      </c>
      <c r="C208" s="26">
        <v>1281</v>
      </c>
      <c r="D208" s="5">
        <v>700</v>
      </c>
      <c r="E208" s="44">
        <f>C208/17.5</f>
        <v>73.2</v>
      </c>
      <c r="F208" s="62"/>
      <c r="G208" s="50">
        <v>280</v>
      </c>
      <c r="H208" s="61"/>
      <c r="I208" s="69">
        <f t="shared" si="23"/>
        <v>3.8251366120218577</v>
      </c>
      <c r="J208" s="1" t="s">
        <v>273</v>
      </c>
    </row>
    <row r="209" spans="1:10" ht="22.05" customHeight="1">
      <c r="A209" s="15" t="s">
        <v>143</v>
      </c>
      <c r="B209" s="27" t="s">
        <v>7</v>
      </c>
      <c r="C209" s="8">
        <v>1609</v>
      </c>
      <c r="D209" s="5">
        <v>700</v>
      </c>
      <c r="E209" s="44">
        <f>C209/17.5</f>
        <v>91.942857142857136</v>
      </c>
      <c r="F209" s="62"/>
      <c r="G209" s="50">
        <v>340</v>
      </c>
      <c r="H209" s="61"/>
      <c r="I209" s="69">
        <f t="shared" si="23"/>
        <v>3.6979490366687386</v>
      </c>
      <c r="J209" s="1" t="s">
        <v>273</v>
      </c>
    </row>
    <row r="210" spans="1:10" ht="22.05" customHeight="1">
      <c r="A210" s="15" t="s">
        <v>144</v>
      </c>
      <c r="B210" s="27" t="s">
        <v>7</v>
      </c>
      <c r="C210" s="8">
        <v>1086</v>
      </c>
      <c r="D210" s="5">
        <v>500</v>
      </c>
      <c r="E210" s="44">
        <f>C210/12.5</f>
        <v>86.88</v>
      </c>
      <c r="F210" s="62"/>
      <c r="G210" s="50">
        <v>340</v>
      </c>
      <c r="H210" s="61"/>
      <c r="I210" s="69">
        <f t="shared" si="23"/>
        <v>3.9134438305709027</v>
      </c>
      <c r="J210" s="1" t="s">
        <v>273</v>
      </c>
    </row>
    <row r="211" spans="1:10" ht="22.05" customHeight="1">
      <c r="A211" s="15" t="s">
        <v>145</v>
      </c>
      <c r="B211" s="27" t="s">
        <v>7</v>
      </c>
      <c r="C211" s="8">
        <v>2426</v>
      </c>
      <c r="D211" s="5">
        <v>1000</v>
      </c>
      <c r="E211" s="44">
        <f>C211/25</f>
        <v>97.04</v>
      </c>
      <c r="F211" s="62"/>
      <c r="G211" s="50">
        <v>340</v>
      </c>
      <c r="H211" s="61"/>
      <c r="I211" s="69">
        <f t="shared" si="23"/>
        <v>3.5037098103874689</v>
      </c>
      <c r="J211" s="1" t="s">
        <v>273</v>
      </c>
    </row>
    <row r="212" spans="1:10" ht="22.05" customHeight="1">
      <c r="A212" s="15" t="s">
        <v>146</v>
      </c>
      <c r="B212" s="27" t="s">
        <v>20</v>
      </c>
      <c r="C212" s="7"/>
      <c r="D212" s="5">
        <v>700</v>
      </c>
      <c r="E212" s="44">
        <f>C212/17.5</f>
        <v>0</v>
      </c>
      <c r="F212" s="62"/>
      <c r="G212" s="50"/>
      <c r="H212" s="61"/>
      <c r="I212" s="69" t="e">
        <f t="shared" si="23"/>
        <v>#DIV/0!</v>
      </c>
      <c r="J212" s="1" t="s">
        <v>273</v>
      </c>
    </row>
    <row r="213" spans="1:10" ht="22.05" customHeight="1">
      <c r="A213" s="15" t="s">
        <v>147</v>
      </c>
      <c r="B213" s="27" t="s">
        <v>7</v>
      </c>
      <c r="C213" s="25">
        <v>2797</v>
      </c>
      <c r="D213" s="5">
        <v>700</v>
      </c>
      <c r="E213" s="44">
        <f>C213/17.5</f>
        <v>159.82857142857142</v>
      </c>
      <c r="F213" s="62"/>
      <c r="G213" s="50">
        <v>540</v>
      </c>
      <c r="H213" s="61"/>
      <c r="I213" s="69">
        <f t="shared" si="23"/>
        <v>3.3786199499463714</v>
      </c>
      <c r="J213" s="1" t="s">
        <v>273</v>
      </c>
    </row>
    <row r="214" spans="1:10" ht="22.05" customHeight="1">
      <c r="A214" s="15" t="s">
        <v>148</v>
      </c>
      <c r="B214" s="27" t="s">
        <v>7</v>
      </c>
      <c r="C214" s="25">
        <v>2594</v>
      </c>
      <c r="D214" s="5">
        <v>700</v>
      </c>
      <c r="E214" s="44">
        <f>C214/17.5</f>
        <v>148.22857142857143</v>
      </c>
      <c r="F214" s="62"/>
      <c r="G214" s="50">
        <v>480</v>
      </c>
      <c r="H214" s="61"/>
      <c r="I214" s="69">
        <f t="shared" si="23"/>
        <v>3.2382420971472627</v>
      </c>
      <c r="J214" s="1" t="s">
        <v>273</v>
      </c>
    </row>
    <row r="215" spans="1:10" ht="36" customHeight="1">
      <c r="A215" s="15" t="s">
        <v>149</v>
      </c>
      <c r="B215" s="27" t="s">
        <v>7</v>
      </c>
      <c r="C215" s="25">
        <v>1416</v>
      </c>
      <c r="D215" s="5">
        <v>700</v>
      </c>
      <c r="E215" s="44">
        <f>C215/17.5</f>
        <v>80.914285714285711</v>
      </c>
      <c r="F215" s="62"/>
      <c r="G215" s="50">
        <v>280</v>
      </c>
      <c r="H215" s="61"/>
      <c r="I215" s="69">
        <f t="shared" si="23"/>
        <v>3.4604519774011302</v>
      </c>
      <c r="J215" s="1" t="s">
        <v>273</v>
      </c>
    </row>
    <row r="216" spans="1:10" ht="22.05" customHeight="1">
      <c r="A216" s="15" t="s">
        <v>150</v>
      </c>
      <c r="B216" s="27" t="s">
        <v>7</v>
      </c>
      <c r="C216" s="8">
        <v>928</v>
      </c>
      <c r="D216" s="5">
        <v>500</v>
      </c>
      <c r="E216" s="44">
        <f>C216/12.5</f>
        <v>74.239999999999995</v>
      </c>
      <c r="F216" s="62"/>
      <c r="G216" s="50">
        <v>280</v>
      </c>
      <c r="H216" s="61"/>
      <c r="I216" s="69">
        <f t="shared" si="23"/>
        <v>3.7715517241379315</v>
      </c>
      <c r="J216" s="1" t="s">
        <v>273</v>
      </c>
    </row>
    <row r="217" spans="1:10" ht="22.05" customHeight="1">
      <c r="A217" s="15" t="s">
        <v>151</v>
      </c>
      <c r="B217" s="27" t="s">
        <v>7</v>
      </c>
      <c r="C217" s="8">
        <v>2780</v>
      </c>
      <c r="D217" s="5">
        <v>1000</v>
      </c>
      <c r="E217" s="44">
        <f>C217/25</f>
        <v>111.2</v>
      </c>
      <c r="F217" s="62"/>
      <c r="G217" s="50">
        <v>380</v>
      </c>
      <c r="H217" s="61"/>
      <c r="I217" s="69">
        <f t="shared" si="23"/>
        <v>3.4172661870503598</v>
      </c>
      <c r="J217" s="1" t="s">
        <v>273</v>
      </c>
    </row>
    <row r="218" spans="1:10" ht="22.05" customHeight="1">
      <c r="A218" s="15" t="s">
        <v>152</v>
      </c>
      <c r="B218" s="27" t="s">
        <v>62</v>
      </c>
      <c r="C218" s="5">
        <v>3444</v>
      </c>
      <c r="D218" s="5">
        <v>700</v>
      </c>
      <c r="E218" s="44">
        <f>C218/17.5</f>
        <v>196.8</v>
      </c>
      <c r="F218" s="62"/>
      <c r="G218" s="50">
        <v>640</v>
      </c>
      <c r="H218" s="61"/>
      <c r="I218" s="69">
        <f t="shared" si="23"/>
        <v>3.2520325203252032</v>
      </c>
      <c r="J218" s="1" t="s">
        <v>273</v>
      </c>
    </row>
    <row r="219" spans="1:10" ht="22.05" customHeight="1">
      <c r="A219" s="15" t="s">
        <v>153</v>
      </c>
      <c r="B219" s="27" t="s">
        <v>20</v>
      </c>
      <c r="C219" s="82">
        <v>1697</v>
      </c>
      <c r="D219" s="5">
        <v>700</v>
      </c>
      <c r="E219" s="44">
        <f>C219/17.5</f>
        <v>96.971428571428575</v>
      </c>
      <c r="F219" s="62"/>
      <c r="G219" s="50">
        <v>340</v>
      </c>
      <c r="H219" s="61"/>
      <c r="I219" s="69">
        <f t="shared" si="23"/>
        <v>3.5061873895109015</v>
      </c>
      <c r="J219" s="1" t="s">
        <v>273</v>
      </c>
    </row>
    <row r="220" spans="1:10" ht="22.05" customHeight="1">
      <c r="A220" s="15" t="s">
        <v>154</v>
      </c>
      <c r="B220" s="27" t="s">
        <v>7</v>
      </c>
      <c r="C220" s="5">
        <v>1030</v>
      </c>
      <c r="D220" s="5">
        <v>700</v>
      </c>
      <c r="E220" s="44">
        <f>C220/17.5</f>
        <v>58.857142857142854</v>
      </c>
      <c r="F220" s="62"/>
      <c r="G220" s="50">
        <v>240</v>
      </c>
      <c r="H220" s="61"/>
      <c r="I220" s="69">
        <f t="shared" si="23"/>
        <v>4.0776699029126213</v>
      </c>
      <c r="J220" s="1" t="s">
        <v>273</v>
      </c>
    </row>
    <row r="221" spans="1:10" ht="22.05" customHeight="1">
      <c r="A221" s="15" t="s">
        <v>155</v>
      </c>
      <c r="B221" s="27" t="s">
        <v>7</v>
      </c>
      <c r="C221" s="5">
        <v>1709</v>
      </c>
      <c r="D221" s="5">
        <v>700</v>
      </c>
      <c r="E221" s="44">
        <f>C221/17.5</f>
        <v>97.657142857142858</v>
      </c>
      <c r="F221" s="62"/>
      <c r="G221" s="50">
        <v>340</v>
      </c>
      <c r="H221" s="61"/>
      <c r="I221" s="69">
        <f t="shared" si="23"/>
        <v>3.481568168519602</v>
      </c>
      <c r="J221" s="1" t="s">
        <v>273</v>
      </c>
    </row>
    <row r="222" spans="1:10" ht="22.05" customHeight="1">
      <c r="A222" s="15" t="s">
        <v>156</v>
      </c>
      <c r="B222" s="27" t="s">
        <v>7</v>
      </c>
      <c r="C222" s="25">
        <v>1450</v>
      </c>
      <c r="D222" s="5">
        <v>750</v>
      </c>
      <c r="E222" s="44">
        <f>C222/18.75</f>
        <v>77.333333333333329</v>
      </c>
      <c r="F222" s="62"/>
      <c r="G222" s="50">
        <v>280</v>
      </c>
      <c r="H222" s="61"/>
      <c r="I222" s="69">
        <f t="shared" si="23"/>
        <v>3.6206896551724141</v>
      </c>
      <c r="J222" s="1" t="s">
        <v>273</v>
      </c>
    </row>
    <row r="223" spans="1:10" ht="22.05" customHeight="1">
      <c r="A223" s="15" t="s">
        <v>157</v>
      </c>
      <c r="B223" s="27" t="s">
        <v>7</v>
      </c>
      <c r="C223" s="5">
        <v>1637</v>
      </c>
      <c r="D223" s="5">
        <v>1000</v>
      </c>
      <c r="E223" s="44">
        <f>C223/25</f>
        <v>65.48</v>
      </c>
      <c r="F223" s="62"/>
      <c r="G223" s="50">
        <v>240</v>
      </c>
      <c r="H223" s="61"/>
      <c r="I223" s="69">
        <f t="shared" si="23"/>
        <v>3.6652412950519242</v>
      </c>
      <c r="J223" s="1" t="s">
        <v>273</v>
      </c>
    </row>
    <row r="224" spans="1:10" ht="22.05" customHeight="1">
      <c r="A224" s="15" t="s">
        <v>158</v>
      </c>
      <c r="B224" s="27" t="s">
        <v>7</v>
      </c>
      <c r="C224" s="5">
        <v>1709</v>
      </c>
      <c r="D224" s="5">
        <v>700</v>
      </c>
      <c r="E224" s="44">
        <f>C224/17.5</f>
        <v>97.657142857142858</v>
      </c>
      <c r="F224" s="62"/>
      <c r="G224" s="50">
        <v>350</v>
      </c>
      <c r="H224" s="61"/>
      <c r="I224" s="69">
        <f t="shared" si="23"/>
        <v>3.5839672322995906</v>
      </c>
      <c r="J224" s="1" t="s">
        <v>273</v>
      </c>
    </row>
    <row r="225" spans="1:10" ht="20.75" customHeight="1">
      <c r="A225" s="15" t="s">
        <v>159</v>
      </c>
      <c r="B225" s="27" t="s">
        <v>7</v>
      </c>
      <c r="C225" s="25"/>
      <c r="D225" s="5">
        <v>700</v>
      </c>
      <c r="E225" s="44">
        <f>C225/17.5</f>
        <v>0</v>
      </c>
      <c r="F225" s="62"/>
      <c r="G225" s="50"/>
      <c r="H225" s="61"/>
      <c r="I225" s="69" t="e">
        <f t="shared" si="23"/>
        <v>#DIV/0!</v>
      </c>
      <c r="J225" s="1" t="s">
        <v>273</v>
      </c>
    </row>
    <row r="226" spans="1:10" ht="20" customHeight="1">
      <c r="A226" s="83" t="s">
        <v>160</v>
      </c>
      <c r="B226" s="30" t="s">
        <v>20</v>
      </c>
      <c r="C226" s="7"/>
      <c r="D226" s="5">
        <v>700</v>
      </c>
      <c r="E226" s="44">
        <f>C226/17.5</f>
        <v>0</v>
      </c>
      <c r="F226" s="62"/>
      <c r="G226" s="50"/>
      <c r="H226" s="61"/>
      <c r="I226" s="69" t="e">
        <f t="shared" si="23"/>
        <v>#DIV/0!</v>
      </c>
      <c r="J226" s="1" t="s">
        <v>273</v>
      </c>
    </row>
    <row r="227" spans="1:10" ht="20" customHeight="1">
      <c r="A227" s="110" t="s">
        <v>161</v>
      </c>
      <c r="B227" s="86"/>
      <c r="C227" s="87"/>
      <c r="D227" s="87"/>
      <c r="E227" s="87"/>
      <c r="F227" s="87"/>
      <c r="G227" s="87"/>
      <c r="H227" s="87"/>
      <c r="I227" s="88"/>
    </row>
    <row r="228" spans="1:10" ht="24.75" customHeight="1">
      <c r="A228" s="111"/>
      <c r="B228" s="86"/>
      <c r="C228" s="87"/>
      <c r="D228" s="87"/>
      <c r="E228" s="87"/>
      <c r="F228" s="87"/>
      <c r="G228" s="87"/>
      <c r="H228" s="87"/>
      <c r="I228" s="88"/>
    </row>
    <row r="229" spans="1:10" ht="22.05" customHeight="1">
      <c r="A229" s="14" t="s">
        <v>162</v>
      </c>
      <c r="B229" s="27" t="s">
        <v>7</v>
      </c>
      <c r="C229" s="26">
        <v>2240</v>
      </c>
      <c r="D229" s="5">
        <v>700</v>
      </c>
      <c r="E229" s="44">
        <f>C229/17.5</f>
        <v>128</v>
      </c>
      <c r="F229" s="62"/>
      <c r="G229" s="50">
        <v>440</v>
      </c>
      <c r="H229" s="61"/>
      <c r="I229" s="70"/>
      <c r="J229" s="1" t="s">
        <v>274</v>
      </c>
    </row>
    <row r="230" spans="1:10" ht="22.05" customHeight="1">
      <c r="A230" s="14" t="s">
        <v>163</v>
      </c>
      <c r="B230" s="37" t="s">
        <v>7</v>
      </c>
      <c r="C230" s="56">
        <v>2240</v>
      </c>
      <c r="D230" s="38">
        <v>700</v>
      </c>
      <c r="E230" s="47">
        <f>C230/17.5</f>
        <v>128</v>
      </c>
      <c r="F230" s="65"/>
      <c r="G230" s="51">
        <v>440</v>
      </c>
      <c r="H230" s="61"/>
      <c r="I230" s="72"/>
      <c r="J230" s="1" t="s">
        <v>274</v>
      </c>
    </row>
    <row r="231" spans="1:10" ht="22.05" customHeight="1">
      <c r="A231" s="54" t="s">
        <v>230</v>
      </c>
      <c r="B231" s="112"/>
      <c r="C231" s="113"/>
      <c r="D231" s="113"/>
      <c r="E231" s="113"/>
      <c r="F231" s="113"/>
      <c r="G231" s="113"/>
      <c r="H231" s="113"/>
      <c r="I231" s="114"/>
    </row>
    <row r="232" spans="1:10" ht="22.05" customHeight="1">
      <c r="A232" s="55" t="s">
        <v>222</v>
      </c>
      <c r="B232" s="57" t="s">
        <v>226</v>
      </c>
      <c r="C232" s="58">
        <v>135</v>
      </c>
      <c r="D232" s="59">
        <v>750</v>
      </c>
      <c r="E232" s="58">
        <v>135</v>
      </c>
      <c r="F232" s="58"/>
      <c r="G232" s="71">
        <v>480</v>
      </c>
      <c r="H232" s="61"/>
      <c r="I232" s="69">
        <f t="shared" ref="I232:I237" si="24">G232/E232</f>
        <v>3.5555555555555554</v>
      </c>
      <c r="J232" s="1" t="s">
        <v>275</v>
      </c>
    </row>
    <row r="233" spans="1:10" ht="22.05" customHeight="1">
      <c r="A233" s="55" t="s">
        <v>223</v>
      </c>
      <c r="B233" s="57" t="s">
        <v>226</v>
      </c>
      <c r="C233" s="58">
        <v>77</v>
      </c>
      <c r="D233" s="59">
        <v>250</v>
      </c>
      <c r="E233" s="58">
        <v>77</v>
      </c>
      <c r="F233" s="58"/>
      <c r="G233" s="71">
        <v>280</v>
      </c>
      <c r="H233" s="61"/>
      <c r="I233" s="69">
        <f t="shared" si="24"/>
        <v>3.6363636363636362</v>
      </c>
      <c r="J233" s="1" t="s">
        <v>275</v>
      </c>
    </row>
    <row r="234" spans="1:10" ht="22.05" customHeight="1">
      <c r="A234" s="55" t="s">
        <v>224</v>
      </c>
      <c r="B234" s="57" t="s">
        <v>226</v>
      </c>
      <c r="C234" s="58">
        <v>135</v>
      </c>
      <c r="D234" s="59">
        <v>750</v>
      </c>
      <c r="E234" s="58">
        <v>135</v>
      </c>
      <c r="F234" s="58"/>
      <c r="G234" s="71">
        <v>480</v>
      </c>
      <c r="H234" s="61"/>
      <c r="I234" s="69">
        <f t="shared" si="24"/>
        <v>3.5555555555555554</v>
      </c>
      <c r="J234" s="1" t="s">
        <v>275</v>
      </c>
    </row>
    <row r="235" spans="1:10" ht="22.05" customHeight="1">
      <c r="A235" s="55" t="s">
        <v>225</v>
      </c>
      <c r="B235" s="57" t="s">
        <v>226</v>
      </c>
      <c r="C235" s="58">
        <v>77</v>
      </c>
      <c r="D235" s="59">
        <v>250</v>
      </c>
      <c r="E235" s="58">
        <v>77</v>
      </c>
      <c r="F235" s="58"/>
      <c r="G235" s="71">
        <v>280</v>
      </c>
      <c r="H235" s="61"/>
      <c r="I235" s="69">
        <f t="shared" si="24"/>
        <v>3.6363636363636362</v>
      </c>
      <c r="J235" s="1" t="s">
        <v>275</v>
      </c>
    </row>
    <row r="236" spans="1:10" ht="22.05" customHeight="1">
      <c r="A236" s="55" t="s">
        <v>227</v>
      </c>
      <c r="B236" s="57" t="s">
        <v>228</v>
      </c>
      <c r="C236" s="58">
        <v>49</v>
      </c>
      <c r="D236" s="59">
        <v>330</v>
      </c>
      <c r="E236" s="60">
        <v>49</v>
      </c>
      <c r="F236" s="60"/>
      <c r="G236" s="71">
        <v>180</v>
      </c>
      <c r="H236" s="61"/>
      <c r="I236" s="74">
        <f t="shared" si="24"/>
        <v>3.6734693877551021</v>
      </c>
      <c r="J236" s="1" t="s">
        <v>275</v>
      </c>
    </row>
    <row r="237" spans="1:10" ht="22.05" customHeight="1">
      <c r="A237" s="55" t="s">
        <v>229</v>
      </c>
      <c r="B237" s="57" t="s">
        <v>226</v>
      </c>
      <c r="C237" s="58">
        <v>40</v>
      </c>
      <c r="D237" s="59">
        <v>200</v>
      </c>
      <c r="E237" s="60">
        <v>40</v>
      </c>
      <c r="F237" s="60"/>
      <c r="G237" s="71">
        <v>180</v>
      </c>
      <c r="H237" s="61"/>
      <c r="I237" s="73">
        <f t="shared" si="24"/>
        <v>4.5</v>
      </c>
      <c r="J237" s="1" t="s">
        <v>275</v>
      </c>
    </row>
    <row r="238" spans="1:10" ht="22.05" customHeight="1">
      <c r="A238" s="55" t="s">
        <v>231</v>
      </c>
      <c r="B238" s="57" t="s">
        <v>251</v>
      </c>
      <c r="C238" s="58"/>
      <c r="D238" s="59">
        <v>330</v>
      </c>
      <c r="E238" s="60"/>
      <c r="F238" s="63">
        <v>0</v>
      </c>
      <c r="G238" s="63">
        <v>0</v>
      </c>
      <c r="H238" s="63">
        <v>0</v>
      </c>
      <c r="I238" s="73"/>
      <c r="J238" s="1" t="s">
        <v>275</v>
      </c>
    </row>
    <row r="239" spans="1:10" ht="20" customHeight="1">
      <c r="A239" s="110" t="s">
        <v>164</v>
      </c>
      <c r="B239" s="86"/>
      <c r="C239" s="87"/>
      <c r="D239" s="87"/>
      <c r="E239" s="87"/>
      <c r="F239" s="87"/>
      <c r="G239" s="87"/>
      <c r="H239" s="87"/>
      <c r="I239" s="88"/>
    </row>
    <row r="240" spans="1:10" ht="24.75" customHeight="1">
      <c r="A240" s="111"/>
      <c r="B240" s="86"/>
      <c r="C240" s="87"/>
      <c r="D240" s="87"/>
      <c r="E240" s="87"/>
      <c r="F240" s="87"/>
      <c r="G240" s="87"/>
      <c r="H240" s="87"/>
      <c r="I240" s="88"/>
    </row>
    <row r="241" spans="1:10" ht="22.05" customHeight="1">
      <c r="A241" s="12" t="s">
        <v>165</v>
      </c>
      <c r="B241" s="57" t="s">
        <v>251</v>
      </c>
      <c r="C241" s="4"/>
      <c r="D241" s="4"/>
      <c r="E241" s="46"/>
      <c r="F241" s="63">
        <v>0</v>
      </c>
      <c r="G241" s="63">
        <v>0</v>
      </c>
      <c r="H241" s="63">
        <v>0</v>
      </c>
      <c r="I241" s="70"/>
      <c r="J241" s="1" t="s">
        <v>276</v>
      </c>
    </row>
    <row r="242" spans="1:10" ht="22.05" customHeight="1">
      <c r="A242" s="12" t="s">
        <v>166</v>
      </c>
      <c r="B242" s="57" t="s">
        <v>251</v>
      </c>
      <c r="C242" s="4"/>
      <c r="D242" s="4"/>
      <c r="E242" s="46"/>
      <c r="F242" s="63">
        <v>0</v>
      </c>
      <c r="G242" s="63">
        <v>0</v>
      </c>
      <c r="H242" s="63">
        <v>0</v>
      </c>
      <c r="I242" s="70"/>
      <c r="J242" s="1" t="s">
        <v>276</v>
      </c>
    </row>
    <row r="243" spans="1:10" ht="22.05" customHeight="1">
      <c r="A243" s="12" t="s">
        <v>167</v>
      </c>
      <c r="B243" s="57" t="s">
        <v>251</v>
      </c>
      <c r="C243" s="4"/>
      <c r="D243" s="4"/>
      <c r="E243" s="46"/>
      <c r="F243" s="63">
        <v>0</v>
      </c>
      <c r="G243" s="63">
        <v>0</v>
      </c>
      <c r="H243" s="63">
        <v>0</v>
      </c>
      <c r="I243" s="70"/>
      <c r="J243" s="1" t="s">
        <v>276</v>
      </c>
    </row>
    <row r="244" spans="1:10" ht="36" customHeight="1">
      <c r="A244" s="12" t="s">
        <v>168</v>
      </c>
      <c r="B244" s="57" t="s">
        <v>251</v>
      </c>
      <c r="C244" s="4"/>
      <c r="D244" s="4"/>
      <c r="E244" s="46"/>
      <c r="F244" s="63">
        <v>0</v>
      </c>
      <c r="G244" s="63">
        <v>0</v>
      </c>
      <c r="H244" s="63">
        <v>0</v>
      </c>
      <c r="I244" s="70"/>
      <c r="J244" s="1" t="s">
        <v>276</v>
      </c>
    </row>
    <row r="245" spans="1:10" ht="22.05" customHeight="1">
      <c r="A245" s="12" t="s">
        <v>169</v>
      </c>
      <c r="B245" s="57" t="s">
        <v>251</v>
      </c>
      <c r="C245" s="4"/>
      <c r="D245" s="4"/>
      <c r="E245" s="46"/>
      <c r="F245" s="63">
        <v>0</v>
      </c>
      <c r="G245" s="63">
        <v>0</v>
      </c>
      <c r="H245" s="63">
        <v>0</v>
      </c>
      <c r="I245" s="70"/>
      <c r="J245" s="1" t="s">
        <v>276</v>
      </c>
    </row>
    <row r="246" spans="1:10" ht="22.05" customHeight="1">
      <c r="A246" s="12" t="s">
        <v>170</v>
      </c>
      <c r="B246" s="57" t="s">
        <v>251</v>
      </c>
      <c r="C246" s="4"/>
      <c r="D246" s="4"/>
      <c r="E246" s="46"/>
      <c r="F246" s="63">
        <v>0</v>
      </c>
      <c r="G246" s="63">
        <v>0</v>
      </c>
      <c r="H246" s="63">
        <v>0</v>
      </c>
      <c r="I246" s="70"/>
      <c r="J246" s="1" t="s">
        <v>276</v>
      </c>
    </row>
    <row r="247" spans="1:10" ht="23.75" customHeight="1">
      <c r="A247" s="115" t="s">
        <v>171</v>
      </c>
      <c r="B247" s="117"/>
      <c r="C247" s="118"/>
      <c r="D247" s="118"/>
      <c r="E247" s="118"/>
      <c r="F247" s="118"/>
      <c r="G247" s="118"/>
      <c r="H247" s="39"/>
      <c r="I247" s="42"/>
    </row>
    <row r="248" spans="1:10" ht="20" customHeight="1">
      <c r="A248" s="116"/>
      <c r="B248" s="119"/>
      <c r="C248" s="120"/>
      <c r="D248" s="120"/>
      <c r="E248" s="120"/>
      <c r="F248" s="120"/>
      <c r="G248" s="120"/>
      <c r="H248" s="39"/>
      <c r="I248" s="42"/>
    </row>
    <row r="249" spans="1:10" ht="36" customHeight="1">
      <c r="A249" s="12" t="s">
        <v>172</v>
      </c>
      <c r="B249" s="57" t="s">
        <v>251</v>
      </c>
      <c r="C249" s="4"/>
      <c r="D249" s="4"/>
      <c r="E249" s="46"/>
      <c r="F249" s="63">
        <v>0</v>
      </c>
      <c r="G249" s="63">
        <v>0</v>
      </c>
      <c r="H249" s="63">
        <v>0</v>
      </c>
      <c r="I249" s="70"/>
      <c r="J249" s="1" t="s">
        <v>277</v>
      </c>
    </row>
    <row r="250" spans="1:10" ht="22.05" customHeight="1">
      <c r="A250" s="12" t="s">
        <v>173</v>
      </c>
      <c r="B250" s="57" t="s">
        <v>251</v>
      </c>
      <c r="C250" s="4"/>
      <c r="D250" s="4"/>
      <c r="E250" s="46"/>
      <c r="F250" s="63">
        <v>0</v>
      </c>
      <c r="G250" s="63">
        <v>0</v>
      </c>
      <c r="H250" s="63">
        <v>0</v>
      </c>
      <c r="I250" s="70"/>
      <c r="J250" s="1" t="s">
        <v>277</v>
      </c>
    </row>
    <row r="251" spans="1:10" ht="22.05" customHeight="1">
      <c r="A251" s="12" t="s">
        <v>174</v>
      </c>
      <c r="B251" s="57" t="s">
        <v>251</v>
      </c>
      <c r="C251" s="4"/>
      <c r="D251" s="4"/>
      <c r="E251" s="46"/>
      <c r="F251" s="63">
        <v>0</v>
      </c>
      <c r="G251" s="63">
        <v>0</v>
      </c>
      <c r="H251" s="63">
        <v>0</v>
      </c>
      <c r="I251" s="70"/>
      <c r="J251" s="1" t="s">
        <v>277</v>
      </c>
    </row>
    <row r="252" spans="1:10" ht="22.05" customHeight="1">
      <c r="A252" s="12" t="s">
        <v>175</v>
      </c>
      <c r="B252" s="57" t="s">
        <v>251</v>
      </c>
      <c r="C252" s="4"/>
      <c r="D252" s="4"/>
      <c r="E252" s="46"/>
      <c r="F252" s="63">
        <v>0</v>
      </c>
      <c r="G252" s="63">
        <v>0</v>
      </c>
      <c r="H252" s="63">
        <v>0</v>
      </c>
      <c r="I252" s="70"/>
      <c r="J252" s="1" t="s">
        <v>277</v>
      </c>
    </row>
    <row r="253" spans="1:10" ht="22.05" customHeight="1">
      <c r="A253" s="12" t="s">
        <v>176</v>
      </c>
      <c r="B253" s="57" t="s">
        <v>251</v>
      </c>
      <c r="C253" s="4"/>
      <c r="D253" s="4"/>
      <c r="E253" s="46"/>
      <c r="F253" s="63">
        <v>0</v>
      </c>
      <c r="G253" s="63">
        <v>0</v>
      </c>
      <c r="H253" s="63">
        <v>0</v>
      </c>
      <c r="I253" s="70"/>
      <c r="J253" s="1" t="s">
        <v>277</v>
      </c>
    </row>
    <row r="254" spans="1:10" ht="22.05" customHeight="1">
      <c r="A254" s="12" t="s">
        <v>177</v>
      </c>
      <c r="B254" s="57" t="s">
        <v>251</v>
      </c>
      <c r="C254" s="4"/>
      <c r="D254" s="4"/>
      <c r="E254" s="46"/>
      <c r="F254" s="63">
        <v>0</v>
      </c>
      <c r="G254" s="63">
        <v>0</v>
      </c>
      <c r="H254" s="63">
        <v>0</v>
      </c>
      <c r="I254" s="70"/>
      <c r="J254" s="1" t="s">
        <v>277</v>
      </c>
    </row>
    <row r="255" spans="1:10" ht="22.05" customHeight="1">
      <c r="A255" s="12" t="s">
        <v>178</v>
      </c>
      <c r="B255" s="57" t="s">
        <v>251</v>
      </c>
      <c r="C255" s="4"/>
      <c r="D255" s="4"/>
      <c r="E255" s="46"/>
      <c r="F255" s="63">
        <v>0</v>
      </c>
      <c r="G255" s="63">
        <v>0</v>
      </c>
      <c r="H255" s="63">
        <v>0</v>
      </c>
      <c r="I255" s="70"/>
      <c r="J255" s="1" t="s">
        <v>277</v>
      </c>
    </row>
    <row r="256" spans="1:10" ht="22.05" customHeight="1">
      <c r="A256" s="12" t="s">
        <v>179</v>
      </c>
      <c r="B256" s="57" t="s">
        <v>251</v>
      </c>
      <c r="C256" s="4"/>
      <c r="D256" s="4"/>
      <c r="E256" s="46"/>
      <c r="F256" s="63">
        <v>0</v>
      </c>
      <c r="G256" s="63">
        <v>0</v>
      </c>
      <c r="H256" s="63">
        <v>0</v>
      </c>
      <c r="I256" s="70"/>
      <c r="J256" s="1" t="s">
        <v>277</v>
      </c>
    </row>
    <row r="257" spans="1:10" ht="22.05" customHeight="1">
      <c r="A257" s="12" t="s">
        <v>180</v>
      </c>
      <c r="B257" s="57" t="s">
        <v>251</v>
      </c>
      <c r="C257" s="4"/>
      <c r="D257" s="4"/>
      <c r="E257" s="46"/>
      <c r="F257" s="63">
        <v>0</v>
      </c>
      <c r="G257" s="63">
        <v>0</v>
      </c>
      <c r="H257" s="63">
        <v>0</v>
      </c>
      <c r="I257" s="70"/>
      <c r="J257" s="1" t="s">
        <v>277</v>
      </c>
    </row>
    <row r="258" spans="1:10" ht="22.05" customHeight="1">
      <c r="A258" s="12" t="s">
        <v>181</v>
      </c>
      <c r="B258" s="57" t="s">
        <v>251</v>
      </c>
      <c r="C258" s="4"/>
      <c r="D258" s="4"/>
      <c r="E258" s="46"/>
      <c r="F258" s="63">
        <v>0</v>
      </c>
      <c r="G258" s="63">
        <v>0</v>
      </c>
      <c r="H258" s="63">
        <v>0</v>
      </c>
      <c r="I258" s="70"/>
      <c r="J258" s="1" t="s">
        <v>277</v>
      </c>
    </row>
    <row r="259" spans="1:10" ht="22.05" customHeight="1">
      <c r="A259" s="12" t="s">
        <v>182</v>
      </c>
      <c r="B259" s="57" t="s">
        <v>251</v>
      </c>
      <c r="C259" s="4"/>
      <c r="D259" s="4"/>
      <c r="E259" s="46"/>
      <c r="F259" s="63">
        <v>0</v>
      </c>
      <c r="G259" s="63">
        <v>0</v>
      </c>
      <c r="H259" s="63">
        <v>0</v>
      </c>
      <c r="I259" s="70"/>
      <c r="J259" s="1" t="s">
        <v>277</v>
      </c>
    </row>
    <row r="260" spans="1:10" ht="22.05" customHeight="1">
      <c r="A260" s="12" t="s">
        <v>183</v>
      </c>
      <c r="B260" s="57" t="s">
        <v>251</v>
      </c>
      <c r="C260" s="4"/>
      <c r="D260" s="4"/>
      <c r="E260" s="46"/>
      <c r="F260" s="63">
        <v>0</v>
      </c>
      <c r="G260" s="63">
        <v>0</v>
      </c>
      <c r="H260" s="63">
        <v>0</v>
      </c>
      <c r="I260" s="70"/>
      <c r="J260" s="1" t="s">
        <v>277</v>
      </c>
    </row>
    <row r="261" spans="1:10" ht="20" customHeight="1">
      <c r="A261" s="23"/>
      <c r="B261" s="3"/>
      <c r="C261" s="4"/>
      <c r="D261" s="4"/>
      <c r="E261" s="46"/>
      <c r="F261" s="63"/>
      <c r="G261" s="50"/>
      <c r="H261" s="61"/>
      <c r="I261" s="70"/>
    </row>
    <row r="262" spans="1:10" ht="20" customHeight="1">
      <c r="A262" s="23"/>
      <c r="B262" s="3"/>
      <c r="C262" s="4"/>
      <c r="D262" s="4"/>
      <c r="E262" s="46"/>
      <c r="F262" s="46"/>
      <c r="G262" s="50"/>
      <c r="H262" s="61"/>
      <c r="I262" s="41"/>
    </row>
    <row r="263" spans="1:10" ht="20" customHeight="1">
      <c r="A263" s="23"/>
      <c r="B263" s="3"/>
      <c r="C263" s="4"/>
      <c r="D263" s="4"/>
      <c r="E263" s="46"/>
      <c r="F263" s="46"/>
      <c r="G263" s="50"/>
      <c r="H263" s="61"/>
      <c r="I263" s="41"/>
    </row>
    <row r="264" spans="1:10" ht="24.75" customHeight="1">
      <c r="A264" s="24"/>
      <c r="B264" s="3"/>
      <c r="C264" s="4"/>
      <c r="D264" s="4"/>
      <c r="E264" s="46"/>
      <c r="F264" s="46"/>
      <c r="G264" s="50"/>
      <c r="H264" s="61"/>
      <c r="I264" s="41"/>
    </row>
    <row r="265" spans="1:10" ht="20" customHeight="1">
      <c r="A265" s="23"/>
      <c r="B265" s="3"/>
      <c r="C265" s="4"/>
      <c r="D265" s="4"/>
      <c r="E265" s="46"/>
      <c r="F265" s="46"/>
      <c r="G265" s="50"/>
      <c r="H265" s="61"/>
      <c r="I265" s="41"/>
    </row>
    <row r="266" spans="1:10" ht="22.05" customHeight="1">
      <c r="A266" s="12"/>
      <c r="B266" s="3"/>
      <c r="C266" s="4"/>
      <c r="D266" s="4"/>
      <c r="E266" s="46"/>
      <c r="F266" s="46"/>
      <c r="G266" s="50"/>
      <c r="H266" s="61"/>
      <c r="I266" s="41"/>
    </row>
    <row r="267" spans="1:10" ht="20" customHeight="1">
      <c r="I267" s="41"/>
    </row>
    <row r="268" spans="1:10" ht="20" customHeight="1">
      <c r="I268" s="41"/>
    </row>
    <row r="269" spans="1:10" ht="20" customHeight="1">
      <c r="I269" s="41"/>
    </row>
    <row r="270" spans="1:10" ht="20" customHeight="1">
      <c r="I270" s="41"/>
    </row>
    <row r="271" spans="1:10" ht="20" customHeight="1">
      <c r="I271" s="41"/>
    </row>
    <row r="272" spans="1:10" ht="20" customHeight="1">
      <c r="I272" s="41"/>
    </row>
    <row r="273" spans="9:9" ht="20" customHeight="1">
      <c r="I273" s="41"/>
    </row>
    <row r="274" spans="9:9" ht="20" customHeight="1">
      <c r="I274" s="41"/>
    </row>
    <row r="275" spans="9:9" ht="20" customHeight="1">
      <c r="I275" s="41"/>
    </row>
    <row r="276" spans="9:9" ht="20" customHeight="1">
      <c r="I276" s="41"/>
    </row>
    <row r="277" spans="9:9" ht="20" customHeight="1">
      <c r="I277" s="41"/>
    </row>
    <row r="278" spans="9:9" ht="20" customHeight="1">
      <c r="I278" s="41"/>
    </row>
    <row r="279" spans="9:9" ht="20" customHeight="1">
      <c r="I279" s="41"/>
    </row>
    <row r="280" spans="9:9" ht="20" customHeight="1">
      <c r="I280" s="41"/>
    </row>
    <row r="281" spans="9:9" ht="20" customHeight="1">
      <c r="I281" s="41"/>
    </row>
    <row r="282" spans="9:9" ht="20" customHeight="1">
      <c r="I282" s="41"/>
    </row>
    <row r="283" spans="9:9" ht="20" customHeight="1">
      <c r="I283" s="41"/>
    </row>
    <row r="284" spans="9:9" ht="20" customHeight="1">
      <c r="I284" s="41"/>
    </row>
    <row r="285" spans="9:9" ht="20" customHeight="1">
      <c r="I285" s="41"/>
    </row>
    <row r="286" spans="9:9" ht="20" customHeight="1">
      <c r="I286" s="41"/>
    </row>
    <row r="287" spans="9:9" ht="20" customHeight="1">
      <c r="I287" s="41"/>
    </row>
    <row r="288" spans="9:9" ht="20" customHeight="1">
      <c r="I288" s="41"/>
    </row>
    <row r="289" spans="9:9" ht="20" customHeight="1">
      <c r="I289" s="41"/>
    </row>
    <row r="290" spans="9:9" ht="20" customHeight="1">
      <c r="I290" s="41"/>
    </row>
    <row r="291" spans="9:9" ht="20" customHeight="1">
      <c r="I291" s="41"/>
    </row>
    <row r="292" spans="9:9" ht="20" customHeight="1">
      <c r="I292" s="41"/>
    </row>
    <row r="293" spans="9:9" ht="20" customHeight="1">
      <c r="I293" s="41"/>
    </row>
    <row r="294" spans="9:9" ht="20" customHeight="1">
      <c r="I294" s="41"/>
    </row>
    <row r="295" spans="9:9" ht="20" customHeight="1">
      <c r="I295" s="41"/>
    </row>
    <row r="296" spans="9:9" ht="20" customHeight="1">
      <c r="I296" s="41"/>
    </row>
    <row r="297" spans="9:9" ht="20" customHeight="1">
      <c r="I297" s="41"/>
    </row>
    <row r="298" spans="9:9" ht="20" customHeight="1">
      <c r="I298" s="41"/>
    </row>
    <row r="299" spans="9:9" ht="20" customHeight="1">
      <c r="I299" s="41"/>
    </row>
    <row r="300" spans="9:9" ht="20" customHeight="1">
      <c r="I300" s="41"/>
    </row>
    <row r="301" spans="9:9" ht="20" customHeight="1">
      <c r="I301" s="41"/>
    </row>
    <row r="302" spans="9:9" ht="20" customHeight="1">
      <c r="I302" s="41"/>
    </row>
    <row r="303" spans="9:9" ht="20" customHeight="1">
      <c r="I303" s="41"/>
    </row>
    <row r="304" spans="9:9" ht="20" customHeight="1">
      <c r="I304" s="41"/>
    </row>
    <row r="305" spans="9:9" ht="20" customHeight="1">
      <c r="I305" s="41"/>
    </row>
    <row r="306" spans="9:9" ht="20" customHeight="1">
      <c r="I306" s="41"/>
    </row>
    <row r="307" spans="9:9" ht="20" customHeight="1">
      <c r="I307" s="41"/>
    </row>
    <row r="308" spans="9:9" ht="20" customHeight="1">
      <c r="I308" s="41"/>
    </row>
    <row r="309" spans="9:9" ht="20" customHeight="1">
      <c r="I309" s="41"/>
    </row>
    <row r="310" spans="9:9" ht="20" customHeight="1">
      <c r="I310" s="41"/>
    </row>
    <row r="311" spans="9:9" ht="20" customHeight="1">
      <c r="I311" s="41"/>
    </row>
    <row r="312" spans="9:9" ht="20" customHeight="1">
      <c r="I312" s="41"/>
    </row>
    <row r="313" spans="9:9" ht="20" customHeight="1">
      <c r="I313" s="41"/>
    </row>
    <row r="314" spans="9:9" ht="20" customHeight="1">
      <c r="I314" s="41"/>
    </row>
    <row r="315" spans="9:9" ht="20" customHeight="1">
      <c r="I315" s="41"/>
    </row>
    <row r="316" spans="9:9" ht="20" customHeight="1">
      <c r="I316" s="41"/>
    </row>
    <row r="317" spans="9:9" ht="20" customHeight="1">
      <c r="I317" s="41"/>
    </row>
    <row r="318" spans="9:9" ht="20" customHeight="1">
      <c r="I318" s="41"/>
    </row>
    <row r="319" spans="9:9" ht="20" customHeight="1">
      <c r="I319" s="41"/>
    </row>
    <row r="320" spans="9:9" ht="20" customHeight="1">
      <c r="I320" s="41"/>
    </row>
    <row r="321" spans="9:9" ht="20" customHeight="1">
      <c r="I321" s="41"/>
    </row>
    <row r="322" spans="9:9" ht="20" customHeight="1">
      <c r="I322" s="41"/>
    </row>
    <row r="323" spans="9:9" ht="20" customHeight="1">
      <c r="I323" s="41"/>
    </row>
    <row r="324" spans="9:9" ht="20" customHeight="1">
      <c r="I324" s="41"/>
    </row>
    <row r="325" spans="9:9" ht="20" customHeight="1">
      <c r="I325" s="41"/>
    </row>
    <row r="326" spans="9:9" ht="20" customHeight="1">
      <c r="I326" s="41"/>
    </row>
    <row r="327" spans="9:9" ht="20" customHeight="1">
      <c r="I327" s="41"/>
    </row>
    <row r="328" spans="9:9" ht="20" customHeight="1">
      <c r="I328" s="41"/>
    </row>
    <row r="329" spans="9:9" ht="20" customHeight="1">
      <c r="I329" s="41"/>
    </row>
    <row r="330" spans="9:9" ht="20" customHeight="1">
      <c r="I330" s="41"/>
    </row>
    <row r="331" spans="9:9" ht="20" customHeight="1">
      <c r="I331" s="41"/>
    </row>
    <row r="332" spans="9:9" ht="20" customHeight="1">
      <c r="I332" s="41"/>
    </row>
    <row r="333" spans="9:9" ht="20" customHeight="1">
      <c r="I333" s="41"/>
    </row>
    <row r="334" spans="9:9" ht="20" customHeight="1">
      <c r="I334" s="41"/>
    </row>
    <row r="335" spans="9:9" ht="20" customHeight="1">
      <c r="I335" s="41"/>
    </row>
    <row r="336" spans="9:9" ht="20" customHeight="1">
      <c r="I336" s="41"/>
    </row>
    <row r="337" spans="9:9" ht="20" customHeight="1">
      <c r="I337" s="41"/>
    </row>
    <row r="338" spans="9:9" ht="20" customHeight="1">
      <c r="I338" s="41"/>
    </row>
    <row r="339" spans="9:9" ht="20" customHeight="1">
      <c r="I339" s="41"/>
    </row>
    <row r="340" spans="9:9" ht="20" customHeight="1">
      <c r="I340" s="41"/>
    </row>
    <row r="341" spans="9:9" ht="20" customHeight="1">
      <c r="I341" s="41"/>
    </row>
    <row r="342" spans="9:9" ht="20" customHeight="1">
      <c r="I342" s="41"/>
    </row>
    <row r="343" spans="9:9" ht="20" customHeight="1">
      <c r="I343" s="41"/>
    </row>
    <row r="344" spans="9:9" ht="20" customHeight="1">
      <c r="I344" s="41"/>
    </row>
    <row r="345" spans="9:9" ht="20" customHeight="1">
      <c r="I345" s="41"/>
    </row>
    <row r="346" spans="9:9" ht="20" customHeight="1">
      <c r="I346" s="41"/>
    </row>
    <row r="347" spans="9:9" ht="20" customHeight="1">
      <c r="I347" s="41"/>
    </row>
    <row r="348" spans="9:9" ht="20" customHeight="1">
      <c r="I348" s="41"/>
    </row>
    <row r="349" spans="9:9" ht="20" customHeight="1">
      <c r="I349" s="41"/>
    </row>
    <row r="350" spans="9:9" ht="20" customHeight="1">
      <c r="I350" s="41"/>
    </row>
    <row r="351" spans="9:9" ht="20" customHeight="1">
      <c r="I351" s="41"/>
    </row>
    <row r="352" spans="9:9" ht="20" customHeight="1">
      <c r="I352" s="41"/>
    </row>
    <row r="353" spans="9:9" ht="20" customHeight="1">
      <c r="I353" s="41"/>
    </row>
    <row r="354" spans="9:9" ht="20" customHeight="1">
      <c r="I354" s="41"/>
    </row>
    <row r="355" spans="9:9" ht="20" customHeight="1">
      <c r="I355" s="41"/>
    </row>
    <row r="356" spans="9:9" ht="20" customHeight="1">
      <c r="I356" s="41"/>
    </row>
    <row r="357" spans="9:9" ht="20" customHeight="1">
      <c r="I357" s="41"/>
    </row>
    <row r="358" spans="9:9" ht="20" customHeight="1">
      <c r="I358" s="41"/>
    </row>
    <row r="359" spans="9:9" ht="20" customHeight="1">
      <c r="I359" s="41"/>
    </row>
    <row r="360" spans="9:9" ht="20" customHeight="1">
      <c r="I360" s="41"/>
    </row>
    <row r="361" spans="9:9" ht="20" customHeight="1">
      <c r="I361" s="41"/>
    </row>
    <row r="362" spans="9:9" ht="20" customHeight="1">
      <c r="I362" s="41"/>
    </row>
    <row r="363" spans="9:9" ht="20" customHeight="1">
      <c r="I363" s="41"/>
    </row>
    <row r="364" spans="9:9" ht="20" customHeight="1">
      <c r="I364" s="41"/>
    </row>
    <row r="365" spans="9:9" ht="20" customHeight="1">
      <c r="I365" s="41"/>
    </row>
    <row r="366" spans="9:9" ht="20" customHeight="1">
      <c r="I366" s="41"/>
    </row>
    <row r="367" spans="9:9" ht="20" customHeight="1">
      <c r="I367" s="41"/>
    </row>
    <row r="368" spans="9:9" ht="20" customHeight="1">
      <c r="I368" s="41"/>
    </row>
    <row r="369" spans="9:9" ht="20" customHeight="1">
      <c r="I369" s="41"/>
    </row>
    <row r="370" spans="9:9" ht="20" customHeight="1">
      <c r="I370" s="41"/>
    </row>
    <row r="371" spans="9:9" ht="20" customHeight="1">
      <c r="I371" s="41"/>
    </row>
    <row r="372" spans="9:9" ht="20" customHeight="1">
      <c r="I372" s="41"/>
    </row>
    <row r="373" spans="9:9" ht="20" customHeight="1">
      <c r="I373" s="41"/>
    </row>
    <row r="374" spans="9:9" ht="20" customHeight="1">
      <c r="I374" s="41"/>
    </row>
    <row r="375" spans="9:9" ht="20" customHeight="1">
      <c r="I375" s="41"/>
    </row>
    <row r="376" spans="9:9" ht="20" customHeight="1">
      <c r="I376" s="41"/>
    </row>
    <row r="377" spans="9:9" ht="20" customHeight="1">
      <c r="I377" s="41"/>
    </row>
    <row r="378" spans="9:9" ht="20" customHeight="1">
      <c r="I378" s="41"/>
    </row>
    <row r="379" spans="9:9" ht="20" customHeight="1">
      <c r="I379" s="41"/>
    </row>
    <row r="380" spans="9:9" ht="20" customHeight="1">
      <c r="I380" s="41"/>
    </row>
    <row r="381" spans="9:9" ht="20" customHeight="1">
      <c r="I381" s="41"/>
    </row>
    <row r="382" spans="9:9" ht="20" customHeight="1">
      <c r="I382" s="41"/>
    </row>
    <row r="383" spans="9:9" ht="20" customHeight="1">
      <c r="I383" s="41"/>
    </row>
    <row r="384" spans="9:9" ht="20" customHeight="1">
      <c r="I384" s="41"/>
    </row>
    <row r="385" spans="9:9" ht="20" customHeight="1">
      <c r="I385" s="41"/>
    </row>
    <row r="386" spans="9:9" ht="20" customHeight="1">
      <c r="I386" s="41"/>
    </row>
    <row r="387" spans="9:9" ht="20" customHeight="1">
      <c r="I387" s="41"/>
    </row>
    <row r="388" spans="9:9" ht="20" customHeight="1">
      <c r="I388" s="41"/>
    </row>
    <row r="389" spans="9:9" ht="20" customHeight="1">
      <c r="I389" s="41"/>
    </row>
    <row r="390" spans="9:9" ht="20" customHeight="1">
      <c r="I390" s="41"/>
    </row>
    <row r="391" spans="9:9" ht="20" customHeight="1">
      <c r="I391" s="41"/>
    </row>
    <row r="392" spans="9:9" ht="20" customHeight="1">
      <c r="I392" s="41"/>
    </row>
    <row r="393" spans="9:9" ht="20" customHeight="1">
      <c r="I393" s="41"/>
    </row>
    <row r="394" spans="9:9" ht="20" customHeight="1">
      <c r="I394" s="41"/>
    </row>
    <row r="395" spans="9:9" ht="20" customHeight="1">
      <c r="I395" s="41"/>
    </row>
    <row r="396" spans="9:9" ht="20" customHeight="1">
      <c r="I396" s="41"/>
    </row>
    <row r="397" spans="9:9" ht="20" customHeight="1">
      <c r="I397" s="41"/>
    </row>
    <row r="398" spans="9:9" ht="20" customHeight="1">
      <c r="I398" s="41"/>
    </row>
    <row r="399" spans="9:9" ht="20" customHeight="1">
      <c r="I399" s="41"/>
    </row>
    <row r="400" spans="9:9" ht="20" customHeight="1">
      <c r="I400" s="41"/>
    </row>
    <row r="401" spans="9:9" ht="20" customHeight="1">
      <c r="I401" s="41"/>
    </row>
    <row r="402" spans="9:9" ht="20" customHeight="1">
      <c r="I402" s="41"/>
    </row>
    <row r="403" spans="9:9" ht="20" customHeight="1">
      <c r="I403" s="41"/>
    </row>
    <row r="404" spans="9:9" ht="20" customHeight="1">
      <c r="I404" s="41"/>
    </row>
    <row r="405" spans="9:9" ht="20" customHeight="1">
      <c r="I405" s="41"/>
    </row>
    <row r="406" spans="9:9" ht="20" customHeight="1">
      <c r="I406" s="41"/>
    </row>
    <row r="407" spans="9:9" ht="20" customHeight="1">
      <c r="I407" s="41"/>
    </row>
    <row r="408" spans="9:9" ht="20" customHeight="1">
      <c r="I408" s="41"/>
    </row>
    <row r="409" spans="9:9" ht="20" customHeight="1">
      <c r="I409" s="41"/>
    </row>
    <row r="410" spans="9:9" ht="20" customHeight="1">
      <c r="I410" s="41"/>
    </row>
    <row r="411" spans="9:9" ht="20" customHeight="1">
      <c r="I411" s="41"/>
    </row>
    <row r="412" spans="9:9" ht="20" customHeight="1">
      <c r="I412" s="41"/>
    </row>
    <row r="413" spans="9:9" ht="20" customHeight="1">
      <c r="I413" s="41"/>
    </row>
    <row r="414" spans="9:9" ht="20" customHeight="1">
      <c r="I414" s="41"/>
    </row>
    <row r="415" spans="9:9" ht="20" customHeight="1">
      <c r="I415" s="41"/>
    </row>
    <row r="416" spans="9:9" ht="20" customHeight="1">
      <c r="I416" s="41"/>
    </row>
    <row r="417" spans="9:9" ht="20" customHeight="1">
      <c r="I417" s="41"/>
    </row>
    <row r="418" spans="9:9" ht="20" customHeight="1">
      <c r="I418" s="41"/>
    </row>
    <row r="419" spans="9:9" ht="20" customHeight="1">
      <c r="I419" s="41"/>
    </row>
    <row r="420" spans="9:9" ht="20" customHeight="1">
      <c r="I420" s="41"/>
    </row>
    <row r="421" spans="9:9" ht="20" customHeight="1">
      <c r="I421" s="41"/>
    </row>
    <row r="422" spans="9:9" ht="20" customHeight="1">
      <c r="I422" s="41"/>
    </row>
    <row r="423" spans="9:9" ht="20" customHeight="1">
      <c r="I423" s="41"/>
    </row>
    <row r="424" spans="9:9" ht="20" customHeight="1">
      <c r="I424" s="41"/>
    </row>
    <row r="425" spans="9:9" ht="20" customHeight="1">
      <c r="I425" s="41"/>
    </row>
    <row r="426" spans="9:9" ht="20" customHeight="1">
      <c r="I426" s="41"/>
    </row>
    <row r="427" spans="9:9" ht="20" customHeight="1">
      <c r="I427" s="41"/>
    </row>
    <row r="428" spans="9:9" ht="20" customHeight="1">
      <c r="I428" s="41"/>
    </row>
    <row r="429" spans="9:9" ht="20" customHeight="1">
      <c r="I429" s="41"/>
    </row>
    <row r="430" spans="9:9" ht="20" customHeight="1">
      <c r="I430" s="41"/>
    </row>
    <row r="431" spans="9:9" ht="20" customHeight="1">
      <c r="I431" s="41"/>
    </row>
    <row r="432" spans="9:9" ht="20" customHeight="1">
      <c r="I432" s="41"/>
    </row>
    <row r="433" spans="9:9" ht="20" customHeight="1">
      <c r="I433" s="41"/>
    </row>
    <row r="434" spans="9:9" ht="20" customHeight="1">
      <c r="I434" s="41"/>
    </row>
    <row r="435" spans="9:9" ht="20" customHeight="1">
      <c r="I435" s="41"/>
    </row>
    <row r="436" spans="9:9" ht="20" customHeight="1">
      <c r="I436" s="41"/>
    </row>
    <row r="437" spans="9:9" ht="20" customHeight="1">
      <c r="I437" s="41"/>
    </row>
    <row r="438" spans="9:9" ht="20" customHeight="1">
      <c r="I438" s="41"/>
    </row>
    <row r="439" spans="9:9" ht="20" customHeight="1">
      <c r="I439" s="41"/>
    </row>
    <row r="440" spans="9:9" ht="20" customHeight="1">
      <c r="I440" s="41"/>
    </row>
    <row r="441" spans="9:9" ht="20" customHeight="1">
      <c r="I441" s="41"/>
    </row>
    <row r="442" spans="9:9" ht="20" customHeight="1">
      <c r="I442" s="41"/>
    </row>
    <row r="443" spans="9:9" ht="20" customHeight="1">
      <c r="I443" s="41"/>
    </row>
    <row r="444" spans="9:9" ht="20" customHeight="1">
      <c r="I444" s="41"/>
    </row>
    <row r="445" spans="9:9" ht="20" customHeight="1">
      <c r="I445" s="41"/>
    </row>
    <row r="446" spans="9:9" ht="20" customHeight="1">
      <c r="I446" s="41"/>
    </row>
    <row r="447" spans="9:9" ht="20" customHeight="1">
      <c r="I447" s="41"/>
    </row>
    <row r="448" spans="9:9" ht="20" customHeight="1">
      <c r="I448" s="41"/>
    </row>
    <row r="449" spans="9:9" ht="20" customHeight="1">
      <c r="I449" s="41"/>
    </row>
    <row r="450" spans="9:9" ht="20" customHeight="1">
      <c r="I450" s="41"/>
    </row>
    <row r="451" spans="9:9" ht="20" customHeight="1">
      <c r="I451" s="41"/>
    </row>
    <row r="452" spans="9:9" ht="20" customHeight="1">
      <c r="I452" s="41"/>
    </row>
    <row r="453" spans="9:9" ht="20" customHeight="1">
      <c r="I453" s="41"/>
    </row>
    <row r="454" spans="9:9" ht="20" customHeight="1">
      <c r="I454" s="41"/>
    </row>
    <row r="455" spans="9:9" ht="20" customHeight="1">
      <c r="I455" s="41"/>
    </row>
    <row r="456" spans="9:9" ht="20" customHeight="1">
      <c r="I456" s="41"/>
    </row>
    <row r="457" spans="9:9" ht="20" customHeight="1">
      <c r="I457" s="41"/>
    </row>
    <row r="458" spans="9:9" ht="20" customHeight="1">
      <c r="I458" s="41"/>
    </row>
    <row r="459" spans="9:9" ht="20" customHeight="1">
      <c r="I459" s="41"/>
    </row>
    <row r="460" spans="9:9" ht="20" customHeight="1">
      <c r="I460" s="41"/>
    </row>
    <row r="461" spans="9:9" ht="20" customHeight="1">
      <c r="I461" s="41"/>
    </row>
    <row r="462" spans="9:9" ht="20" customHeight="1">
      <c r="I462" s="41"/>
    </row>
    <row r="463" spans="9:9" ht="20" customHeight="1">
      <c r="I463" s="41"/>
    </row>
    <row r="464" spans="9:9" ht="20" customHeight="1">
      <c r="I464" s="41"/>
    </row>
    <row r="465" spans="9:9" ht="20" customHeight="1">
      <c r="I465" s="41"/>
    </row>
    <row r="466" spans="9:9" ht="20" customHeight="1">
      <c r="I466" s="41"/>
    </row>
    <row r="467" spans="9:9" ht="20" customHeight="1">
      <c r="I467" s="41"/>
    </row>
    <row r="468" spans="9:9" ht="20" customHeight="1">
      <c r="I468" s="41"/>
    </row>
    <row r="469" spans="9:9" ht="20" customHeight="1">
      <c r="I469" s="41"/>
    </row>
    <row r="470" spans="9:9" ht="20" customHeight="1">
      <c r="I470" s="41"/>
    </row>
    <row r="471" spans="9:9" ht="20" customHeight="1">
      <c r="I471" s="41"/>
    </row>
    <row r="472" spans="9:9" ht="20" customHeight="1">
      <c r="I472" s="41"/>
    </row>
    <row r="473" spans="9:9" ht="20" customHeight="1">
      <c r="I473" s="41"/>
    </row>
    <row r="474" spans="9:9" ht="20" customHeight="1">
      <c r="I474" s="41"/>
    </row>
    <row r="475" spans="9:9" ht="20" customHeight="1">
      <c r="I475" s="41"/>
    </row>
    <row r="476" spans="9:9" ht="20" customHeight="1">
      <c r="I476" s="41"/>
    </row>
    <row r="477" spans="9:9" ht="20" customHeight="1">
      <c r="I477" s="41"/>
    </row>
    <row r="478" spans="9:9" ht="20" customHeight="1">
      <c r="I478" s="41"/>
    </row>
    <row r="479" spans="9:9" ht="20" customHeight="1">
      <c r="I479" s="41"/>
    </row>
    <row r="480" spans="9:9" ht="20" customHeight="1">
      <c r="I480" s="41"/>
    </row>
    <row r="481" spans="9:9" ht="20" customHeight="1">
      <c r="I481" s="41"/>
    </row>
    <row r="482" spans="9:9" ht="20" customHeight="1">
      <c r="I482" s="41"/>
    </row>
    <row r="483" spans="9:9" ht="20" customHeight="1">
      <c r="I483" s="41"/>
    </row>
    <row r="484" spans="9:9" ht="20" customHeight="1">
      <c r="I484" s="41"/>
    </row>
    <row r="485" spans="9:9" ht="20" customHeight="1">
      <c r="I485" s="41"/>
    </row>
    <row r="486" spans="9:9" ht="20" customHeight="1">
      <c r="I486" s="41"/>
    </row>
    <row r="487" spans="9:9" ht="20" customHeight="1">
      <c r="I487" s="41"/>
    </row>
    <row r="488" spans="9:9" ht="20" customHeight="1">
      <c r="I488" s="41"/>
    </row>
    <row r="489" spans="9:9" ht="20" customHeight="1">
      <c r="I489" s="41"/>
    </row>
    <row r="490" spans="9:9" ht="20" customHeight="1">
      <c r="I490" s="41"/>
    </row>
    <row r="491" spans="9:9" ht="20" customHeight="1">
      <c r="I491" s="41"/>
    </row>
    <row r="492" spans="9:9" ht="20" customHeight="1">
      <c r="I492" s="41"/>
    </row>
    <row r="493" spans="9:9" ht="20" customHeight="1">
      <c r="I493" s="41"/>
    </row>
    <row r="494" spans="9:9" ht="20" customHeight="1">
      <c r="I494" s="41"/>
    </row>
    <row r="495" spans="9:9" ht="20" customHeight="1">
      <c r="I495" s="41"/>
    </row>
    <row r="496" spans="9:9" ht="20" customHeight="1">
      <c r="I496" s="41"/>
    </row>
    <row r="497" spans="9:9" ht="20" customHeight="1">
      <c r="I497" s="41"/>
    </row>
    <row r="498" spans="9:9" ht="20" customHeight="1">
      <c r="I498" s="41"/>
    </row>
    <row r="499" spans="9:9" ht="20" customHeight="1">
      <c r="I499" s="41"/>
    </row>
    <row r="500" spans="9:9" ht="20" customHeight="1">
      <c r="I500" s="41"/>
    </row>
    <row r="501" spans="9:9" ht="20" customHeight="1">
      <c r="I501" s="41"/>
    </row>
    <row r="502" spans="9:9" ht="20" customHeight="1">
      <c r="I502" s="41"/>
    </row>
    <row r="503" spans="9:9" ht="20" customHeight="1">
      <c r="I503" s="41"/>
    </row>
    <row r="504" spans="9:9" ht="20" customHeight="1">
      <c r="I504" s="41"/>
    </row>
    <row r="505" spans="9:9" ht="20" customHeight="1">
      <c r="I505" s="41"/>
    </row>
    <row r="506" spans="9:9" ht="20" customHeight="1">
      <c r="I506" s="41"/>
    </row>
    <row r="507" spans="9:9" ht="20" customHeight="1">
      <c r="I507" s="41"/>
    </row>
    <row r="508" spans="9:9" ht="20" customHeight="1">
      <c r="I508" s="41"/>
    </row>
    <row r="509" spans="9:9" ht="20" customHeight="1">
      <c r="I509" s="41"/>
    </row>
    <row r="510" spans="9:9" ht="20" customHeight="1">
      <c r="I510" s="41"/>
    </row>
    <row r="511" spans="9:9" ht="20" customHeight="1">
      <c r="I511" s="41"/>
    </row>
    <row r="512" spans="9:9" ht="20" customHeight="1">
      <c r="I512" s="41"/>
    </row>
    <row r="513" spans="9:9" ht="20" customHeight="1">
      <c r="I513" s="41"/>
    </row>
    <row r="514" spans="9:9" ht="20" customHeight="1">
      <c r="I514" s="41"/>
    </row>
    <row r="515" spans="9:9" ht="20" customHeight="1">
      <c r="I515" s="41"/>
    </row>
    <row r="516" spans="9:9" ht="20" customHeight="1">
      <c r="I516" s="41"/>
    </row>
    <row r="517" spans="9:9" ht="20" customHeight="1">
      <c r="I517" s="41"/>
    </row>
    <row r="518" spans="9:9" ht="20" customHeight="1">
      <c r="I518" s="41"/>
    </row>
    <row r="519" spans="9:9" ht="20" customHeight="1">
      <c r="I519" s="41"/>
    </row>
    <row r="520" spans="9:9" ht="20" customHeight="1">
      <c r="I520" s="41"/>
    </row>
    <row r="521" spans="9:9" ht="20" customHeight="1">
      <c r="I521" s="41"/>
    </row>
    <row r="522" spans="9:9" ht="20" customHeight="1">
      <c r="I522" s="41"/>
    </row>
    <row r="523" spans="9:9" ht="20" customHeight="1">
      <c r="I523" s="41"/>
    </row>
    <row r="524" spans="9:9" ht="20" customHeight="1">
      <c r="I524" s="41"/>
    </row>
    <row r="525" spans="9:9" ht="20" customHeight="1">
      <c r="I525" s="41"/>
    </row>
    <row r="526" spans="9:9" ht="20" customHeight="1">
      <c r="I526" s="41"/>
    </row>
    <row r="527" spans="9:9" ht="20" customHeight="1">
      <c r="I527" s="41"/>
    </row>
    <row r="528" spans="9:9" ht="20" customHeight="1">
      <c r="I528" s="41"/>
    </row>
    <row r="529" spans="9:9" ht="20" customHeight="1">
      <c r="I529" s="41"/>
    </row>
    <row r="530" spans="9:9" ht="20" customHeight="1">
      <c r="I530" s="41"/>
    </row>
    <row r="531" spans="9:9" ht="20" customHeight="1">
      <c r="I531" s="41"/>
    </row>
    <row r="532" spans="9:9" ht="20" customHeight="1">
      <c r="I532" s="41"/>
    </row>
    <row r="533" spans="9:9" ht="20" customHeight="1">
      <c r="I533" s="41"/>
    </row>
    <row r="534" spans="9:9" ht="20" customHeight="1">
      <c r="I534" s="41"/>
    </row>
    <row r="535" spans="9:9" ht="20" customHeight="1">
      <c r="I535" s="41"/>
    </row>
    <row r="536" spans="9:9" ht="20" customHeight="1">
      <c r="I536" s="41"/>
    </row>
    <row r="537" spans="9:9" ht="20" customHeight="1">
      <c r="I537" s="41"/>
    </row>
    <row r="538" spans="9:9" ht="20" customHeight="1">
      <c r="I538" s="41"/>
    </row>
    <row r="539" spans="9:9" ht="20" customHeight="1">
      <c r="I539" s="41"/>
    </row>
    <row r="540" spans="9:9" ht="20" customHeight="1">
      <c r="I540" s="41"/>
    </row>
    <row r="541" spans="9:9" ht="20" customHeight="1">
      <c r="I541" s="41"/>
    </row>
    <row r="542" spans="9:9" ht="20" customHeight="1">
      <c r="I542" s="41"/>
    </row>
    <row r="543" spans="9:9" ht="20" customHeight="1">
      <c r="I543" s="41"/>
    </row>
    <row r="544" spans="9:9" ht="20" customHeight="1">
      <c r="I544" s="41"/>
    </row>
    <row r="545" spans="9:9" ht="20" customHeight="1">
      <c r="I545" s="41"/>
    </row>
    <row r="546" spans="9:9" ht="20" customHeight="1">
      <c r="I546" s="41"/>
    </row>
    <row r="547" spans="9:9" ht="20" customHeight="1">
      <c r="I547" s="41"/>
    </row>
    <row r="548" spans="9:9" ht="20" customHeight="1">
      <c r="I548" s="41"/>
    </row>
    <row r="549" spans="9:9" ht="20" customHeight="1">
      <c r="I549" s="41"/>
    </row>
    <row r="550" spans="9:9" ht="20" customHeight="1">
      <c r="I550" s="41"/>
    </row>
    <row r="551" spans="9:9" ht="20" customHeight="1">
      <c r="I551" s="41"/>
    </row>
    <row r="552" spans="9:9" ht="20" customHeight="1">
      <c r="I552" s="41"/>
    </row>
    <row r="553" spans="9:9" ht="20" customHeight="1">
      <c r="I553" s="41"/>
    </row>
    <row r="554" spans="9:9" ht="20" customHeight="1">
      <c r="I554" s="41"/>
    </row>
    <row r="555" spans="9:9" ht="20" customHeight="1">
      <c r="I555" s="41"/>
    </row>
    <row r="556" spans="9:9" ht="20" customHeight="1">
      <c r="I556" s="41"/>
    </row>
    <row r="557" spans="9:9" ht="20" customHeight="1">
      <c r="I557" s="41"/>
    </row>
    <row r="558" spans="9:9" ht="20" customHeight="1">
      <c r="I558" s="41"/>
    </row>
    <row r="559" spans="9:9" ht="20" customHeight="1">
      <c r="I559" s="41"/>
    </row>
    <row r="560" spans="9:9" ht="20" customHeight="1">
      <c r="I560" s="41"/>
    </row>
    <row r="561" spans="9:9" ht="20" customHeight="1">
      <c r="I561" s="41"/>
    </row>
    <row r="562" spans="9:9" ht="20" customHeight="1">
      <c r="I562" s="41"/>
    </row>
    <row r="563" spans="9:9" ht="20" customHeight="1">
      <c r="I563" s="41"/>
    </row>
    <row r="564" spans="9:9" ht="20" customHeight="1">
      <c r="I564" s="41"/>
    </row>
    <row r="565" spans="9:9" ht="20" customHeight="1">
      <c r="I565" s="41"/>
    </row>
    <row r="566" spans="9:9" ht="20" customHeight="1">
      <c r="I566" s="41"/>
    </row>
    <row r="567" spans="9:9" ht="20" customHeight="1">
      <c r="I567" s="41"/>
    </row>
    <row r="568" spans="9:9" ht="20" customHeight="1">
      <c r="I568" s="41"/>
    </row>
    <row r="569" spans="9:9" ht="20" customHeight="1">
      <c r="I569" s="41"/>
    </row>
    <row r="570" spans="9:9" ht="20" customHeight="1">
      <c r="I570" s="41"/>
    </row>
    <row r="571" spans="9:9" ht="20" customHeight="1">
      <c r="I571" s="41"/>
    </row>
    <row r="572" spans="9:9" ht="20" customHeight="1">
      <c r="I572" s="41"/>
    </row>
    <row r="573" spans="9:9" ht="20" customHeight="1">
      <c r="I573" s="41"/>
    </row>
    <row r="574" spans="9:9" ht="20" customHeight="1">
      <c r="I574" s="41"/>
    </row>
    <row r="575" spans="9:9" ht="20" customHeight="1">
      <c r="I575" s="41"/>
    </row>
    <row r="576" spans="9:9" ht="20" customHeight="1">
      <c r="I576" s="41"/>
    </row>
    <row r="577" spans="9:9" ht="20" customHeight="1">
      <c r="I577" s="41"/>
    </row>
    <row r="578" spans="9:9" ht="20" customHeight="1">
      <c r="I578" s="41"/>
    </row>
    <row r="579" spans="9:9" ht="20" customHeight="1">
      <c r="I579" s="41"/>
    </row>
    <row r="580" spans="9:9" ht="20" customHeight="1">
      <c r="I580" s="41"/>
    </row>
    <row r="581" spans="9:9" ht="20" customHeight="1">
      <c r="I581" s="41"/>
    </row>
    <row r="582" spans="9:9" ht="20" customHeight="1">
      <c r="I582" s="41"/>
    </row>
    <row r="583" spans="9:9" ht="20" customHeight="1">
      <c r="I583" s="41"/>
    </row>
    <row r="584" spans="9:9" ht="20" customHeight="1">
      <c r="I584" s="41"/>
    </row>
    <row r="585" spans="9:9" ht="20" customHeight="1">
      <c r="I585" s="41"/>
    </row>
    <row r="586" spans="9:9" ht="20" customHeight="1">
      <c r="I586" s="41"/>
    </row>
    <row r="587" spans="9:9" ht="20" customHeight="1">
      <c r="I587" s="41"/>
    </row>
    <row r="588" spans="9:9" ht="20" customHeight="1">
      <c r="I588" s="41"/>
    </row>
    <row r="589" spans="9:9" ht="20" customHeight="1">
      <c r="I589" s="41"/>
    </row>
    <row r="590" spans="9:9" ht="20" customHeight="1">
      <c r="I590" s="41"/>
    </row>
    <row r="591" spans="9:9" ht="20" customHeight="1">
      <c r="I591" s="41"/>
    </row>
    <row r="592" spans="9:9" ht="20" customHeight="1">
      <c r="I592" s="41"/>
    </row>
    <row r="593" spans="9:9" ht="20" customHeight="1">
      <c r="I593" s="41"/>
    </row>
    <row r="594" spans="9:9" ht="20" customHeight="1">
      <c r="I594" s="41"/>
    </row>
    <row r="595" spans="9:9" ht="20" customHeight="1">
      <c r="I595" s="41"/>
    </row>
    <row r="596" spans="9:9" ht="20" customHeight="1">
      <c r="I596" s="41"/>
    </row>
    <row r="597" spans="9:9" ht="20" customHeight="1">
      <c r="I597" s="41"/>
    </row>
    <row r="598" spans="9:9" ht="20" customHeight="1">
      <c r="I598" s="41"/>
    </row>
    <row r="599" spans="9:9" ht="20" customHeight="1">
      <c r="I599" s="41"/>
    </row>
    <row r="600" spans="9:9" ht="20" customHeight="1">
      <c r="I600" s="41"/>
    </row>
    <row r="601" spans="9:9" ht="20" customHeight="1">
      <c r="I601" s="41"/>
    </row>
    <row r="602" spans="9:9" ht="20" customHeight="1">
      <c r="I602" s="41"/>
    </row>
    <row r="603" spans="9:9" ht="20" customHeight="1">
      <c r="I603" s="41"/>
    </row>
    <row r="604" spans="9:9" ht="20" customHeight="1">
      <c r="I604" s="41"/>
    </row>
    <row r="605" spans="9:9" ht="20" customHeight="1">
      <c r="I605" s="41"/>
    </row>
    <row r="606" spans="9:9" ht="20" customHeight="1">
      <c r="I606" s="41"/>
    </row>
    <row r="607" spans="9:9" ht="20" customHeight="1">
      <c r="I607" s="41"/>
    </row>
    <row r="608" spans="9:9" ht="20" customHeight="1">
      <c r="I608" s="41"/>
    </row>
    <row r="609" spans="9:9" ht="20" customHeight="1">
      <c r="I609" s="41"/>
    </row>
    <row r="610" spans="9:9" ht="20" customHeight="1">
      <c r="I610" s="41"/>
    </row>
    <row r="611" spans="9:9" ht="20" customHeight="1">
      <c r="I611" s="41"/>
    </row>
    <row r="612" spans="9:9" ht="20" customHeight="1">
      <c r="I612" s="41"/>
    </row>
    <row r="613" spans="9:9" ht="20" customHeight="1">
      <c r="I613" s="41"/>
    </row>
    <row r="614" spans="9:9" ht="20" customHeight="1">
      <c r="I614" s="41"/>
    </row>
    <row r="615" spans="9:9" ht="20" customHeight="1">
      <c r="I615" s="41"/>
    </row>
    <row r="616" spans="9:9" ht="20" customHeight="1">
      <c r="I616" s="41"/>
    </row>
    <row r="617" spans="9:9" ht="20" customHeight="1">
      <c r="I617" s="41"/>
    </row>
    <row r="618" spans="9:9" ht="20" customHeight="1">
      <c r="I618" s="41"/>
    </row>
    <row r="619" spans="9:9" ht="20" customHeight="1">
      <c r="I619" s="41"/>
    </row>
    <row r="620" spans="9:9" ht="20" customHeight="1">
      <c r="I620" s="41"/>
    </row>
    <row r="621" spans="9:9" ht="20" customHeight="1">
      <c r="I621" s="41"/>
    </row>
    <row r="622" spans="9:9" ht="20" customHeight="1">
      <c r="I622" s="41"/>
    </row>
    <row r="623" spans="9:9" ht="20" customHeight="1">
      <c r="I623" s="41"/>
    </row>
    <row r="624" spans="9:9" ht="20" customHeight="1">
      <c r="I624" s="41"/>
    </row>
    <row r="625" spans="9:9" ht="20" customHeight="1">
      <c r="I625" s="41"/>
    </row>
    <row r="626" spans="9:9" ht="20" customHeight="1">
      <c r="I626" s="41"/>
    </row>
    <row r="627" spans="9:9" ht="20" customHeight="1">
      <c r="I627" s="41"/>
    </row>
    <row r="628" spans="9:9" ht="20" customHeight="1">
      <c r="I628" s="41"/>
    </row>
    <row r="629" spans="9:9" ht="20" customHeight="1">
      <c r="I629" s="41"/>
    </row>
    <row r="630" spans="9:9" ht="20" customHeight="1">
      <c r="I630" s="41"/>
    </row>
    <row r="631" spans="9:9" ht="20" customHeight="1">
      <c r="I631" s="41"/>
    </row>
    <row r="632" spans="9:9" ht="20" customHeight="1">
      <c r="I632" s="41"/>
    </row>
    <row r="633" spans="9:9" ht="20" customHeight="1">
      <c r="I633" s="41"/>
    </row>
    <row r="634" spans="9:9" ht="20" customHeight="1">
      <c r="I634" s="41"/>
    </row>
    <row r="635" spans="9:9" ht="20" customHeight="1">
      <c r="I635" s="41"/>
    </row>
    <row r="636" spans="9:9" ht="20" customHeight="1">
      <c r="I636" s="41"/>
    </row>
    <row r="637" spans="9:9" ht="20" customHeight="1">
      <c r="I637" s="41"/>
    </row>
    <row r="638" spans="9:9" ht="20" customHeight="1">
      <c r="I638" s="41"/>
    </row>
    <row r="639" spans="9:9" ht="20" customHeight="1">
      <c r="I639" s="41"/>
    </row>
    <row r="640" spans="9:9" ht="20" customHeight="1">
      <c r="I640" s="41"/>
    </row>
    <row r="641" spans="9:9" ht="20" customHeight="1">
      <c r="I641" s="41"/>
    </row>
    <row r="642" spans="9:9" ht="20" customHeight="1">
      <c r="I642" s="41"/>
    </row>
    <row r="643" spans="9:9" ht="20" customHeight="1">
      <c r="I643" s="41"/>
    </row>
    <row r="644" spans="9:9" ht="20" customHeight="1">
      <c r="I644" s="41"/>
    </row>
    <row r="645" spans="9:9" ht="20" customHeight="1">
      <c r="I645" s="41"/>
    </row>
    <row r="646" spans="9:9" ht="20" customHeight="1">
      <c r="I646" s="41"/>
    </row>
    <row r="647" spans="9:9" ht="20" customHeight="1">
      <c r="I647" s="41"/>
    </row>
    <row r="648" spans="9:9" ht="20" customHeight="1">
      <c r="I648" s="41"/>
    </row>
    <row r="649" spans="9:9" ht="20" customHeight="1">
      <c r="I649" s="41"/>
    </row>
    <row r="650" spans="9:9" ht="20" customHeight="1">
      <c r="I650" s="41"/>
    </row>
    <row r="651" spans="9:9" ht="20" customHeight="1">
      <c r="I651" s="41"/>
    </row>
    <row r="652" spans="9:9" ht="20" customHeight="1">
      <c r="I652" s="41"/>
    </row>
    <row r="653" spans="9:9" ht="20" customHeight="1">
      <c r="I653" s="41"/>
    </row>
    <row r="654" spans="9:9" ht="20" customHeight="1">
      <c r="I654" s="41"/>
    </row>
    <row r="655" spans="9:9" ht="20" customHeight="1">
      <c r="I655" s="41"/>
    </row>
    <row r="656" spans="9:9" ht="20" customHeight="1">
      <c r="I656" s="41"/>
    </row>
    <row r="657" spans="9:9" ht="20" customHeight="1">
      <c r="I657" s="41"/>
    </row>
    <row r="658" spans="9:9" ht="20" customHeight="1">
      <c r="I658" s="41"/>
    </row>
    <row r="659" spans="9:9" ht="20" customHeight="1">
      <c r="I659" s="41"/>
    </row>
    <row r="660" spans="9:9" ht="20" customHeight="1">
      <c r="I660" s="41"/>
    </row>
    <row r="661" spans="9:9" ht="20" customHeight="1">
      <c r="I661" s="41"/>
    </row>
    <row r="662" spans="9:9" ht="20" customHeight="1">
      <c r="I662" s="41"/>
    </row>
    <row r="663" spans="9:9" ht="20" customHeight="1">
      <c r="I663" s="41"/>
    </row>
    <row r="664" spans="9:9" ht="20" customHeight="1">
      <c r="I664" s="41"/>
    </row>
    <row r="665" spans="9:9" ht="20" customHeight="1">
      <c r="I665" s="41"/>
    </row>
    <row r="666" spans="9:9" ht="20" customHeight="1">
      <c r="I666" s="41"/>
    </row>
    <row r="667" spans="9:9" ht="20" customHeight="1">
      <c r="I667" s="41"/>
    </row>
    <row r="668" spans="9:9" ht="20" customHeight="1">
      <c r="I668" s="41"/>
    </row>
  </sheetData>
  <mergeCells count="51">
    <mergeCell ref="A247:A248"/>
    <mergeCell ref="B247:G248"/>
    <mergeCell ref="A36:A37"/>
    <mergeCell ref="A12:A13"/>
    <mergeCell ref="A99:A100"/>
    <mergeCell ref="A82:A83"/>
    <mergeCell ref="A122:A123"/>
    <mergeCell ref="A124:A125"/>
    <mergeCell ref="A117:A118"/>
    <mergeCell ref="A239:A240"/>
    <mergeCell ref="A191:A192"/>
    <mergeCell ref="A195:A196"/>
    <mergeCell ref="A198:A199"/>
    <mergeCell ref="B191:I192"/>
    <mergeCell ref="B195:I196"/>
    <mergeCell ref="B198:I199"/>
    <mergeCell ref="B201:I202"/>
    <mergeCell ref="B227:I228"/>
    <mergeCell ref="B239:I240"/>
    <mergeCell ref="A201:A202"/>
    <mergeCell ref="A227:A228"/>
    <mergeCell ref="B231:I231"/>
    <mergeCell ref="A1:G1"/>
    <mergeCell ref="A177:A178"/>
    <mergeCell ref="A182:A183"/>
    <mergeCell ref="A168:A169"/>
    <mergeCell ref="A156:A157"/>
    <mergeCell ref="A152:A153"/>
    <mergeCell ref="A149:A150"/>
    <mergeCell ref="A120:A121"/>
    <mergeCell ref="B12:I13"/>
    <mergeCell ref="B168:I169"/>
    <mergeCell ref="B177:I178"/>
    <mergeCell ref="B182:I183"/>
    <mergeCell ref="A3:A4"/>
    <mergeCell ref="A79:A80"/>
    <mergeCell ref="A62:A63"/>
    <mergeCell ref="A50:A51"/>
    <mergeCell ref="B82:I83"/>
    <mergeCell ref="B3:I4"/>
    <mergeCell ref="B50:I51"/>
    <mergeCell ref="B92:I93"/>
    <mergeCell ref="B99:I100"/>
    <mergeCell ref="B36:I37"/>
    <mergeCell ref="B62:I63"/>
    <mergeCell ref="B79:I80"/>
    <mergeCell ref="B117:I118"/>
    <mergeCell ref="B120:I125"/>
    <mergeCell ref="B149:I150"/>
    <mergeCell ref="B152:I153"/>
    <mergeCell ref="B156:I157"/>
  </mergeCells>
  <phoneticPr fontId="32" type="noConversion"/>
  <pageMargins left="0.5" right="0.5" top="0.75" bottom="0.75" header="0.27777800000000002" footer="0.27777800000000002"/>
  <pageSetup scale="48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Wilde</cp:lastModifiedBy>
  <dcterms:created xsi:type="dcterms:W3CDTF">2020-08-31T17:18:04Z</dcterms:created>
  <dcterms:modified xsi:type="dcterms:W3CDTF">2020-09-08T09:05:40Z</dcterms:modified>
</cp:coreProperties>
</file>