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590" windowHeight="10485"/>
  </bookViews>
  <sheets>
    <sheet name="Kruskal-Wallis + pairwise" sheetId="1" r:id="rId1"/>
  </sheets>
  <calcPr calcId="145621"/>
</workbook>
</file>

<file path=xl/calcChain.xml><?xml version="1.0" encoding="utf-8"?>
<calcChain xmlns="http://schemas.openxmlformats.org/spreadsheetml/2006/main">
  <c r="AB29" i="1" l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O29" i="1"/>
  <c r="O27" i="1"/>
  <c r="O26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29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<sst xmlns="http://schemas.openxmlformats.org/spreadsheetml/2006/main" count="146" uniqueCount="43">
  <si>
    <t xml:space="preserve">Variable </t>
  </si>
  <si>
    <t xml:space="preserve"> p-value </t>
  </si>
  <si>
    <t xml:space="preserve">As.ms </t>
  </si>
  <si>
    <t xml:space="preserve">Zn.oes </t>
  </si>
  <si>
    <t>Dredge spoil</t>
  </si>
  <si>
    <t>Sediment</t>
  </si>
  <si>
    <r>
      <t xml:space="preserve">Kruskal-Wallis tests by </t>
    </r>
    <r>
      <rPr>
        <b/>
        <sz val="12"/>
        <color theme="1"/>
        <rFont val="Calibri"/>
        <family val="2"/>
        <scheme val="minor"/>
      </rPr>
      <t>Redox status</t>
    </r>
  </si>
  <si>
    <r>
      <rPr>
        <sz val="11"/>
        <color theme="1"/>
        <rFont val="Calibri"/>
        <family val="2"/>
        <scheme val="minor"/>
      </rPr>
      <t xml:space="preserve">Kruskal-Wallis tests by </t>
    </r>
    <r>
      <rPr>
        <b/>
        <sz val="12"/>
        <color theme="1"/>
        <rFont val="Calibri"/>
        <family val="2"/>
        <scheme val="minor"/>
      </rPr>
      <t>2-level Type</t>
    </r>
  </si>
  <si>
    <t xml:space="preserve"> Pairwise p 1.vs.2 </t>
  </si>
  <si>
    <t xml:space="preserve"> Pairwise p 1.vs.3 </t>
  </si>
  <si>
    <t xml:space="preserve"> Sediment </t>
  </si>
  <si>
    <t xml:space="preserve"> Sediment Core 3 </t>
  </si>
  <si>
    <t xml:space="preserve"> Pairwise p 2.vs.3</t>
  </si>
  <si>
    <t xml:space="preserve"> Dredge Spoil </t>
  </si>
  <si>
    <t xml:space="preserve"> Overall mean</t>
  </si>
  <si>
    <r>
      <t xml:space="preserve"> Kruskal-Wallis </t>
    </r>
    <r>
      <rPr>
        <b/>
        <sz val="11"/>
        <color theme="1"/>
        <rFont val="Cambria"/>
        <family val="1"/>
      </rPr>
      <t>χ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 xml:space="preserve"> </t>
    </r>
  </si>
  <si>
    <t>Highest conc.?</t>
  </si>
  <si>
    <t>Oxidised</t>
  </si>
  <si>
    <t>Reduced</t>
  </si>
  <si>
    <t xml:space="preserve">Ba </t>
  </si>
  <si>
    <t xml:space="preserve">Cd </t>
  </si>
  <si>
    <t xml:space="preserve">Co </t>
  </si>
  <si>
    <t xml:space="preserve">Cr </t>
  </si>
  <si>
    <t xml:space="preserve">Cu </t>
  </si>
  <si>
    <t xml:space="preserve">Fe </t>
  </si>
  <si>
    <t xml:space="preserve">Mn </t>
  </si>
  <si>
    <t xml:space="preserve">Mo </t>
  </si>
  <si>
    <t xml:space="preserve">Pb </t>
  </si>
  <si>
    <t xml:space="preserve">Rb </t>
  </si>
  <si>
    <t xml:space="preserve">Sr </t>
  </si>
  <si>
    <t xml:space="preserve">Th </t>
  </si>
  <si>
    <t xml:space="preserve">Ti </t>
  </si>
  <si>
    <t xml:space="preserve">U </t>
  </si>
  <si>
    <t xml:space="preserve">V </t>
  </si>
  <si>
    <t xml:space="preserve">Zn </t>
  </si>
  <si>
    <t xml:space="preserve">As </t>
  </si>
  <si>
    <t xml:space="preserve">Ni </t>
  </si>
  <si>
    <t xml:space="preserve">P </t>
  </si>
  <si>
    <t xml:space="preserve">S </t>
  </si>
  <si>
    <t xml:space="preserve">∑REE </t>
  </si>
  <si>
    <t>ns</t>
  </si>
  <si>
    <r>
      <t xml:space="preserve">Unless </t>
    </r>
    <r>
      <rPr>
        <sz val="14"/>
        <color rgb="FFC00000"/>
        <rFont val="Calibri"/>
        <family val="2"/>
        <scheme val="minor"/>
      </rPr>
      <t>red text</t>
    </r>
    <r>
      <rPr>
        <sz val="14"/>
        <color theme="1"/>
        <rFont val="Calibri"/>
        <family val="2"/>
        <scheme val="minor"/>
      </rPr>
      <t xml:space="preserve"> (</t>
    </r>
    <r>
      <rPr>
        <sz val="14"/>
        <color theme="1"/>
        <rFont val="Calibri"/>
        <family val="2"/>
      </rPr>
      <t>± pink shading) all comparisons are significant p≤0.05.</t>
    </r>
  </si>
  <si>
    <t>Kruskal-Wallis tests by sample type groups ( Dredge Spoil, Sediment, Sediment Core 3 ) with pairwise multiple comparisons of mean rank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</si>
</sst>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"/>
    <numFmt numFmtId="171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Cambria"/>
      <family val="1"/>
    </font>
    <font>
      <b/>
      <sz val="11"/>
      <color theme="1"/>
      <name val="Calibri"/>
      <family val="2"/>
    </font>
    <font>
      <sz val="11"/>
      <color rgb="FF00808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8">
    <xf numFmtId="0" fontId="0" fillId="0" borderId="0" xfId="0"/>
    <xf numFmtId="11" fontId="0" fillId="0" borderId="0" xfId="0" applyNumberFormat="1"/>
    <xf numFmtId="170" fontId="0" fillId="0" borderId="0" xfId="0" applyNumberFormat="1"/>
    <xf numFmtId="0" fontId="1" fillId="0" borderId="0" xfId="0" applyFont="1"/>
    <xf numFmtId="0" fontId="0" fillId="0" borderId="0" xfId="0" applyBorder="1"/>
    <xf numFmtId="170" fontId="0" fillId="0" borderId="0" xfId="0" applyNumberFormat="1" applyBorder="1"/>
    <xf numFmtId="11" fontId="0" fillId="0" borderId="0" xfId="0" applyNumberFormat="1" applyBorder="1"/>
    <xf numFmtId="2" fontId="0" fillId="0" borderId="0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2" borderId="0" xfId="0" applyFill="1" applyBorder="1"/>
    <xf numFmtId="170" fontId="0" fillId="2" borderId="0" xfId="0" applyNumberFormat="1" applyFill="1" applyBorder="1"/>
    <xf numFmtId="11" fontId="0" fillId="2" borderId="0" xfId="0" applyNumberFormat="1" applyFill="1" applyBorder="1"/>
    <xf numFmtId="2" fontId="0" fillId="2" borderId="0" xfId="0" applyNumberFormat="1" applyFill="1" applyBorder="1"/>
    <xf numFmtId="0" fontId="0" fillId="2" borderId="3" xfId="0" applyFill="1" applyBorder="1"/>
    <xf numFmtId="0" fontId="0" fillId="2" borderId="4" xfId="0" applyFill="1" applyBorder="1"/>
    <xf numFmtId="11" fontId="0" fillId="2" borderId="4" xfId="0" applyNumberFormat="1" applyFill="1" applyBorder="1"/>
    <xf numFmtId="170" fontId="0" fillId="2" borderId="4" xfId="0" applyNumberFormat="1" applyFill="1" applyBorder="1"/>
    <xf numFmtId="170" fontId="0" fillId="2" borderId="5" xfId="0" applyNumberFormat="1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0" borderId="0" xfId="0" applyNumberFormat="1" applyBorder="1"/>
    <xf numFmtId="171" fontId="0" fillId="2" borderId="4" xfId="0" applyNumberFormat="1" applyFill="1" applyBorder="1"/>
    <xf numFmtId="171" fontId="0" fillId="2" borderId="5" xfId="0" applyNumberFormat="1" applyFill="1" applyBorder="1"/>
    <xf numFmtId="171" fontId="0" fillId="0" borderId="0" xfId="0" applyNumberFormat="1" applyBorder="1"/>
    <xf numFmtId="2" fontId="0" fillId="0" borderId="2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8" xfId="0" applyBorder="1"/>
    <xf numFmtId="170" fontId="0" fillId="0" borderId="7" xfId="0" applyNumberFormat="1" applyBorder="1"/>
    <xf numFmtId="170" fontId="0" fillId="0" borderId="8" xfId="0" applyNumberFormat="1" applyBorder="1"/>
    <xf numFmtId="0" fontId="3" fillId="0" borderId="0" xfId="0" applyFont="1"/>
    <xf numFmtId="0" fontId="1" fillId="2" borderId="1" xfId="0" applyFont="1" applyFill="1" applyBorder="1" applyAlignment="1">
      <alignment horizontal="center" wrapText="1"/>
    </xf>
    <xf numFmtId="171" fontId="0" fillId="0" borderId="7" xfId="0" applyNumberFormat="1" applyBorder="1"/>
    <xf numFmtId="171" fontId="0" fillId="0" borderId="8" xfId="0" applyNumberFormat="1" applyBorder="1"/>
    <xf numFmtId="171" fontId="0" fillId="2" borderId="0" xfId="0" applyNumberFormat="1" applyFill="1" applyBorder="1"/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  <xf numFmtId="1" fontId="0" fillId="2" borderId="0" xfId="0" applyNumberFormat="1" applyFill="1" applyBorder="1"/>
    <xf numFmtId="1" fontId="0" fillId="0" borderId="7" xfId="0" applyNumberFormat="1" applyBorder="1"/>
    <xf numFmtId="0" fontId="1" fillId="2" borderId="6" xfId="0" applyFont="1" applyFill="1" applyBorder="1" applyAlignment="1"/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right" wrapText="1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right"/>
    </xf>
    <xf numFmtId="170" fontId="6" fillId="0" borderId="7" xfId="0" applyNumberFormat="1" applyFont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71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70" fontId="6" fillId="0" borderId="8" xfId="0" applyNumberFormat="1" applyFont="1" applyBorder="1" applyAlignment="1">
      <alignment horizontal="center"/>
    </xf>
    <xf numFmtId="0" fontId="0" fillId="2" borderId="6" xfId="0" applyFill="1" applyBorder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</cellXfs>
  <cellStyles count="1">
    <cellStyle name="Normal" xfId="0" builtinId="0"/>
  </cellStyles>
  <dxfs count="17">
    <dxf>
      <font>
        <color rgb="FFFF0000"/>
      </font>
    </dxf>
    <dxf>
      <font>
        <color rgb="FF996633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00808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zoomScale="80" zoomScaleNormal="80" workbookViewId="0">
      <selection activeCell="S33" sqref="S33"/>
    </sheetView>
  </sheetViews>
  <sheetFormatPr defaultRowHeight="15" x14ac:dyDescent="0.25"/>
  <cols>
    <col min="1" max="1" width="8.85546875" customWidth="1"/>
    <col min="2" max="2" width="11.140625" customWidth="1"/>
    <col min="3" max="3" width="10" bestFit="1" customWidth="1"/>
    <col min="4" max="4" width="11" bestFit="1" customWidth="1"/>
    <col min="5" max="5" width="10" bestFit="1" customWidth="1"/>
    <col min="6" max="6" width="8.7109375" customWidth="1"/>
    <col min="7" max="7" width="12.85546875" bestFit="1" customWidth="1"/>
    <col min="8" max="8" width="2.7109375" customWidth="1"/>
    <col min="10" max="10" width="10.7109375" customWidth="1"/>
    <col min="11" max="11" width="11.140625" bestFit="1" customWidth="1"/>
    <col min="12" max="13" width="10" bestFit="1" customWidth="1"/>
    <col min="14" max="14" width="8.42578125" customWidth="1"/>
    <col min="15" max="15" width="12.85546875" bestFit="1" customWidth="1"/>
    <col min="16" max="16" width="12.85546875" customWidth="1"/>
    <col min="17" max="17" width="2.7109375" customWidth="1"/>
    <col min="19" max="19" width="10.42578125" customWidth="1"/>
    <col min="21" max="23" width="11.28515625" customWidth="1"/>
    <col min="24" max="24" width="9" customWidth="1"/>
    <col min="25" max="26" width="10.42578125" customWidth="1"/>
    <col min="27" max="27" width="9.85546875" customWidth="1"/>
    <col min="28" max="28" width="8.85546875" customWidth="1"/>
    <col min="29" max="29" width="6" bestFit="1" customWidth="1"/>
  </cols>
  <sheetData>
    <row r="1" spans="1:29" ht="15.75" x14ac:dyDescent="0.25">
      <c r="A1" s="3" t="s">
        <v>7</v>
      </c>
      <c r="I1" t="s">
        <v>6</v>
      </c>
      <c r="R1" s="33" t="s">
        <v>42</v>
      </c>
    </row>
    <row r="2" spans="1:29" ht="30" x14ac:dyDescent="0.25">
      <c r="A2" s="45" t="s">
        <v>0</v>
      </c>
      <c r="B2" s="43" t="s">
        <v>15</v>
      </c>
      <c r="C2" s="45" t="s">
        <v>1</v>
      </c>
      <c r="D2" s="43" t="s">
        <v>4</v>
      </c>
      <c r="E2" s="45" t="s">
        <v>5</v>
      </c>
      <c r="F2" s="44" t="s">
        <v>14</v>
      </c>
      <c r="G2" s="44" t="s">
        <v>16</v>
      </c>
      <c r="I2" s="42" t="s">
        <v>0</v>
      </c>
      <c r="J2" s="43" t="s">
        <v>15</v>
      </c>
      <c r="K2" s="42" t="s">
        <v>1</v>
      </c>
      <c r="L2" s="44" t="s">
        <v>17</v>
      </c>
      <c r="M2" s="46" t="s">
        <v>18</v>
      </c>
      <c r="N2" s="44" t="s">
        <v>14</v>
      </c>
      <c r="O2" s="44" t="s">
        <v>16</v>
      </c>
      <c r="P2" s="39"/>
      <c r="R2" s="42" t="s">
        <v>0</v>
      </c>
      <c r="S2" s="34" t="s">
        <v>15</v>
      </c>
      <c r="T2" s="34" t="s">
        <v>1</v>
      </c>
      <c r="U2" s="38" t="s">
        <v>8</v>
      </c>
      <c r="V2" s="38" t="s">
        <v>9</v>
      </c>
      <c r="W2" s="38" t="s">
        <v>12</v>
      </c>
      <c r="X2" s="38" t="s">
        <v>13</v>
      </c>
      <c r="Y2" s="38" t="s">
        <v>10</v>
      </c>
      <c r="Z2" s="38" t="s">
        <v>11</v>
      </c>
      <c r="AA2" s="38" t="s">
        <v>14</v>
      </c>
      <c r="AB2" s="44" t="s">
        <v>16</v>
      </c>
      <c r="AC2" s="54"/>
    </row>
    <row r="3" spans="1:29" x14ac:dyDescent="0.25">
      <c r="A3" s="28" t="s">
        <v>39</v>
      </c>
      <c r="B3" s="28">
        <v>51.47</v>
      </c>
      <c r="C3" s="27">
        <v>7.2730000000000004E-13</v>
      </c>
      <c r="D3" s="31">
        <v>44.439680000000003</v>
      </c>
      <c r="E3" s="41">
        <v>670.10410000000002</v>
      </c>
      <c r="F3" s="31">
        <v>191.95410000000001</v>
      </c>
      <c r="G3" s="31" t="str">
        <f>IF(E3&gt;D3,$E$2,$D$2)</f>
        <v>Sediment</v>
      </c>
      <c r="I3" s="28" t="s">
        <v>39</v>
      </c>
      <c r="J3" s="28">
        <v>51.47</v>
      </c>
      <c r="K3" s="27">
        <v>7.2730000000000004E-13</v>
      </c>
      <c r="L3" s="31">
        <v>55.741799999999998</v>
      </c>
      <c r="M3" s="41">
        <v>784.18129999999996</v>
      </c>
      <c r="N3" s="31">
        <v>191.95410000000001</v>
      </c>
      <c r="O3" s="31" t="str">
        <f>IF(M3&gt;L3,$M$2,$L$2)</f>
        <v>Reduced</v>
      </c>
      <c r="P3" s="5"/>
      <c r="R3" s="28" t="s">
        <v>39</v>
      </c>
      <c r="S3" s="31">
        <v>53.49</v>
      </c>
      <c r="T3" s="27">
        <v>2.426E-12</v>
      </c>
      <c r="U3" s="27">
        <v>9.7821750000000002E-13</v>
      </c>
      <c r="V3" s="27">
        <v>0.3297139</v>
      </c>
      <c r="W3" s="35">
        <v>4.4232319999999999E-2</v>
      </c>
      <c r="X3" s="31">
        <v>44.439680000000003</v>
      </c>
      <c r="Y3" s="31">
        <v>784.18129999999996</v>
      </c>
      <c r="Z3" s="31">
        <v>232.8083</v>
      </c>
      <c r="AA3" s="31">
        <v>191.95410000000001</v>
      </c>
      <c r="AB3" s="47" t="str">
        <f>IF(X3=MAX(X3:Z3),"DS",IF(Y3=MAX(X3:Z3),"Sed","Core3"))</f>
        <v>Sed</v>
      </c>
      <c r="AC3" s="28" t="s">
        <v>39</v>
      </c>
    </row>
    <row r="4" spans="1:29" x14ac:dyDescent="0.25">
      <c r="A4" s="14" t="s">
        <v>35</v>
      </c>
      <c r="B4" s="15">
        <v>5.734</v>
      </c>
      <c r="C4" s="15">
        <v>1.6639999999999999E-2</v>
      </c>
      <c r="D4" s="17">
        <v>1.334009</v>
      </c>
      <c r="E4" s="17">
        <v>5.3556990000000004</v>
      </c>
      <c r="F4" s="18">
        <v>4.1182559999999997</v>
      </c>
      <c r="G4" s="11" t="str">
        <f t="shared" ref="G4:G29" si="0">IF(E4&gt;D4,$E$2,$D$2)</f>
        <v>Sediment</v>
      </c>
      <c r="I4" s="14" t="s">
        <v>35</v>
      </c>
      <c r="J4" s="15">
        <v>5.734</v>
      </c>
      <c r="K4" s="15">
        <v>1.6639999999999999E-2</v>
      </c>
      <c r="L4" s="17">
        <v>2.8345400000000001</v>
      </c>
      <c r="M4" s="17">
        <v>5.2185829999999997</v>
      </c>
      <c r="N4" s="18">
        <v>4.1182559999999997</v>
      </c>
      <c r="O4" s="11" t="str">
        <f t="shared" ref="O4:O29" si="1">IF(M4&gt;L4,$M$2,$L$2)</f>
        <v>Reduced</v>
      </c>
      <c r="P4" s="11"/>
      <c r="R4" s="14" t="s">
        <v>35</v>
      </c>
      <c r="S4" s="17">
        <v>16.940000000000001</v>
      </c>
      <c r="T4" s="15">
        <v>2.097E-4</v>
      </c>
      <c r="U4" s="15">
        <v>7.1711729999999997E-4</v>
      </c>
      <c r="V4" s="15">
        <v>2.351541E-3</v>
      </c>
      <c r="W4" s="23">
        <v>0.73432600000000003</v>
      </c>
      <c r="X4" s="18">
        <v>1.334009</v>
      </c>
      <c r="Y4" s="18">
        <v>5.2185829999999997</v>
      </c>
      <c r="Z4" s="18">
        <v>5.835604</v>
      </c>
      <c r="AA4" s="18">
        <v>4.1182559999999997</v>
      </c>
      <c r="AB4" s="48" t="str">
        <f t="shared" ref="AB4:AB29" si="2">IF(X4=MAX(X4:Z4),"DS",IF(Y4=MAX(X4:Z4),"Sed","Core3"))</f>
        <v>Core3</v>
      </c>
      <c r="AC4" s="10" t="s">
        <v>35</v>
      </c>
    </row>
    <row r="5" spans="1:29" x14ac:dyDescent="0.25">
      <c r="A5" s="4" t="s">
        <v>19</v>
      </c>
      <c r="B5" s="4">
        <v>26.44</v>
      </c>
      <c r="C5" s="6">
        <v>2.7220000000000002E-7</v>
      </c>
      <c r="D5" s="5">
        <v>7.6743009999999998</v>
      </c>
      <c r="E5" s="5">
        <v>20.395520000000001</v>
      </c>
      <c r="F5" s="5">
        <v>10.6982</v>
      </c>
      <c r="G5" s="5" t="str">
        <f t="shared" si="0"/>
        <v>Sediment</v>
      </c>
      <c r="I5" s="4" t="s">
        <v>19</v>
      </c>
      <c r="J5" s="4">
        <v>26.44</v>
      </c>
      <c r="K5" s="6">
        <v>2.7220000000000002E-7</v>
      </c>
      <c r="L5" s="5">
        <v>8.2232319999999994</v>
      </c>
      <c r="M5" s="5">
        <v>21.351299999999998</v>
      </c>
      <c r="N5" s="5">
        <v>10.6982</v>
      </c>
      <c r="O5" s="5" t="str">
        <f t="shared" si="1"/>
        <v>Reduced</v>
      </c>
      <c r="P5" s="5"/>
      <c r="R5" s="4" t="s">
        <v>19</v>
      </c>
      <c r="S5" s="5">
        <v>36.18</v>
      </c>
      <c r="T5" s="6">
        <v>1.3890000000000001E-8</v>
      </c>
      <c r="U5" s="6">
        <v>1.4847999999999999E-7</v>
      </c>
      <c r="V5" s="6">
        <v>5.1074960000000004E-3</v>
      </c>
      <c r="W5" s="25">
        <v>0.99465809999999999</v>
      </c>
      <c r="X5" s="5">
        <v>7.6743009999999998</v>
      </c>
      <c r="Y5" s="5">
        <v>21.351299999999998</v>
      </c>
      <c r="Z5" s="5">
        <v>16.731670000000001</v>
      </c>
      <c r="AA5" s="5">
        <v>10.6982</v>
      </c>
      <c r="AB5" s="49" t="str">
        <f t="shared" si="2"/>
        <v>Sed</v>
      </c>
      <c r="AC5" s="4" t="s">
        <v>19</v>
      </c>
    </row>
    <row r="6" spans="1:29" x14ac:dyDescent="0.25">
      <c r="A6" s="14" t="s">
        <v>20</v>
      </c>
      <c r="B6" s="15">
        <v>44</v>
      </c>
      <c r="C6" s="16">
        <v>3.2759999999999999E-11</v>
      </c>
      <c r="D6" s="23">
        <v>2.2173910000000002E-2</v>
      </c>
      <c r="E6" s="23">
        <v>0.17310339999999999</v>
      </c>
      <c r="F6" s="24">
        <v>6.6836729999999997E-2</v>
      </c>
      <c r="G6" s="37" t="str">
        <f t="shared" si="0"/>
        <v>Sediment</v>
      </c>
      <c r="I6" s="14" t="s">
        <v>20</v>
      </c>
      <c r="J6" s="15">
        <v>44</v>
      </c>
      <c r="K6" s="16">
        <v>3.2759999999999999E-11</v>
      </c>
      <c r="L6" s="23">
        <v>2.4799999999999999E-2</v>
      </c>
      <c r="M6" s="23">
        <v>0.20391300000000001</v>
      </c>
      <c r="N6" s="24">
        <v>6.6836729999999997E-2</v>
      </c>
      <c r="O6" s="37" t="str">
        <f t="shared" si="1"/>
        <v>Reduced</v>
      </c>
      <c r="P6" s="37"/>
      <c r="R6" s="14" t="s">
        <v>20</v>
      </c>
      <c r="S6" s="17">
        <v>46.87</v>
      </c>
      <c r="T6" s="16">
        <v>6.6580000000000004E-11</v>
      </c>
      <c r="U6" s="16">
        <v>9.1620490000000001E-11</v>
      </c>
      <c r="V6" s="16">
        <v>0.22434200000000001</v>
      </c>
      <c r="W6" s="23">
        <v>0.1231438</v>
      </c>
      <c r="X6" s="24">
        <v>2.2173910000000002E-2</v>
      </c>
      <c r="Y6" s="24">
        <v>0.20391300000000001</v>
      </c>
      <c r="Z6" s="24">
        <v>5.5E-2</v>
      </c>
      <c r="AA6" s="24">
        <v>6.6836729999999997E-2</v>
      </c>
      <c r="AB6" s="50" t="str">
        <f t="shared" si="2"/>
        <v>Sed</v>
      </c>
      <c r="AC6" s="10" t="s">
        <v>20</v>
      </c>
    </row>
    <row r="7" spans="1:29" x14ac:dyDescent="0.25">
      <c r="A7" s="4" t="s">
        <v>21</v>
      </c>
      <c r="B7" s="4">
        <v>39.65</v>
      </c>
      <c r="C7" s="6">
        <v>3.032E-10</v>
      </c>
      <c r="D7" s="5">
        <v>2.7538710000000002</v>
      </c>
      <c r="E7" s="5">
        <v>13.823790000000001</v>
      </c>
      <c r="F7" s="5">
        <v>5.3852460000000004</v>
      </c>
      <c r="G7" s="5" t="str">
        <f t="shared" si="0"/>
        <v>Sediment</v>
      </c>
      <c r="I7" s="4" t="s">
        <v>21</v>
      </c>
      <c r="J7" s="4">
        <v>39.65</v>
      </c>
      <c r="K7" s="6">
        <v>3.032E-10</v>
      </c>
      <c r="L7" s="5">
        <v>3.0245449999999998</v>
      </c>
      <c r="M7" s="5">
        <v>15.546519999999999</v>
      </c>
      <c r="N7" s="5">
        <v>5.3852460000000004</v>
      </c>
      <c r="O7" s="5" t="str">
        <f t="shared" si="1"/>
        <v>Reduced</v>
      </c>
      <c r="P7" s="5"/>
      <c r="R7" s="4" t="s">
        <v>21</v>
      </c>
      <c r="S7" s="5">
        <v>45.58</v>
      </c>
      <c r="T7" s="6">
        <v>1.2679999999999999E-10</v>
      </c>
      <c r="U7" s="6">
        <v>2.0293899999999999E-10</v>
      </c>
      <c r="V7" s="6">
        <v>3.9668290000000002E-2</v>
      </c>
      <c r="W7" s="25">
        <v>0.52706699999999995</v>
      </c>
      <c r="X7" s="5">
        <v>2.7538710000000002</v>
      </c>
      <c r="Y7" s="5">
        <v>15.546519999999999</v>
      </c>
      <c r="Z7" s="5">
        <v>7.22</v>
      </c>
      <c r="AA7" s="5">
        <v>5.3852460000000004</v>
      </c>
      <c r="AB7" s="49" t="str">
        <f t="shared" si="2"/>
        <v>Sed</v>
      </c>
      <c r="AC7" s="4" t="s">
        <v>21</v>
      </c>
    </row>
    <row r="8" spans="1:29" hidden="1" x14ac:dyDescent="0.25">
      <c r="A8" s="10" t="s">
        <v>21</v>
      </c>
      <c r="B8" s="10">
        <v>16.02</v>
      </c>
      <c r="C8" s="12">
        <v>6.266E-5</v>
      </c>
      <c r="D8" s="13">
        <v>2.6209419999999999</v>
      </c>
      <c r="E8" s="13">
        <v>9.1442720000000008</v>
      </c>
      <c r="F8" s="11">
        <v>6.4498530000000001</v>
      </c>
      <c r="G8" s="11" t="str">
        <f t="shared" si="0"/>
        <v>Sediment</v>
      </c>
      <c r="I8" s="10" t="s">
        <v>21</v>
      </c>
      <c r="J8" s="10">
        <v>16.02</v>
      </c>
      <c r="K8" s="12">
        <v>6.266E-5</v>
      </c>
      <c r="L8" s="13">
        <v>3.0958909999999999</v>
      </c>
      <c r="M8" s="13">
        <v>10.44266</v>
      </c>
      <c r="N8" s="11">
        <v>6.4498530000000001</v>
      </c>
      <c r="O8" s="11" t="str">
        <f t="shared" si="1"/>
        <v>Reduced</v>
      </c>
      <c r="P8" s="11"/>
      <c r="R8" s="10" t="s">
        <v>21</v>
      </c>
      <c r="S8" s="11">
        <v>17.39</v>
      </c>
      <c r="T8" s="12">
        <v>1.673E-4</v>
      </c>
      <c r="U8" s="12">
        <v>9.5348670000000002E-5</v>
      </c>
      <c r="V8" s="12">
        <v>0.47063959999999999</v>
      </c>
      <c r="W8" s="37">
        <v>0.2210654</v>
      </c>
      <c r="X8" s="11">
        <v>2.6209419999999999</v>
      </c>
      <c r="Y8" s="11">
        <v>10.44266</v>
      </c>
      <c r="Z8" s="11">
        <v>4.5998970000000003</v>
      </c>
      <c r="AA8" s="11">
        <v>6.4498530000000001</v>
      </c>
      <c r="AB8" s="48" t="str">
        <f t="shared" si="2"/>
        <v>Sed</v>
      </c>
      <c r="AC8" s="10" t="s">
        <v>21</v>
      </c>
    </row>
    <row r="9" spans="1:29" x14ac:dyDescent="0.25">
      <c r="A9" s="14" t="s">
        <v>22</v>
      </c>
      <c r="B9" s="15">
        <v>5.63</v>
      </c>
      <c r="C9" s="16">
        <v>1.7649999999999999E-2</v>
      </c>
      <c r="D9" s="17">
        <v>16.38</v>
      </c>
      <c r="E9" s="17">
        <v>23.875520000000002</v>
      </c>
      <c r="F9" s="18">
        <v>18.161719999999999</v>
      </c>
      <c r="G9" s="11" t="str">
        <f t="shared" si="0"/>
        <v>Sediment</v>
      </c>
      <c r="I9" s="14" t="s">
        <v>22</v>
      </c>
      <c r="J9" s="15">
        <v>5.63</v>
      </c>
      <c r="K9" s="16">
        <v>1.7649999999999999E-2</v>
      </c>
      <c r="L9" s="17">
        <v>17.417680000000001</v>
      </c>
      <c r="M9" s="17">
        <v>21.364350000000002</v>
      </c>
      <c r="N9" s="18">
        <v>18.161719999999999</v>
      </c>
      <c r="O9" s="11" t="str">
        <f t="shared" si="1"/>
        <v>Reduced</v>
      </c>
      <c r="P9" s="11"/>
      <c r="R9" s="14" t="s">
        <v>22</v>
      </c>
      <c r="S9" s="17">
        <v>14.5</v>
      </c>
      <c r="T9" s="16">
        <v>7.1170000000000001E-4</v>
      </c>
      <c r="U9" s="16">
        <v>1.985176E-2</v>
      </c>
      <c r="V9" s="16">
        <v>8.1757159999999995E-3</v>
      </c>
      <c r="W9" s="23">
        <v>0.35572280000000001</v>
      </c>
      <c r="X9" s="18">
        <v>16.38</v>
      </c>
      <c r="Y9" s="18">
        <v>21.364350000000002</v>
      </c>
      <c r="Z9" s="18">
        <v>33.501669999999997</v>
      </c>
      <c r="AA9" s="18">
        <v>18.161719999999999</v>
      </c>
      <c r="AB9" s="48" t="str">
        <f t="shared" si="2"/>
        <v>Core3</v>
      </c>
      <c r="AC9" s="10" t="s">
        <v>22</v>
      </c>
    </row>
    <row r="10" spans="1:29" hidden="1" x14ac:dyDescent="0.25">
      <c r="A10" s="4" t="s">
        <v>22</v>
      </c>
      <c r="B10" s="4">
        <v>2.6339999999999999</v>
      </c>
      <c r="C10" s="4">
        <v>0.1046</v>
      </c>
      <c r="D10" s="5"/>
      <c r="E10" s="5"/>
      <c r="F10" s="5">
        <v>13.59524</v>
      </c>
      <c r="G10" s="5" t="str">
        <f t="shared" si="0"/>
        <v>Dredge spoil</v>
      </c>
      <c r="I10" s="4" t="s">
        <v>22</v>
      </c>
      <c r="J10" s="4">
        <v>2.6339999999999999</v>
      </c>
      <c r="K10" s="4">
        <v>0.1046</v>
      </c>
      <c r="L10" s="5">
        <v>12.979369999999999</v>
      </c>
      <c r="M10" s="5">
        <v>14.856310000000001</v>
      </c>
      <c r="N10" s="5">
        <v>13.59524</v>
      </c>
      <c r="O10" s="5" t="str">
        <f t="shared" si="1"/>
        <v>Reduced</v>
      </c>
      <c r="P10" s="5"/>
      <c r="R10" s="4" t="s">
        <v>22</v>
      </c>
      <c r="S10" s="5">
        <v>12.94</v>
      </c>
      <c r="T10" s="4">
        <v>1.547E-3</v>
      </c>
      <c r="U10" s="4">
        <v>5.5369500000000002E-2</v>
      </c>
      <c r="V10" s="4">
        <v>3.7853700000000001E-3</v>
      </c>
      <c r="W10" s="25">
        <v>0.20768110000000001</v>
      </c>
      <c r="X10" s="5">
        <v>11.23495</v>
      </c>
      <c r="Y10" s="5">
        <v>14.856310000000001</v>
      </c>
      <c r="Z10" s="5">
        <v>23.736619999999998</v>
      </c>
      <c r="AA10" s="5">
        <v>13.59524</v>
      </c>
      <c r="AB10" s="49" t="str">
        <f t="shared" si="2"/>
        <v>Core3</v>
      </c>
      <c r="AC10" s="4" t="s">
        <v>22</v>
      </c>
    </row>
    <row r="11" spans="1:29" x14ac:dyDescent="0.25">
      <c r="A11" s="4" t="s">
        <v>23</v>
      </c>
      <c r="B11" s="4">
        <v>13.19</v>
      </c>
      <c r="C11" s="6">
        <v>2.8170000000000002E-4</v>
      </c>
      <c r="D11" s="5">
        <v>5.7496590000000003</v>
      </c>
      <c r="E11" s="5">
        <v>9.8279309999999995</v>
      </c>
      <c r="F11" s="5">
        <v>6.7605130000000004</v>
      </c>
      <c r="G11" s="5" t="str">
        <f t="shared" si="0"/>
        <v>Sediment</v>
      </c>
      <c r="I11" s="4" t="s">
        <v>23</v>
      </c>
      <c r="J11" s="4">
        <v>13.19</v>
      </c>
      <c r="K11" s="6">
        <v>2.8170000000000002E-4</v>
      </c>
      <c r="L11" s="5">
        <v>6.0247869999999999</v>
      </c>
      <c r="M11" s="5">
        <v>9.7673909999999999</v>
      </c>
      <c r="N11" s="5">
        <v>6.7605130000000004</v>
      </c>
      <c r="O11" s="5" t="str">
        <f t="shared" si="1"/>
        <v>Reduced</v>
      </c>
      <c r="P11" s="5"/>
      <c r="R11" s="4" t="s">
        <v>23</v>
      </c>
      <c r="S11" s="5">
        <v>17.440000000000001</v>
      </c>
      <c r="T11" s="6">
        <v>1.6310000000000001E-4</v>
      </c>
      <c r="U11" s="6">
        <v>3.5520190000000001E-4</v>
      </c>
      <c r="V11" s="6">
        <v>9.7759949999999998E-2</v>
      </c>
      <c r="W11" s="25">
        <v>0.99762229999999996</v>
      </c>
      <c r="X11" s="5">
        <v>5.7496590000000003</v>
      </c>
      <c r="Y11" s="5">
        <v>9.7673909999999999</v>
      </c>
      <c r="Z11" s="5">
        <v>10.06</v>
      </c>
      <c r="AA11" s="5">
        <v>6.7605130000000004</v>
      </c>
      <c r="AB11" s="49" t="str">
        <f t="shared" si="2"/>
        <v>Core3</v>
      </c>
      <c r="AC11" s="4" t="s">
        <v>23</v>
      </c>
    </row>
    <row r="12" spans="1:29" hidden="1" x14ac:dyDescent="0.25">
      <c r="A12" s="10" t="s">
        <v>23</v>
      </c>
      <c r="B12" s="10">
        <v>9.9179999999999993</v>
      </c>
      <c r="C12" s="12">
        <v>1.6360000000000001E-3</v>
      </c>
      <c r="D12" s="13">
        <v>3.7579560000000001</v>
      </c>
      <c r="E12" s="13">
        <v>7.0300370000000001</v>
      </c>
      <c r="F12" s="11">
        <v>5.1602769999999998</v>
      </c>
      <c r="G12" s="11" t="str">
        <f t="shared" si="0"/>
        <v>Sediment</v>
      </c>
      <c r="I12" s="10" t="s">
        <v>23</v>
      </c>
      <c r="J12" s="10">
        <v>9.9179999999999993</v>
      </c>
      <c r="K12" s="12">
        <v>1.6360000000000001E-3</v>
      </c>
      <c r="L12" s="13">
        <v>4.2192930000000004</v>
      </c>
      <c r="M12" s="13">
        <v>7.0422450000000003</v>
      </c>
      <c r="N12" s="11">
        <v>5.1602769999999998</v>
      </c>
      <c r="O12" s="11" t="str">
        <f t="shared" si="1"/>
        <v>Reduced</v>
      </c>
      <c r="P12" s="11"/>
      <c r="R12" s="10" t="s">
        <v>23</v>
      </c>
      <c r="S12" s="11">
        <v>14.09</v>
      </c>
      <c r="T12" s="12">
        <v>8.7370000000000004E-4</v>
      </c>
      <c r="U12" s="12">
        <v>1.192306E-3</v>
      </c>
      <c r="V12" s="12">
        <v>0.1024603</v>
      </c>
      <c r="W12" s="37">
        <v>0.98742229999999998</v>
      </c>
      <c r="X12" s="11">
        <v>3.7579560000000001</v>
      </c>
      <c r="Y12" s="11">
        <v>7.0422450000000003</v>
      </c>
      <c r="Z12" s="11">
        <v>6.987311</v>
      </c>
      <c r="AA12" s="11">
        <v>5.1602769999999998</v>
      </c>
      <c r="AB12" s="48" t="str">
        <f t="shared" si="2"/>
        <v>Sed</v>
      </c>
      <c r="AC12" s="10" t="s">
        <v>23</v>
      </c>
    </row>
    <row r="13" spans="1:29" hidden="1" x14ac:dyDescent="0.25">
      <c r="A13" s="4" t="s">
        <v>24</v>
      </c>
      <c r="B13" s="4">
        <v>25.3</v>
      </c>
      <c r="C13" s="6">
        <v>4.8950000000000004E-7</v>
      </c>
      <c r="D13" s="5">
        <v>17720.13</v>
      </c>
      <c r="E13" s="5">
        <v>48222.77</v>
      </c>
      <c r="F13" s="5">
        <v>24970.75</v>
      </c>
      <c r="G13" s="5" t="str">
        <f t="shared" si="0"/>
        <v>Sediment</v>
      </c>
      <c r="I13" s="4" t="s">
        <v>24</v>
      </c>
      <c r="J13" s="4">
        <v>25.3</v>
      </c>
      <c r="K13" s="6">
        <v>4.8950000000000004E-7</v>
      </c>
      <c r="L13" s="5">
        <v>19617.830000000002</v>
      </c>
      <c r="M13" s="5">
        <v>48011.59</v>
      </c>
      <c r="N13" s="5">
        <v>24970.75</v>
      </c>
      <c r="O13" s="5" t="str">
        <f t="shared" si="1"/>
        <v>Reduced</v>
      </c>
      <c r="P13" s="5"/>
      <c r="R13" s="4" t="s">
        <v>24</v>
      </c>
      <c r="S13" s="5">
        <v>36.880000000000003</v>
      </c>
      <c r="T13" s="6">
        <v>9.8310000000000005E-9</v>
      </c>
      <c r="U13" s="6">
        <v>2.3205439999999999E-7</v>
      </c>
      <c r="V13" s="6">
        <v>1.937119E-3</v>
      </c>
      <c r="W13" s="25">
        <v>0.91717979999999999</v>
      </c>
      <c r="X13" s="5">
        <v>17720.13</v>
      </c>
      <c r="Y13" s="5">
        <v>48011.59</v>
      </c>
      <c r="Z13" s="5">
        <v>49032.26</v>
      </c>
      <c r="AA13" s="5">
        <v>24970.75</v>
      </c>
      <c r="AB13" s="49" t="str">
        <f t="shared" si="2"/>
        <v>Core3</v>
      </c>
      <c r="AC13" s="4" t="s">
        <v>24</v>
      </c>
    </row>
    <row r="14" spans="1:29" x14ac:dyDescent="0.25">
      <c r="A14" s="14" t="s">
        <v>24</v>
      </c>
      <c r="B14" s="15">
        <v>20.22</v>
      </c>
      <c r="C14" s="16">
        <v>6.8959999999999997E-6</v>
      </c>
      <c r="D14" s="20">
        <v>12673.37</v>
      </c>
      <c r="E14" s="20">
        <v>39893.26</v>
      </c>
      <c r="F14" s="21">
        <v>24156.76</v>
      </c>
      <c r="G14" s="40" t="str">
        <f t="shared" si="0"/>
        <v>Sediment</v>
      </c>
      <c r="I14" s="14" t="s">
        <v>24</v>
      </c>
      <c r="J14" s="15">
        <v>20.22</v>
      </c>
      <c r="K14" s="16">
        <v>6.8959999999999997E-6</v>
      </c>
      <c r="L14" s="20">
        <v>16343.3</v>
      </c>
      <c r="M14" s="20">
        <v>40155.74</v>
      </c>
      <c r="N14" s="21">
        <v>24156.76</v>
      </c>
      <c r="O14" s="40" t="str">
        <f t="shared" si="1"/>
        <v>Reduced</v>
      </c>
      <c r="P14" s="40"/>
      <c r="R14" s="14" t="s">
        <v>24</v>
      </c>
      <c r="S14" s="17">
        <v>31.95</v>
      </c>
      <c r="T14" s="16">
        <v>1.154E-7</v>
      </c>
      <c r="U14" s="16">
        <v>7.7324730000000002E-7</v>
      </c>
      <c r="V14" s="16">
        <v>1.7816310000000001E-3</v>
      </c>
      <c r="W14" s="23">
        <v>0.97472990000000004</v>
      </c>
      <c r="X14" s="21">
        <v>12673.37</v>
      </c>
      <c r="Y14" s="21">
        <v>40155.74</v>
      </c>
      <c r="Z14" s="21">
        <v>38974.57</v>
      </c>
      <c r="AA14" s="21">
        <v>24156.76</v>
      </c>
      <c r="AB14" s="51" t="str">
        <f t="shared" si="2"/>
        <v>Sed</v>
      </c>
      <c r="AC14" s="10" t="s">
        <v>24</v>
      </c>
    </row>
    <row r="15" spans="1:29" x14ac:dyDescent="0.25">
      <c r="A15" s="4" t="s">
        <v>25</v>
      </c>
      <c r="B15" s="4">
        <v>19.2</v>
      </c>
      <c r="C15" s="6">
        <v>1.1739999999999999E-5</v>
      </c>
      <c r="D15" s="5">
        <v>56.939250000000001</v>
      </c>
      <c r="E15" s="22">
        <v>152.80590000000001</v>
      </c>
      <c r="F15" s="5">
        <v>79.727209999999999</v>
      </c>
      <c r="G15" s="5" t="str">
        <f t="shared" si="0"/>
        <v>Sediment</v>
      </c>
      <c r="I15" s="4" t="s">
        <v>25</v>
      </c>
      <c r="J15" s="4">
        <v>19.2</v>
      </c>
      <c r="K15" s="6">
        <v>1.1739999999999999E-5</v>
      </c>
      <c r="L15" s="5">
        <v>58.670810000000003</v>
      </c>
      <c r="M15" s="22">
        <v>170.3613</v>
      </c>
      <c r="N15" s="5">
        <v>79.727209999999999</v>
      </c>
      <c r="O15" s="5" t="str">
        <f t="shared" si="1"/>
        <v>Reduced</v>
      </c>
      <c r="P15" s="5"/>
      <c r="R15" s="4" t="s">
        <v>25</v>
      </c>
      <c r="S15" s="5">
        <v>21.74</v>
      </c>
      <c r="T15" s="6">
        <v>1.9049999999999999E-5</v>
      </c>
      <c r="U15" s="6">
        <v>1.7549480000000001E-5</v>
      </c>
      <c r="V15" s="6">
        <v>0.2494632</v>
      </c>
      <c r="W15" s="25">
        <v>0.67843189999999998</v>
      </c>
      <c r="X15" s="5">
        <v>56.939250000000001</v>
      </c>
      <c r="Y15" s="5">
        <v>170.3613</v>
      </c>
      <c r="Z15" s="5">
        <v>85.51</v>
      </c>
      <c r="AA15" s="5">
        <v>79.727209999999999</v>
      </c>
      <c r="AB15" s="49" t="str">
        <f t="shared" si="2"/>
        <v>Sed</v>
      </c>
      <c r="AC15" s="4" t="s">
        <v>25</v>
      </c>
    </row>
    <row r="16" spans="1:29" hidden="1" x14ac:dyDescent="0.25">
      <c r="A16" s="10" t="s">
        <v>25</v>
      </c>
      <c r="B16" s="10">
        <v>12.83</v>
      </c>
      <c r="C16" s="12">
        <v>3.413E-4</v>
      </c>
      <c r="D16" s="13">
        <v>40.993319999999997</v>
      </c>
      <c r="E16" s="13">
        <v>114.8404</v>
      </c>
      <c r="F16" s="11">
        <v>72.147559999999999</v>
      </c>
      <c r="G16" s="11" t="str">
        <f t="shared" si="0"/>
        <v>Sediment</v>
      </c>
      <c r="I16" s="10" t="s">
        <v>25</v>
      </c>
      <c r="J16" s="10">
        <v>12.83</v>
      </c>
      <c r="K16" s="12">
        <v>3.413E-4</v>
      </c>
      <c r="L16" s="13">
        <v>44.358240000000002</v>
      </c>
      <c r="M16" s="13">
        <v>129.04949999999999</v>
      </c>
      <c r="N16" s="11">
        <v>72.147559999999999</v>
      </c>
      <c r="O16" s="11" t="str">
        <f t="shared" si="1"/>
        <v>Reduced</v>
      </c>
      <c r="P16" s="11"/>
      <c r="R16" s="10" t="s">
        <v>25</v>
      </c>
      <c r="S16" s="11">
        <v>15.8</v>
      </c>
      <c r="T16" s="12">
        <v>3.702E-4</v>
      </c>
      <c r="U16" s="12">
        <v>3.1047099999999999E-4</v>
      </c>
      <c r="V16" s="12">
        <v>0.19601479999999999</v>
      </c>
      <c r="W16" s="37">
        <v>0.79283190000000003</v>
      </c>
      <c r="X16" s="11">
        <v>40.993319999999997</v>
      </c>
      <c r="Y16" s="11">
        <v>129.04949999999999</v>
      </c>
      <c r="Z16" s="11">
        <v>65.108599999999996</v>
      </c>
      <c r="AA16" s="11">
        <v>72.147559999999999</v>
      </c>
      <c r="AB16" s="48" t="str">
        <f t="shared" si="2"/>
        <v>Sed</v>
      </c>
      <c r="AC16" s="10" t="s">
        <v>25</v>
      </c>
    </row>
    <row r="17" spans="1:29" x14ac:dyDescent="0.25">
      <c r="A17" s="14" t="s">
        <v>26</v>
      </c>
      <c r="B17" s="15">
        <v>27.18</v>
      </c>
      <c r="C17" s="16">
        <v>1.8510000000000001E-7</v>
      </c>
      <c r="D17" s="17">
        <v>6.4272039999999997</v>
      </c>
      <c r="E17" s="17">
        <v>12.60345</v>
      </c>
      <c r="F17" s="18">
        <v>7.8953280000000001</v>
      </c>
      <c r="G17" s="11" t="str">
        <f t="shared" si="0"/>
        <v>Sediment</v>
      </c>
      <c r="I17" s="14" t="s">
        <v>26</v>
      </c>
      <c r="J17" s="15">
        <v>27.18</v>
      </c>
      <c r="K17" s="16">
        <v>1.8510000000000001E-7</v>
      </c>
      <c r="L17" s="17">
        <v>6.6575759999999997</v>
      </c>
      <c r="M17" s="17">
        <v>13.223039999999999</v>
      </c>
      <c r="N17" s="18">
        <v>7.8953280000000001</v>
      </c>
      <c r="O17" s="11" t="str">
        <f t="shared" si="1"/>
        <v>Reduced</v>
      </c>
      <c r="P17" s="11"/>
      <c r="R17" s="14" t="s">
        <v>26</v>
      </c>
      <c r="S17" s="17">
        <v>30.22</v>
      </c>
      <c r="T17" s="16">
        <v>2.7430000000000001E-7</v>
      </c>
      <c r="U17" s="16">
        <v>2.316894E-7</v>
      </c>
      <c r="V17" s="16">
        <v>0.18951480000000001</v>
      </c>
      <c r="W17" s="23">
        <v>0.49632710000000002</v>
      </c>
      <c r="X17" s="18">
        <v>6.4272039999999997</v>
      </c>
      <c r="Y17" s="18">
        <v>13.223039999999999</v>
      </c>
      <c r="Z17" s="18">
        <v>10.22833</v>
      </c>
      <c r="AA17" s="18">
        <v>7.8953280000000001</v>
      </c>
      <c r="AB17" s="48" t="str">
        <f t="shared" si="2"/>
        <v>Sed</v>
      </c>
      <c r="AC17" s="10" t="s">
        <v>26</v>
      </c>
    </row>
    <row r="18" spans="1:29" x14ac:dyDescent="0.25">
      <c r="A18" s="4" t="s">
        <v>36</v>
      </c>
      <c r="B18" s="4">
        <v>21.79</v>
      </c>
      <c r="C18" s="6">
        <v>3.0350000000000002E-6</v>
      </c>
      <c r="D18" s="5">
        <v>4.5232229999999998</v>
      </c>
      <c r="E18" s="5">
        <v>10.5944</v>
      </c>
      <c r="F18" s="5">
        <v>7.0845000000000002</v>
      </c>
      <c r="G18" s="5" t="str">
        <f t="shared" si="0"/>
        <v>Sediment</v>
      </c>
      <c r="I18" s="4" t="s">
        <v>36</v>
      </c>
      <c r="J18" s="4">
        <v>21.79</v>
      </c>
      <c r="K18" s="6">
        <v>3.0350000000000002E-6</v>
      </c>
      <c r="L18" s="5">
        <v>5.084454</v>
      </c>
      <c r="M18" s="5">
        <v>11.179830000000001</v>
      </c>
      <c r="N18" s="5">
        <v>7.0845000000000002</v>
      </c>
      <c r="O18" s="5" t="str">
        <f t="shared" si="1"/>
        <v>Reduced</v>
      </c>
      <c r="P18" s="5"/>
      <c r="R18" s="4" t="s">
        <v>36</v>
      </c>
      <c r="S18" s="5">
        <v>25.88</v>
      </c>
      <c r="T18" s="6">
        <v>2.3949999999999999E-6</v>
      </c>
      <c r="U18" s="6">
        <v>1.6835320000000001E-6</v>
      </c>
      <c r="V18" s="6">
        <v>0.1068345</v>
      </c>
      <c r="W18" s="25">
        <v>0.55762639999999997</v>
      </c>
      <c r="X18" s="5">
        <v>4.5232229999999998</v>
      </c>
      <c r="Y18" s="5">
        <v>11.179830000000001</v>
      </c>
      <c r="Z18" s="5">
        <v>8.5453829999999993</v>
      </c>
      <c r="AA18" s="5">
        <v>7.0845000000000002</v>
      </c>
      <c r="AB18" s="49" t="str">
        <f t="shared" si="2"/>
        <v>Sed</v>
      </c>
      <c r="AC18" s="4" t="s">
        <v>36</v>
      </c>
    </row>
    <row r="19" spans="1:29" x14ac:dyDescent="0.25">
      <c r="A19" s="14" t="s">
        <v>37</v>
      </c>
      <c r="B19" s="15">
        <v>36.44</v>
      </c>
      <c r="C19" s="16">
        <v>1.577E-9</v>
      </c>
      <c r="D19" s="17">
        <v>14.97411</v>
      </c>
      <c r="E19" s="20">
        <v>369.33229999999998</v>
      </c>
      <c r="F19" s="21">
        <v>166.84190000000001</v>
      </c>
      <c r="G19" s="40" t="str">
        <f t="shared" si="0"/>
        <v>Sediment</v>
      </c>
      <c r="I19" s="14" t="s">
        <v>37</v>
      </c>
      <c r="J19" s="15">
        <v>36.44</v>
      </c>
      <c r="K19" s="16">
        <v>1.577E-9</v>
      </c>
      <c r="L19" s="17">
        <v>25.350660000000001</v>
      </c>
      <c r="M19" s="20">
        <v>449.82440000000003</v>
      </c>
      <c r="N19" s="21">
        <v>166.84190000000001</v>
      </c>
      <c r="O19" s="40" t="str">
        <f t="shared" si="1"/>
        <v>Reduced</v>
      </c>
      <c r="P19" s="40"/>
      <c r="R19" s="14" t="s">
        <v>37</v>
      </c>
      <c r="S19" s="17">
        <v>43.46</v>
      </c>
      <c r="T19" s="16">
        <v>3.6599999999999998E-10</v>
      </c>
      <c r="U19" s="16">
        <v>2.6953570000000001E-10</v>
      </c>
      <c r="V19" s="16">
        <v>2.1963449999999999E-2</v>
      </c>
      <c r="W19" s="23">
        <v>0.38307950000000002</v>
      </c>
      <c r="X19" s="21">
        <v>14.97411</v>
      </c>
      <c r="Y19" s="21">
        <v>449.82440000000003</v>
      </c>
      <c r="Z19" s="21">
        <v>87.609939999999995</v>
      </c>
      <c r="AA19" s="21">
        <v>166.84190000000001</v>
      </c>
      <c r="AB19" s="51" t="str">
        <f t="shared" si="2"/>
        <v>Sed</v>
      </c>
      <c r="AC19" s="10" t="s">
        <v>37</v>
      </c>
    </row>
    <row r="20" spans="1:29" x14ac:dyDescent="0.25">
      <c r="A20" s="4" t="s">
        <v>27</v>
      </c>
      <c r="B20" s="4">
        <v>9.6059999999999999</v>
      </c>
      <c r="C20" s="6">
        <v>1.939E-3</v>
      </c>
      <c r="D20" s="5">
        <v>6.7759140000000002</v>
      </c>
      <c r="E20" s="5">
        <v>13.58966</v>
      </c>
      <c r="F20" s="5">
        <v>8.3955739999999999</v>
      </c>
      <c r="G20" s="5" t="str">
        <f t="shared" si="0"/>
        <v>Sediment</v>
      </c>
      <c r="I20" s="4" t="s">
        <v>27</v>
      </c>
      <c r="J20" s="4">
        <v>9.6059999999999999</v>
      </c>
      <c r="K20" s="6">
        <v>1.939E-3</v>
      </c>
      <c r="L20" s="5">
        <v>7.6077779999999997</v>
      </c>
      <c r="M20" s="5">
        <v>11.786519999999999</v>
      </c>
      <c r="N20" s="5">
        <v>8.3955739999999999</v>
      </c>
      <c r="O20" s="5" t="str">
        <f t="shared" si="1"/>
        <v>Reduced</v>
      </c>
      <c r="P20" s="5"/>
      <c r="R20" s="4" t="s">
        <v>27</v>
      </c>
      <c r="S20" s="5">
        <v>22.78</v>
      </c>
      <c r="T20" s="6">
        <v>1.132E-5</v>
      </c>
      <c r="U20" s="6">
        <v>1.46294E-3</v>
      </c>
      <c r="V20" s="6">
        <v>8.2988440000000005E-4</v>
      </c>
      <c r="W20" s="25">
        <v>0.25972669999999998</v>
      </c>
      <c r="X20" s="5">
        <v>6.7759140000000002</v>
      </c>
      <c r="Y20" s="5">
        <v>11.786519999999999</v>
      </c>
      <c r="Z20" s="5">
        <v>20.501670000000001</v>
      </c>
      <c r="AA20" s="5">
        <v>8.3955739999999999</v>
      </c>
      <c r="AB20" s="49" t="str">
        <f t="shared" si="2"/>
        <v>Core3</v>
      </c>
      <c r="AC20" s="4" t="s">
        <v>27</v>
      </c>
    </row>
    <row r="21" spans="1:29" hidden="1" x14ac:dyDescent="0.25">
      <c r="A21" s="10" t="s">
        <v>27</v>
      </c>
      <c r="B21" s="10">
        <v>2.91</v>
      </c>
      <c r="C21" s="12">
        <v>8.8029999999999997E-2</v>
      </c>
      <c r="D21" s="13"/>
      <c r="E21" s="13"/>
      <c r="F21" s="5">
        <v>10.37965</v>
      </c>
      <c r="G21" s="5" t="str">
        <f t="shared" si="0"/>
        <v>Dredge spoil</v>
      </c>
      <c r="I21" s="10" t="s">
        <v>27</v>
      </c>
      <c r="J21" s="10">
        <v>2.91</v>
      </c>
      <c r="K21" s="12">
        <v>8.8029999999999997E-2</v>
      </c>
      <c r="L21" s="13">
        <v>9.3664620000000003</v>
      </c>
      <c r="M21" s="13">
        <v>12.406040000000001</v>
      </c>
      <c r="N21" s="5">
        <v>10.37965</v>
      </c>
      <c r="O21" s="5" t="str">
        <f t="shared" si="1"/>
        <v>Reduced</v>
      </c>
      <c r="P21" s="5"/>
      <c r="R21" s="10" t="s">
        <v>27</v>
      </c>
      <c r="S21" s="11">
        <v>15.03</v>
      </c>
      <c r="T21" s="12">
        <v>5.4500000000000002E-4</v>
      </c>
      <c r="U21" s="12">
        <v>3.7084010000000001E-2</v>
      </c>
      <c r="V21" s="12">
        <v>1.44834E-3</v>
      </c>
      <c r="W21" s="37">
        <v>0.1512066</v>
      </c>
      <c r="X21" s="5">
        <v>7.5828930000000003</v>
      </c>
      <c r="Y21" s="5">
        <v>12.406040000000001</v>
      </c>
      <c r="Z21" s="5">
        <v>20.067869999999999</v>
      </c>
      <c r="AA21" s="5">
        <v>10.37965</v>
      </c>
      <c r="AB21" s="49" t="str">
        <f t="shared" si="2"/>
        <v>Core3</v>
      </c>
      <c r="AC21" s="10" t="s">
        <v>27</v>
      </c>
    </row>
    <row r="22" spans="1:29" x14ac:dyDescent="0.25">
      <c r="A22" s="14" t="s">
        <v>28</v>
      </c>
      <c r="B22" s="15">
        <v>13.01</v>
      </c>
      <c r="C22" s="16">
        <v>3.101E-4</v>
      </c>
      <c r="D22" s="17">
        <v>5.6966669999999997</v>
      </c>
      <c r="E22" s="17">
        <v>11.763450000000001</v>
      </c>
      <c r="F22" s="18">
        <v>7.1387700000000001</v>
      </c>
      <c r="G22" s="11" t="str">
        <f t="shared" si="0"/>
        <v>Sediment</v>
      </c>
      <c r="I22" s="14" t="s">
        <v>28</v>
      </c>
      <c r="J22" s="15">
        <v>13.01</v>
      </c>
      <c r="K22" s="16">
        <v>3.101E-4</v>
      </c>
      <c r="L22" s="17">
        <v>6.4855559999999999</v>
      </c>
      <c r="M22" s="17">
        <v>9.9504350000000006</v>
      </c>
      <c r="N22" s="18">
        <v>7.1387700000000001</v>
      </c>
      <c r="O22" s="11" t="str">
        <f t="shared" si="1"/>
        <v>Reduced</v>
      </c>
      <c r="P22" s="11"/>
      <c r="R22" s="14" t="s">
        <v>28</v>
      </c>
      <c r="S22" s="17">
        <v>27.57</v>
      </c>
      <c r="T22" s="16">
        <v>1.029E-6</v>
      </c>
      <c r="U22" s="16">
        <v>1.8453149999999999E-4</v>
      </c>
      <c r="V22" s="16">
        <v>3.9817189999999999E-4</v>
      </c>
      <c r="W22" s="23">
        <v>0.30399389999999998</v>
      </c>
      <c r="X22" s="18">
        <v>5.6966669999999997</v>
      </c>
      <c r="Y22" s="18">
        <v>9.9504350000000006</v>
      </c>
      <c r="Z22" s="18">
        <v>18.713329999999999</v>
      </c>
      <c r="AA22" s="18">
        <v>7.1387700000000001</v>
      </c>
      <c r="AB22" s="48" t="str">
        <f t="shared" si="2"/>
        <v>Core3</v>
      </c>
      <c r="AC22" s="10" t="s">
        <v>28</v>
      </c>
    </row>
    <row r="23" spans="1:29" x14ac:dyDescent="0.25">
      <c r="A23" s="4" t="s">
        <v>38</v>
      </c>
      <c r="B23" s="4">
        <v>23.98</v>
      </c>
      <c r="C23" s="6">
        <v>9.7199999999999997E-7</v>
      </c>
      <c r="D23" s="22">
        <v>6034.3239999999996</v>
      </c>
      <c r="E23" s="22">
        <v>27320.52</v>
      </c>
      <c r="F23" s="22">
        <v>15014.44</v>
      </c>
      <c r="G23" s="22" t="str">
        <f t="shared" si="0"/>
        <v>Sediment</v>
      </c>
      <c r="I23" s="4" t="s">
        <v>38</v>
      </c>
      <c r="J23" s="4">
        <v>23.98</v>
      </c>
      <c r="K23" s="6">
        <v>9.7199999999999997E-7</v>
      </c>
      <c r="L23" s="22">
        <v>7178.317</v>
      </c>
      <c r="M23" s="22">
        <v>31059.83</v>
      </c>
      <c r="N23" s="22">
        <v>15014.44</v>
      </c>
      <c r="O23" s="22" t="str">
        <f t="shared" si="1"/>
        <v>Reduced</v>
      </c>
      <c r="P23" s="22"/>
      <c r="R23" s="4" t="s">
        <v>38</v>
      </c>
      <c r="S23" s="5">
        <v>28.69</v>
      </c>
      <c r="T23" s="6">
        <v>5.8879999999999998E-7</v>
      </c>
      <c r="U23" s="6">
        <v>4.3233109999999997E-7</v>
      </c>
      <c r="V23" s="6">
        <v>7.6445700000000005E-2</v>
      </c>
      <c r="W23" s="25">
        <v>0.55066320000000002</v>
      </c>
      <c r="X23" s="22">
        <v>6034.3239999999996</v>
      </c>
      <c r="Y23" s="22">
        <v>31059.83</v>
      </c>
      <c r="Z23" s="22">
        <v>14232.94</v>
      </c>
      <c r="AA23" s="22">
        <v>15014.44</v>
      </c>
      <c r="AB23" s="52" t="str">
        <f t="shared" si="2"/>
        <v>Sed</v>
      </c>
      <c r="AC23" s="4" t="s">
        <v>38</v>
      </c>
    </row>
    <row r="24" spans="1:29" x14ac:dyDescent="0.25">
      <c r="A24" s="14" t="s">
        <v>29</v>
      </c>
      <c r="B24" s="15">
        <v>53.8</v>
      </c>
      <c r="C24" s="16">
        <v>2.2239999999999999E-13</v>
      </c>
      <c r="D24" s="19">
        <v>3.3967740000000002</v>
      </c>
      <c r="E24" s="20">
        <v>208.40209999999999</v>
      </c>
      <c r="F24" s="18">
        <v>52.127540000000003</v>
      </c>
      <c r="G24" s="11" t="str">
        <f t="shared" si="0"/>
        <v>Sediment</v>
      </c>
      <c r="I24" s="14" t="s">
        <v>29</v>
      </c>
      <c r="J24" s="15">
        <v>53.8</v>
      </c>
      <c r="K24" s="16">
        <v>2.2239999999999999E-13</v>
      </c>
      <c r="L24" s="19">
        <v>7.691414</v>
      </c>
      <c r="M24" s="20">
        <v>243.39609999999999</v>
      </c>
      <c r="N24" s="18">
        <v>52.127540000000003</v>
      </c>
      <c r="O24" s="11" t="str">
        <f t="shared" si="1"/>
        <v>Reduced</v>
      </c>
      <c r="P24" s="11"/>
      <c r="R24" s="14" t="s">
        <v>29</v>
      </c>
      <c r="S24" s="17">
        <v>66.22</v>
      </c>
      <c r="T24" s="16">
        <v>4.1740000000000004E-15</v>
      </c>
      <c r="U24" s="16">
        <v>6.6946450000000003E-14</v>
      </c>
      <c r="V24" s="16">
        <v>1.2330970000000001E-3</v>
      </c>
      <c r="W24" s="23">
        <v>0.78602899999999998</v>
      </c>
      <c r="X24" s="18">
        <v>3.3967740000000002</v>
      </c>
      <c r="Y24" s="18">
        <v>243.39609999999999</v>
      </c>
      <c r="Z24" s="18">
        <v>74.258330000000001</v>
      </c>
      <c r="AA24" s="18">
        <v>52.127540000000003</v>
      </c>
      <c r="AB24" s="48" t="str">
        <f t="shared" si="2"/>
        <v>Sed</v>
      </c>
      <c r="AC24" s="10" t="s">
        <v>29</v>
      </c>
    </row>
    <row r="25" spans="1:29" x14ac:dyDescent="0.25">
      <c r="A25" s="4" t="s">
        <v>30</v>
      </c>
      <c r="B25" s="4">
        <v>2.6779999999999999</v>
      </c>
      <c r="C25" s="4">
        <v>0.1017</v>
      </c>
      <c r="D25" s="5"/>
      <c r="E25" s="5"/>
      <c r="F25" s="5">
        <v>9.9952459999999999</v>
      </c>
      <c r="G25" s="5" t="s">
        <v>40</v>
      </c>
      <c r="I25" s="4" t="s">
        <v>30</v>
      </c>
      <c r="J25" s="4">
        <v>2.6779999999999999</v>
      </c>
      <c r="K25" s="4">
        <v>0.1017</v>
      </c>
      <c r="L25" s="5"/>
      <c r="M25" s="5"/>
      <c r="N25" s="5">
        <v>9.9952459999999999</v>
      </c>
      <c r="O25" s="5" t="s">
        <v>40</v>
      </c>
      <c r="P25" s="5"/>
      <c r="R25" s="4" t="s">
        <v>30</v>
      </c>
      <c r="S25" s="5">
        <v>11</v>
      </c>
      <c r="T25" s="4">
        <v>4.0920000000000002E-3</v>
      </c>
      <c r="U25" s="4">
        <v>0.12681029999999999</v>
      </c>
      <c r="V25" s="4">
        <v>1.09465E-2</v>
      </c>
      <c r="W25" s="25">
        <v>0.2194255</v>
      </c>
      <c r="X25" s="5">
        <v>9.0472040000000007</v>
      </c>
      <c r="Y25" s="5">
        <v>11.572609999999999</v>
      </c>
      <c r="Z25" s="5">
        <v>18.643329999999999</v>
      </c>
      <c r="AA25" s="5">
        <v>9.9952459999999999</v>
      </c>
      <c r="AB25" s="49" t="str">
        <f t="shared" si="2"/>
        <v>Core3</v>
      </c>
      <c r="AC25" s="4" t="s">
        <v>30</v>
      </c>
    </row>
    <row r="26" spans="1:29" x14ac:dyDescent="0.25">
      <c r="A26" s="14" t="s">
        <v>31</v>
      </c>
      <c r="B26" s="15">
        <v>31.07</v>
      </c>
      <c r="C26" s="16">
        <v>2.494E-8</v>
      </c>
      <c r="D26" s="20">
        <v>656.67449999999997</v>
      </c>
      <c r="E26" s="20">
        <v>300.20859999999999</v>
      </c>
      <c r="F26" s="21">
        <v>571.94079999999997</v>
      </c>
      <c r="G26" s="40" t="str">
        <f t="shared" si="0"/>
        <v>Dredge spoil</v>
      </c>
      <c r="I26" s="14" t="s">
        <v>31</v>
      </c>
      <c r="J26" s="15">
        <v>31.07</v>
      </c>
      <c r="K26" s="16">
        <v>2.494E-8</v>
      </c>
      <c r="L26" s="20">
        <v>643.24</v>
      </c>
      <c r="M26" s="20">
        <v>265.04430000000002</v>
      </c>
      <c r="N26" s="21">
        <v>571.94079999999997</v>
      </c>
      <c r="O26" s="40" t="str">
        <f t="shared" si="1"/>
        <v>Oxidised</v>
      </c>
      <c r="P26" s="40"/>
      <c r="R26" s="14" t="s">
        <v>31</v>
      </c>
      <c r="S26" s="17">
        <v>31.96</v>
      </c>
      <c r="T26" s="16">
        <v>1.145E-7</v>
      </c>
      <c r="U26" s="16">
        <v>4.9795180000000001E-8</v>
      </c>
      <c r="V26" s="16">
        <v>0.609711</v>
      </c>
      <c r="W26" s="23">
        <v>0.11318250000000001</v>
      </c>
      <c r="X26" s="21">
        <v>656.67449999999997</v>
      </c>
      <c r="Y26" s="21">
        <v>265.04430000000002</v>
      </c>
      <c r="Z26" s="21">
        <v>435.005</v>
      </c>
      <c r="AA26" s="21">
        <v>571.94079999999997</v>
      </c>
      <c r="AB26" s="51" t="str">
        <f t="shared" si="2"/>
        <v>DS</v>
      </c>
      <c r="AC26" s="10" t="s">
        <v>31</v>
      </c>
    </row>
    <row r="27" spans="1:29" x14ac:dyDescent="0.25">
      <c r="A27" s="4" t="s">
        <v>32</v>
      </c>
      <c r="B27" s="4">
        <v>36.86</v>
      </c>
      <c r="C27" s="6">
        <v>1.2690000000000001E-9</v>
      </c>
      <c r="D27" s="5">
        <v>2.0523660000000001</v>
      </c>
      <c r="E27" s="5">
        <v>7.9531029999999996</v>
      </c>
      <c r="F27" s="5">
        <v>3.4550000000000001</v>
      </c>
      <c r="G27" s="5" t="str">
        <f t="shared" si="0"/>
        <v>Sediment</v>
      </c>
      <c r="I27" s="4" t="s">
        <v>32</v>
      </c>
      <c r="J27" s="4">
        <v>36.86</v>
      </c>
      <c r="K27" s="6">
        <v>1.2690000000000001E-9</v>
      </c>
      <c r="L27" s="5">
        <v>2.1757580000000001</v>
      </c>
      <c r="M27" s="5">
        <v>8.9613040000000002</v>
      </c>
      <c r="N27" s="5">
        <v>3.4550000000000001</v>
      </c>
      <c r="O27" s="5" t="str">
        <f t="shared" si="1"/>
        <v>Reduced</v>
      </c>
      <c r="P27" s="5"/>
      <c r="R27" s="4" t="s">
        <v>32</v>
      </c>
      <c r="S27" s="5">
        <v>39.049999999999997</v>
      </c>
      <c r="T27" s="6">
        <v>3.3149999999999998E-9</v>
      </c>
      <c r="U27" s="6">
        <v>1.7288929999999999E-9</v>
      </c>
      <c r="V27" s="6">
        <v>0.30076429999999998</v>
      </c>
      <c r="W27" s="25">
        <v>0.1734078</v>
      </c>
      <c r="X27" s="5">
        <v>2.0523660000000001</v>
      </c>
      <c r="Y27" s="5">
        <v>8.9613040000000002</v>
      </c>
      <c r="Z27" s="5">
        <v>4.0883330000000004</v>
      </c>
      <c r="AA27" s="5">
        <v>3.4550000000000001</v>
      </c>
      <c r="AB27" s="49" t="str">
        <f t="shared" si="2"/>
        <v>Sed</v>
      </c>
      <c r="AC27" s="4" t="s">
        <v>32</v>
      </c>
    </row>
    <row r="28" spans="1:29" x14ac:dyDescent="0.25">
      <c r="A28" s="14" t="s">
        <v>33</v>
      </c>
      <c r="B28" s="15">
        <v>3.6949999999999998</v>
      </c>
      <c r="C28" s="15">
        <v>5.4559999999999997E-2</v>
      </c>
      <c r="D28" s="17"/>
      <c r="E28" s="17"/>
      <c r="F28" s="18">
        <v>48.317689999999999</v>
      </c>
      <c r="G28" s="11" t="s">
        <v>40</v>
      </c>
      <c r="I28" s="14" t="s">
        <v>33</v>
      </c>
      <c r="J28" s="15">
        <v>3.6949999999999998</v>
      </c>
      <c r="K28" s="15">
        <v>5.4559999999999997E-2</v>
      </c>
      <c r="L28" s="17"/>
      <c r="M28" s="17"/>
      <c r="N28" s="18">
        <v>48.317689999999999</v>
      </c>
      <c r="O28" s="5" t="s">
        <v>40</v>
      </c>
      <c r="P28" s="5"/>
      <c r="R28" s="14" t="s">
        <v>33</v>
      </c>
      <c r="S28" s="17">
        <v>13.07</v>
      </c>
      <c r="T28" s="15">
        <v>1.454E-3</v>
      </c>
      <c r="U28" s="15">
        <v>6.3204940000000001E-2</v>
      </c>
      <c r="V28" s="15">
        <v>6.2419149999999998E-3</v>
      </c>
      <c r="W28" s="23">
        <v>0.2168571</v>
      </c>
      <c r="X28" s="18">
        <v>43.324129999999997</v>
      </c>
      <c r="Y28" s="18">
        <v>53.38</v>
      </c>
      <c r="Z28" s="18">
        <v>105.48</v>
      </c>
      <c r="AA28" s="18">
        <v>48.317689999999999</v>
      </c>
      <c r="AB28" s="48" t="str">
        <f t="shared" si="2"/>
        <v>Core3</v>
      </c>
      <c r="AC28" s="10" t="s">
        <v>33</v>
      </c>
    </row>
    <row r="29" spans="1:29" x14ac:dyDescent="0.25">
      <c r="A29" s="30" t="s">
        <v>34</v>
      </c>
      <c r="B29" s="30">
        <v>39.33</v>
      </c>
      <c r="C29" s="29">
        <v>3.5700000000000001E-10</v>
      </c>
      <c r="D29" s="32">
        <v>2.977195</v>
      </c>
      <c r="E29" s="32">
        <v>14.41621</v>
      </c>
      <c r="F29" s="32">
        <v>5.9657660000000003</v>
      </c>
      <c r="G29" s="32" t="str">
        <f t="shared" si="0"/>
        <v>Sediment</v>
      </c>
      <c r="I29" s="30" t="s">
        <v>34</v>
      </c>
      <c r="J29" s="30">
        <v>39.33</v>
      </c>
      <c r="K29" s="29">
        <v>3.5700000000000001E-10</v>
      </c>
      <c r="L29" s="32">
        <v>3.2730679999999999</v>
      </c>
      <c r="M29" s="32">
        <v>16.268260000000001</v>
      </c>
      <c r="N29" s="32">
        <v>5.9657660000000003</v>
      </c>
      <c r="O29" s="32" t="str">
        <f t="shared" si="1"/>
        <v>Reduced</v>
      </c>
      <c r="P29" s="5"/>
      <c r="R29" s="30" t="s">
        <v>34</v>
      </c>
      <c r="S29" s="32">
        <v>44.79</v>
      </c>
      <c r="T29" s="29">
        <v>1.8779999999999999E-10</v>
      </c>
      <c r="U29" s="29">
        <v>2.2525710000000001E-10</v>
      </c>
      <c r="V29" s="29">
        <v>5.1002289999999999E-2</v>
      </c>
      <c r="W29" s="36">
        <v>0.45561570000000001</v>
      </c>
      <c r="X29" s="32">
        <v>2.977195</v>
      </c>
      <c r="Y29" s="32">
        <v>16.268260000000001</v>
      </c>
      <c r="Z29" s="32">
        <v>7.3166669999999998</v>
      </c>
      <c r="AA29" s="32">
        <v>5.9657660000000003</v>
      </c>
      <c r="AB29" s="53" t="str">
        <f t="shared" si="2"/>
        <v>Sed</v>
      </c>
      <c r="AC29" s="30" t="s">
        <v>34</v>
      </c>
    </row>
    <row r="30" spans="1:29" hidden="1" x14ac:dyDescent="0.25">
      <c r="A30" t="s">
        <v>3</v>
      </c>
      <c r="B30">
        <v>27.97</v>
      </c>
      <c r="C30" s="1">
        <v>1.2310000000000001E-7</v>
      </c>
      <c r="D30" s="2">
        <v>1.260758</v>
      </c>
      <c r="E30" s="2">
        <v>9.0430770000000003</v>
      </c>
      <c r="F30" s="2">
        <v>5.0129469999999996</v>
      </c>
      <c r="G30" s="2"/>
      <c r="I30" s="8" t="s">
        <v>3</v>
      </c>
      <c r="J30" s="8">
        <v>27.97</v>
      </c>
      <c r="K30" s="9">
        <v>1.2310000000000001E-7</v>
      </c>
      <c r="L30" s="26">
        <v>1.729609</v>
      </c>
      <c r="M30" s="26">
        <v>10.48518</v>
      </c>
      <c r="N30" s="26">
        <v>5.0129469999999996</v>
      </c>
      <c r="O30" s="2"/>
      <c r="P30" s="2"/>
      <c r="R30" t="s">
        <v>3</v>
      </c>
      <c r="S30">
        <v>30.22</v>
      </c>
      <c r="T30" s="1">
        <v>2.7350000000000001E-7</v>
      </c>
      <c r="U30" s="1">
        <v>1.154053E-7</v>
      </c>
      <c r="V30">
        <v>0.29058780000000001</v>
      </c>
      <c r="W30">
        <v>0.1251574</v>
      </c>
      <c r="X30">
        <v>1.260758</v>
      </c>
      <c r="Y30">
        <v>10.48518</v>
      </c>
      <c r="Z30">
        <v>3.9957220000000002</v>
      </c>
      <c r="AB30" s="2"/>
    </row>
    <row r="32" spans="1:29" hidden="1" x14ac:dyDescent="0.25">
      <c r="I32" s="4" t="s">
        <v>2</v>
      </c>
      <c r="J32" s="4">
        <v>30.33</v>
      </c>
      <c r="K32" s="6">
        <v>3.6360000000000003E-8</v>
      </c>
      <c r="L32" s="7">
        <v>1.9610989999999999</v>
      </c>
      <c r="M32" s="7">
        <v>5.566522</v>
      </c>
      <c r="N32" s="7">
        <v>2.6885089999999998</v>
      </c>
      <c r="R32" t="s">
        <v>2</v>
      </c>
      <c r="S32">
        <v>45.18</v>
      </c>
      <c r="T32" s="1">
        <v>1.5500000000000001E-10</v>
      </c>
      <c r="U32" s="1">
        <v>9.3568969999999993E-9</v>
      </c>
      <c r="V32">
        <v>3.444365E-4</v>
      </c>
      <c r="W32">
        <v>0.8656355</v>
      </c>
      <c r="X32">
        <v>1.655529</v>
      </c>
      <c r="Y32">
        <v>5.566522</v>
      </c>
      <c r="Z32">
        <v>6.29</v>
      </c>
      <c r="AA32">
        <v>2.6885089999999998</v>
      </c>
    </row>
    <row r="33" spans="2:10" ht="18.75" x14ac:dyDescent="0.3">
      <c r="B33" s="56" t="s">
        <v>41</v>
      </c>
      <c r="C33" s="56"/>
      <c r="D33" s="57"/>
      <c r="E33" s="56"/>
      <c r="F33" s="56"/>
      <c r="G33" s="56"/>
      <c r="H33" s="56"/>
      <c r="I33" s="56"/>
      <c r="J33" s="55"/>
    </row>
  </sheetData>
  <conditionalFormatting sqref="C3:C6 C25:C30 C10 K30 K32">
    <cfRule type="cellIs" dxfId="16" priority="32" operator="greaterThan">
      <formula>0.05</formula>
    </cfRule>
  </conditionalFormatting>
  <conditionalFormatting sqref="C23:C24">
    <cfRule type="cellIs" dxfId="15" priority="26" operator="greaterThan">
      <formula>0.05</formula>
    </cfRule>
  </conditionalFormatting>
  <conditionalFormatting sqref="C11:C14">
    <cfRule type="cellIs" dxfId="14" priority="31" operator="greaterThan">
      <formula>0.05</formula>
    </cfRule>
  </conditionalFormatting>
  <conditionalFormatting sqref="C7:C9">
    <cfRule type="cellIs" dxfId="13" priority="30" operator="greaterThan">
      <formula>0.05</formula>
    </cfRule>
  </conditionalFormatting>
  <conditionalFormatting sqref="C15:C17">
    <cfRule type="cellIs" dxfId="12" priority="29" operator="greaterThan">
      <formula>0.05</formula>
    </cfRule>
  </conditionalFormatting>
  <conditionalFormatting sqref="C18:C19">
    <cfRule type="cellIs" dxfId="11" priority="28" operator="greaterThan">
      <formula>0.05</formula>
    </cfRule>
  </conditionalFormatting>
  <conditionalFormatting sqref="C20:C22">
    <cfRule type="cellIs" dxfId="10" priority="27" operator="greaterThan">
      <formula>0.05</formula>
    </cfRule>
  </conditionalFormatting>
  <conditionalFormatting sqref="K3:K6 K25:K29 K10">
    <cfRule type="cellIs" dxfId="9" priority="24" operator="greaterThan">
      <formula>0.05</formula>
    </cfRule>
  </conditionalFormatting>
  <conditionalFormatting sqref="K23:K24">
    <cfRule type="cellIs" dxfId="8" priority="18" operator="greaterThan">
      <formula>0.05</formula>
    </cfRule>
  </conditionalFormatting>
  <conditionalFormatting sqref="K11:K14">
    <cfRule type="cellIs" dxfId="7" priority="23" operator="greaterThan">
      <formula>0.05</formula>
    </cfRule>
  </conditionalFormatting>
  <conditionalFormatting sqref="K7:K9">
    <cfRule type="cellIs" dxfId="6" priority="22" operator="greaterThan">
      <formula>0.05</formula>
    </cfRule>
  </conditionalFormatting>
  <conditionalFormatting sqref="K15:K17">
    <cfRule type="cellIs" dxfId="5" priority="21" operator="greaterThan">
      <formula>0.05</formula>
    </cfRule>
  </conditionalFormatting>
  <conditionalFormatting sqref="K18:K19">
    <cfRule type="cellIs" dxfId="4" priority="20" operator="greaterThan">
      <formula>0.05</formula>
    </cfRule>
  </conditionalFormatting>
  <conditionalFormatting sqref="K20:K22">
    <cfRule type="cellIs" dxfId="3" priority="19" operator="greaterThan">
      <formula>0.05</formula>
    </cfRule>
  </conditionalFormatting>
  <conditionalFormatting sqref="T3:W29">
    <cfRule type="cellIs" dxfId="2" priority="3" operator="greaterThan">
      <formula>0.05</formula>
    </cfRule>
  </conditionalFormatting>
  <conditionalFormatting sqref="AB3:AB29">
    <cfRule type="containsText" dxfId="1" priority="1" operator="containsText" text="Core3">
      <formula>NOT(ISERROR(SEARCH("Core3",AB3)))</formula>
    </cfRule>
    <cfRule type="containsText" dxfId="0" priority="2" operator="containsText" text="DS">
      <formula>NOT(ISERROR(SEARCH("DS",AB3)))</formula>
    </cfRule>
  </conditionalFormatting>
  <pageMargins left="0.7" right="0.7" top="0.75" bottom="0.75" header="0.3" footer="0.3"/>
  <ignoredErrors>
    <ignoredError sqref="AB3:AB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Kruskal-Wallis + pairwise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00028958</dc:creator>
  <cp:lastModifiedBy>00028958</cp:lastModifiedBy>
  <dcterms:created xsi:type="dcterms:W3CDTF">2017-09-04T08:36:41Z</dcterms:created>
  <dcterms:modified xsi:type="dcterms:W3CDTF">2017-09-12T04:16:38Z</dcterms:modified>
</cp:coreProperties>
</file>