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ubramanian\Desktop\"/>
    </mc:Choice>
  </mc:AlternateContent>
  <xr:revisionPtr revIDLastSave="0" documentId="8_{563D1C13-B84E-4BEF-A861-C8633D0784F3}" xr6:coauthVersionLast="47" xr6:coauthVersionMax="47" xr10:uidLastSave="{00000000-0000-0000-0000-000000000000}"/>
  <bookViews>
    <workbookView xWindow="-108" yWindow="-108" windowWidth="23256" windowHeight="12576" activeTab="2" xr2:uid="{D55FB6F0-8E72-425F-A2AB-1A1840ECE37C}"/>
  </bookViews>
  <sheets>
    <sheet name="FINANCIAL SHEET LINKAGE" sheetId="1" r:id="rId1"/>
    <sheet name="NPV " sheetId="2" r:id="rId2"/>
    <sheet name="INVESTMENT PLAN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K28" i="1"/>
  <c r="K25" i="1"/>
  <c r="E24" i="1"/>
  <c r="E26" i="1" s="1"/>
  <c r="K19" i="1"/>
  <c r="K14" i="1"/>
  <c r="K27" i="1" s="1"/>
  <c r="K29" i="1" s="1"/>
  <c r="F19" i="1" s="1"/>
  <c r="F24" i="1" s="1"/>
  <c r="F26" i="1" s="1"/>
  <c r="F12" i="1"/>
  <c r="E12" i="1"/>
  <c r="B11" i="1"/>
  <c r="B15" i="1" s="1"/>
  <c r="B19" i="1" s="1"/>
  <c r="B23" i="1" s="1"/>
</calcChain>
</file>

<file path=xl/sharedStrings.xml><?xml version="1.0" encoding="utf-8"?>
<sst xmlns="http://schemas.openxmlformats.org/spreadsheetml/2006/main" count="80" uniqueCount="72">
  <si>
    <t>Income Statement</t>
  </si>
  <si>
    <t>Balance Sheet</t>
  </si>
  <si>
    <t>Cash Flow Statement</t>
  </si>
  <si>
    <t>Y 1</t>
  </si>
  <si>
    <t>Yo</t>
  </si>
  <si>
    <t>Y1</t>
  </si>
  <si>
    <t>Revenue</t>
  </si>
  <si>
    <t>Equity (FV 10)</t>
  </si>
  <si>
    <t>Net Profit</t>
  </si>
  <si>
    <t>Reserves and Surplus</t>
  </si>
  <si>
    <t>Add Depreciation / Amortization</t>
  </si>
  <si>
    <t>Cost of Goods Sold</t>
  </si>
  <si>
    <t>Long term Loans</t>
  </si>
  <si>
    <t>Less Increase in Receivables</t>
  </si>
  <si>
    <t>Current Liabilities</t>
  </si>
  <si>
    <t>Less Increase in Inventory</t>
  </si>
  <si>
    <t>Gross Profit</t>
  </si>
  <si>
    <t>Add Increase in Current Liabilities</t>
  </si>
  <si>
    <t>Total Liabilities</t>
  </si>
  <si>
    <t>Operating Expense</t>
  </si>
  <si>
    <t>Depreciation &amp; Amortization</t>
  </si>
  <si>
    <t>Gross Block</t>
  </si>
  <si>
    <t>Cash Flow from Operations</t>
  </si>
  <si>
    <t>Operating Profit</t>
  </si>
  <si>
    <t>Accumulated Depreciation</t>
  </si>
  <si>
    <t>Other Income</t>
  </si>
  <si>
    <t>Net Block</t>
  </si>
  <si>
    <t>Capital Expenditure</t>
  </si>
  <si>
    <t>Finance Cost</t>
  </si>
  <si>
    <t>Investments</t>
  </si>
  <si>
    <t>EBT</t>
  </si>
  <si>
    <t>Cash</t>
  </si>
  <si>
    <t>Cash Flow from Investing</t>
  </si>
  <si>
    <t>Inventory</t>
  </si>
  <si>
    <t>Tax</t>
  </si>
  <si>
    <t>Receivables</t>
  </si>
  <si>
    <t>Add Change in Debt</t>
  </si>
  <si>
    <t>Add Change in Equity</t>
  </si>
  <si>
    <t>Less Dividends</t>
  </si>
  <si>
    <t>Total Assets</t>
  </si>
  <si>
    <t>Dividends</t>
  </si>
  <si>
    <t xml:space="preserve">Cash Flow from Financing </t>
  </si>
  <si>
    <t>Check</t>
  </si>
  <si>
    <t>Cash Flow</t>
  </si>
  <si>
    <t>Beginning Cash</t>
  </si>
  <si>
    <t>Ending Cash</t>
  </si>
  <si>
    <t>Steps of Business During the Year</t>
  </si>
  <si>
    <t>The company raises Rs 3000 crore as long term loans (Interest Rate of 10%)</t>
  </si>
  <si>
    <t>The company buys plant and machinery worth Rs 3000 crore to begin operations (Depreciation of 10%)</t>
  </si>
  <si>
    <t>The company invests Rs 400 crore in mutual funds</t>
  </si>
  <si>
    <t>The company buys raw materials worth Rs 600 crore</t>
  </si>
  <si>
    <t>After converting the raw materials into finished goods, the company is able to sell it for 1800 crore</t>
  </si>
  <si>
    <t>Operating Costs in this process are 600 crore</t>
  </si>
  <si>
    <t>Some clients do not pay upfront - so this money worth Rs 500 crore is not received</t>
  </si>
  <si>
    <t>The company delays the payment of Rs 200 crore to one of its suppliers by 1 year</t>
  </si>
  <si>
    <t>Just before the year ends, the company chooses to sell investments worth 400 crore. The market value of these investments is 380 crore now.</t>
  </si>
  <si>
    <t>The company chooses to pay a dividend of 50 crore</t>
  </si>
  <si>
    <t>Value of a Loan</t>
  </si>
  <si>
    <t>Year</t>
  </si>
  <si>
    <t>Interest</t>
  </si>
  <si>
    <t>Principal</t>
  </si>
  <si>
    <t>Total</t>
  </si>
  <si>
    <t>Expected Return</t>
  </si>
  <si>
    <t>Present value of Loan</t>
  </si>
  <si>
    <t>A project would entail an investment of Rs 1200 crore. Its expected returns in terms of cash flows is as given below. Assuming that a company wants a 15% return, should they undertake this project?</t>
  </si>
  <si>
    <t>Cash Flows</t>
  </si>
  <si>
    <t>Given below are some investment details. Calculate the returns on them</t>
  </si>
  <si>
    <t>Date</t>
  </si>
  <si>
    <t>Amount</t>
  </si>
  <si>
    <t>Final Value</t>
  </si>
  <si>
    <t>IRR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</si>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</sst>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5" formatCode="_-* #,##0_-;\-* #,##0_-;_-* &quot;-&quot;??_-;_-@_-"/>
    <numFmt numFmtId="166" formatCode="&quot;Rs.&quot;\ #,##0.00;[Red]&quot;Rs.&quot;\ \-#,##0.00"/>
    <numFmt numFmtId="167" formatCode="_ * #,##0_ ;_ * \-#,##0_ ;_ * &quot;-&quot;??_ ;_ @_ "/>
    <numFmt numFmtId="168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6" xfId="0" applyFont="1" applyBorder="1"/>
    <xf numFmtId="0" fontId="2" fillId="0" borderId="5" xfId="0" applyFont="1" applyBorder="1"/>
    <xf numFmtId="165" fontId="2" fillId="0" borderId="6" xfId="1" applyNumberFormat="1" applyFont="1" applyBorder="1"/>
    <xf numFmtId="165" fontId="2" fillId="0" borderId="5" xfId="1" applyNumberFormat="1" applyFont="1" applyBorder="1"/>
    <xf numFmtId="165" fontId="2" fillId="0" borderId="5" xfId="1" applyNumberFormat="1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5" fontId="4" fillId="2" borderId="6" xfId="1" applyNumberFormat="1" applyFont="1" applyFill="1" applyBorder="1"/>
    <xf numFmtId="165" fontId="4" fillId="2" borderId="5" xfId="1" applyNumberFormat="1" applyFont="1" applyFill="1" applyBorder="1"/>
    <xf numFmtId="0" fontId="4" fillId="2" borderId="6" xfId="0" applyFont="1" applyFill="1" applyBorder="1"/>
    <xf numFmtId="0" fontId="2" fillId="0" borderId="7" xfId="0" applyFont="1" applyBorder="1"/>
    <xf numFmtId="0" fontId="2" fillId="0" borderId="8" xfId="0" applyFont="1" applyBorder="1"/>
    <xf numFmtId="0" fontId="4" fillId="2" borderId="9" xfId="0" applyFont="1" applyFill="1" applyBorder="1"/>
    <xf numFmtId="165" fontId="4" fillId="2" borderId="10" xfId="1" applyNumberFormat="1" applyFont="1" applyFill="1" applyBorder="1"/>
    <xf numFmtId="0" fontId="4" fillId="2" borderId="10" xfId="0" applyFont="1" applyFill="1" applyBorder="1"/>
    <xf numFmtId="165" fontId="2" fillId="0" borderId="0" xfId="1" applyNumberFormat="1" applyFont="1"/>
    <xf numFmtId="0" fontId="5" fillId="0" borderId="0" xfId="0" applyFont="1"/>
    <xf numFmtId="165" fontId="5" fillId="0" borderId="0" xfId="1" applyNumberFormat="1" applyFont="1"/>
    <xf numFmtId="0" fontId="4" fillId="2" borderId="11" xfId="0" applyFont="1" applyFill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6" xfId="0" applyBorder="1"/>
    <xf numFmtId="9" fontId="0" fillId="0" borderId="6" xfId="0" applyNumberFormat="1" applyBorder="1"/>
    <xf numFmtId="0" fontId="6" fillId="0" borderId="6" xfId="0" applyFont="1" applyBorder="1"/>
    <xf numFmtId="166" fontId="6" fillId="3" borderId="6" xfId="0" applyNumberFormat="1" applyFont="1" applyFill="1" applyBorder="1"/>
    <xf numFmtId="0" fontId="0" fillId="0" borderId="0" xfId="0" applyAlignment="1">
      <alignment horizontal="left" vertical="center" wrapText="1"/>
    </xf>
    <xf numFmtId="9" fontId="0" fillId="0" borderId="0" xfId="0" applyNumberFormat="1"/>
    <xf numFmtId="167" fontId="0" fillId="0" borderId="0" xfId="1" applyNumberFormat="1" applyFont="1" applyBorder="1"/>
    <xf numFmtId="168" fontId="7" fillId="0" borderId="0" xfId="2" applyNumberFormat="1" applyFont="1" applyBorder="1"/>
    <xf numFmtId="167" fontId="8" fillId="0" borderId="0" xfId="1" applyNumberFormat="1" applyFont="1" applyBorder="1"/>
    <xf numFmtId="15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67" fontId="7" fillId="0" borderId="0" xfId="1" applyNumberFormat="1" applyFont="1" applyBorder="1"/>
    <xf numFmtId="10" fontId="0" fillId="0" borderId="0" xfId="0" applyNumberFormat="1"/>
    <xf numFmtId="10" fontId="0" fillId="0" borderId="0" xfId="3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D79D-CA68-488C-9179-E6A7A438363E}">
  <dimension ref="A4:K44"/>
  <sheetViews>
    <sheetView topLeftCell="A12" workbookViewId="0">
      <selection activeCell="S30" sqref="S30"/>
    </sheetView>
  </sheetViews>
  <sheetFormatPr defaultRowHeight="14.4" x14ac:dyDescent="0.3"/>
  <cols>
    <col min="1" max="1" width="23.5546875" bestFit="1" customWidth="1"/>
    <col min="4" max="4" width="21.6640625" bestFit="1" customWidth="1"/>
  </cols>
  <sheetData>
    <row r="4" spans="1:11" ht="15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3">
      <c r="A5" s="2" t="s">
        <v>0</v>
      </c>
      <c r="B5" s="3"/>
      <c r="C5" s="1"/>
      <c r="D5" s="2" t="s">
        <v>1</v>
      </c>
      <c r="E5" s="4"/>
      <c r="F5" s="3"/>
      <c r="G5" s="1"/>
      <c r="H5" s="2" t="s">
        <v>2</v>
      </c>
      <c r="I5" s="4"/>
      <c r="J5" s="4"/>
      <c r="K5" s="3"/>
    </row>
    <row r="6" spans="1:11" x14ac:dyDescent="0.3">
      <c r="A6" s="5"/>
      <c r="B6" s="6" t="s">
        <v>3</v>
      </c>
      <c r="C6" s="1"/>
      <c r="D6" s="7"/>
      <c r="E6" s="8" t="s">
        <v>4</v>
      </c>
      <c r="F6" s="6" t="s">
        <v>5</v>
      </c>
      <c r="G6" s="1"/>
      <c r="H6" s="7"/>
      <c r="I6" s="9"/>
      <c r="J6" s="9"/>
      <c r="K6" s="6" t="s">
        <v>5</v>
      </c>
    </row>
    <row r="7" spans="1:11" x14ac:dyDescent="0.3">
      <c r="A7" s="7" t="s">
        <v>6</v>
      </c>
      <c r="B7" s="10"/>
      <c r="C7" s="1"/>
      <c r="D7" s="7" t="s">
        <v>7</v>
      </c>
      <c r="E7" s="11">
        <v>2000</v>
      </c>
      <c r="F7" s="12"/>
      <c r="G7" s="1"/>
      <c r="H7" s="7" t="s">
        <v>8</v>
      </c>
      <c r="I7" s="9"/>
      <c r="J7" s="9"/>
      <c r="K7" s="10"/>
    </row>
    <row r="8" spans="1:11" x14ac:dyDescent="0.3">
      <c r="A8" s="7"/>
      <c r="B8" s="10"/>
      <c r="C8" s="1"/>
      <c r="D8" s="7" t="s">
        <v>9</v>
      </c>
      <c r="E8" s="11"/>
      <c r="F8" s="12"/>
      <c r="G8" s="1"/>
      <c r="H8" s="28" t="s">
        <v>10</v>
      </c>
      <c r="I8" s="29"/>
      <c r="J8" s="30"/>
      <c r="K8" s="12"/>
    </row>
    <row r="9" spans="1:11" x14ac:dyDescent="0.3">
      <c r="A9" s="7" t="s">
        <v>11</v>
      </c>
      <c r="B9" s="10"/>
      <c r="C9" s="1"/>
      <c r="D9" s="7" t="s">
        <v>12</v>
      </c>
      <c r="E9" s="11"/>
      <c r="F9" s="13"/>
      <c r="G9" s="1"/>
      <c r="H9" s="7" t="s">
        <v>13</v>
      </c>
      <c r="I9" s="9"/>
      <c r="J9" s="9"/>
      <c r="K9" s="12"/>
    </row>
    <row r="10" spans="1:11" x14ac:dyDescent="0.3">
      <c r="A10" s="7"/>
      <c r="B10" s="10"/>
      <c r="C10" s="1"/>
      <c r="D10" s="7" t="s">
        <v>14</v>
      </c>
      <c r="E10" s="11"/>
      <c r="F10" s="12"/>
      <c r="G10" s="1"/>
      <c r="H10" s="7" t="s">
        <v>15</v>
      </c>
      <c r="I10" s="9"/>
      <c r="J10" s="9"/>
      <c r="K10" s="12"/>
    </row>
    <row r="11" spans="1:11" x14ac:dyDescent="0.3">
      <c r="A11" s="14" t="s">
        <v>16</v>
      </c>
      <c r="B11" s="15">
        <f>B7-B9</f>
        <v>0</v>
      </c>
      <c r="C11" s="1"/>
      <c r="D11" s="7"/>
      <c r="E11" s="11"/>
      <c r="F11" s="12"/>
      <c r="G11" s="1"/>
      <c r="H11" s="7" t="s">
        <v>17</v>
      </c>
      <c r="I11" s="9"/>
      <c r="J11" s="9"/>
      <c r="K11" s="12"/>
    </row>
    <row r="12" spans="1:11" x14ac:dyDescent="0.3">
      <c r="A12" s="7"/>
      <c r="B12" s="10"/>
      <c r="C12" s="1"/>
      <c r="D12" s="14" t="s">
        <v>18</v>
      </c>
      <c r="E12" s="16">
        <f>SUM(E7:E11)</f>
        <v>2000</v>
      </c>
      <c r="F12" s="17">
        <f>SUM(F7:F11)</f>
        <v>0</v>
      </c>
      <c r="G12" s="1"/>
      <c r="H12" s="7"/>
      <c r="I12" s="9"/>
      <c r="J12" s="9"/>
      <c r="K12" s="12"/>
    </row>
    <row r="13" spans="1:11" x14ac:dyDescent="0.3">
      <c r="A13" s="7" t="s">
        <v>19</v>
      </c>
      <c r="B13" s="10"/>
      <c r="C13" s="1"/>
      <c r="D13" s="7"/>
      <c r="E13" s="11"/>
      <c r="F13" s="12"/>
      <c r="G13" s="1"/>
      <c r="H13" s="7"/>
      <c r="I13" s="9"/>
      <c r="J13" s="9"/>
      <c r="K13" s="12"/>
    </row>
    <row r="14" spans="1:11" x14ac:dyDescent="0.3">
      <c r="A14" s="7" t="s">
        <v>20</v>
      </c>
      <c r="B14" s="10"/>
      <c r="C14" s="1"/>
      <c r="D14" s="7" t="s">
        <v>21</v>
      </c>
      <c r="E14" s="11"/>
      <c r="F14" s="12"/>
      <c r="G14" s="1"/>
      <c r="H14" s="14" t="s">
        <v>22</v>
      </c>
      <c r="I14" s="18"/>
      <c r="J14" s="18"/>
      <c r="K14" s="17">
        <f>K7+K8-K9-K10+K11</f>
        <v>0</v>
      </c>
    </row>
    <row r="15" spans="1:11" x14ac:dyDescent="0.3">
      <c r="A15" s="14" t="s">
        <v>23</v>
      </c>
      <c r="B15" s="15">
        <f>B11-B13-B14</f>
        <v>0</v>
      </c>
      <c r="C15" s="1"/>
      <c r="D15" s="7" t="s">
        <v>24</v>
      </c>
      <c r="E15" s="11"/>
      <c r="F15" s="12"/>
      <c r="G15" s="1"/>
      <c r="H15" s="7"/>
      <c r="I15" s="9"/>
      <c r="J15" s="9"/>
      <c r="K15" s="12"/>
    </row>
    <row r="16" spans="1:11" x14ac:dyDescent="0.3">
      <c r="A16" s="7" t="s">
        <v>25</v>
      </c>
      <c r="B16" s="10"/>
      <c r="C16" s="1"/>
      <c r="D16" s="7" t="s">
        <v>26</v>
      </c>
      <c r="E16" s="11"/>
      <c r="F16" s="12"/>
      <c r="G16" s="1"/>
      <c r="H16" s="7" t="s">
        <v>27</v>
      </c>
      <c r="I16" s="9"/>
      <c r="J16" s="9"/>
      <c r="K16" s="12"/>
    </row>
    <row r="17" spans="1:11" x14ac:dyDescent="0.3">
      <c r="A17" s="7" t="s">
        <v>28</v>
      </c>
      <c r="B17" s="10"/>
      <c r="C17" s="1"/>
      <c r="D17" s="7"/>
      <c r="E17" s="11"/>
      <c r="F17" s="12"/>
      <c r="G17" s="1"/>
      <c r="H17" s="7" t="s">
        <v>29</v>
      </c>
      <c r="I17" s="9"/>
      <c r="J17" s="9"/>
      <c r="K17" s="12"/>
    </row>
    <row r="18" spans="1:11" x14ac:dyDescent="0.3">
      <c r="A18" s="7"/>
      <c r="B18" s="10"/>
      <c r="C18" s="1"/>
      <c r="D18" s="7" t="s">
        <v>29</v>
      </c>
      <c r="E18" s="11"/>
      <c r="F18" s="12"/>
      <c r="G18" s="1"/>
      <c r="H18" s="7"/>
      <c r="I18" s="9"/>
      <c r="J18" s="9"/>
      <c r="K18" s="12"/>
    </row>
    <row r="19" spans="1:11" x14ac:dyDescent="0.3">
      <c r="A19" s="14" t="s">
        <v>30</v>
      </c>
      <c r="B19" s="15">
        <f>B15+B16-B17</f>
        <v>0</v>
      </c>
      <c r="C19" s="1"/>
      <c r="D19" s="7" t="s">
        <v>31</v>
      </c>
      <c r="E19" s="11">
        <v>2000</v>
      </c>
      <c r="F19" s="12">
        <f>K29</f>
        <v>2000</v>
      </c>
      <c r="G19" s="1"/>
      <c r="H19" s="14" t="s">
        <v>32</v>
      </c>
      <c r="I19" s="18"/>
      <c r="J19" s="18"/>
      <c r="K19" s="17">
        <f>-(K16+K17)</f>
        <v>0</v>
      </c>
    </row>
    <row r="20" spans="1:11" x14ac:dyDescent="0.3">
      <c r="A20" s="7"/>
      <c r="B20" s="10"/>
      <c r="C20" s="1"/>
      <c r="D20" s="7" t="s">
        <v>33</v>
      </c>
      <c r="E20" s="11"/>
      <c r="F20" s="12"/>
      <c r="G20" s="1"/>
      <c r="H20" s="7"/>
      <c r="I20" s="9"/>
      <c r="J20" s="9"/>
      <c r="K20" s="12"/>
    </row>
    <row r="21" spans="1:11" x14ac:dyDescent="0.3">
      <c r="A21" s="7" t="s">
        <v>34</v>
      </c>
      <c r="B21" s="10"/>
      <c r="C21" s="1"/>
      <c r="D21" s="7" t="s">
        <v>35</v>
      </c>
      <c r="E21" s="11"/>
      <c r="F21" s="12"/>
      <c r="G21" s="1"/>
      <c r="H21" s="7" t="s">
        <v>36</v>
      </c>
      <c r="I21" s="9"/>
      <c r="J21" s="9"/>
      <c r="K21" s="12"/>
    </row>
    <row r="22" spans="1:11" x14ac:dyDescent="0.3">
      <c r="A22" s="7"/>
      <c r="B22" s="10"/>
      <c r="C22" s="1"/>
      <c r="D22" s="7"/>
      <c r="E22" s="11"/>
      <c r="F22" s="12"/>
      <c r="G22" s="1"/>
      <c r="H22" s="7" t="s">
        <v>37</v>
      </c>
      <c r="I22" s="9"/>
      <c r="J22" s="9"/>
      <c r="K22" s="12"/>
    </row>
    <row r="23" spans="1:11" x14ac:dyDescent="0.3">
      <c r="A23" s="14" t="s">
        <v>8</v>
      </c>
      <c r="B23" s="15">
        <f>B19-B21</f>
        <v>0</v>
      </c>
      <c r="C23" s="1"/>
      <c r="D23" s="7"/>
      <c r="E23" s="11"/>
      <c r="F23" s="12"/>
      <c r="G23" s="1"/>
      <c r="H23" s="7" t="s">
        <v>38</v>
      </c>
      <c r="I23" s="9"/>
      <c r="J23" s="9"/>
      <c r="K23" s="12"/>
    </row>
    <row r="24" spans="1:11" ht="15" thickBot="1" x14ac:dyDescent="0.35">
      <c r="A24" s="19"/>
      <c r="B24" s="20"/>
      <c r="C24" s="1"/>
      <c r="D24" s="21" t="s">
        <v>39</v>
      </c>
      <c r="E24" s="22">
        <f>SUM(E16+E19+E21+E22+E20)+E18</f>
        <v>2000</v>
      </c>
      <c r="F24" s="22">
        <f>SUM(F16+F19+F21+F22+F20)+F18</f>
        <v>2000</v>
      </c>
      <c r="G24" s="1"/>
      <c r="H24" s="7"/>
      <c r="I24" s="9"/>
      <c r="J24" s="9"/>
      <c r="K24" s="12"/>
    </row>
    <row r="25" spans="1:11" ht="15" thickBot="1" x14ac:dyDescent="0.35">
      <c r="A25" s="21" t="s">
        <v>40</v>
      </c>
      <c r="B25" s="23"/>
      <c r="C25" s="1"/>
      <c r="D25" s="1"/>
      <c r="E25" s="24"/>
      <c r="F25" s="24"/>
      <c r="G25" s="1"/>
      <c r="H25" s="14" t="s">
        <v>41</v>
      </c>
      <c r="I25" s="18"/>
      <c r="J25" s="18"/>
      <c r="K25" s="17">
        <f>K21+K22-K23</f>
        <v>0</v>
      </c>
    </row>
    <row r="26" spans="1:11" x14ac:dyDescent="0.3">
      <c r="A26" s="1"/>
      <c r="B26" s="1"/>
      <c r="C26" s="1"/>
      <c r="D26" s="25" t="s">
        <v>42</v>
      </c>
      <c r="E26" s="26">
        <f>E24-E12</f>
        <v>0</v>
      </c>
      <c r="F26" s="26">
        <f>F24-F12</f>
        <v>2000</v>
      </c>
      <c r="G26" s="1"/>
      <c r="H26" s="7"/>
      <c r="I26" s="9"/>
      <c r="J26" s="9"/>
      <c r="K26" s="10"/>
    </row>
    <row r="27" spans="1:11" x14ac:dyDescent="0.3">
      <c r="A27" s="1"/>
      <c r="B27" s="1"/>
      <c r="C27" s="1"/>
      <c r="D27" s="1"/>
      <c r="E27" s="1"/>
      <c r="F27" s="1"/>
      <c r="G27" s="1"/>
      <c r="H27" s="7" t="s">
        <v>43</v>
      </c>
      <c r="I27" s="9"/>
      <c r="J27" s="9"/>
      <c r="K27" s="12">
        <f>K14+K19+K25</f>
        <v>0</v>
      </c>
    </row>
    <row r="28" spans="1:11" x14ac:dyDescent="0.3">
      <c r="A28" s="1"/>
      <c r="B28" s="1"/>
      <c r="C28" s="1"/>
      <c r="D28" s="1"/>
      <c r="E28" s="1"/>
      <c r="F28" s="1"/>
      <c r="G28" s="1"/>
      <c r="H28" s="7" t="s">
        <v>44</v>
      </c>
      <c r="I28" s="9"/>
      <c r="J28" s="9"/>
      <c r="K28" s="12">
        <f>E19</f>
        <v>2000</v>
      </c>
    </row>
    <row r="29" spans="1:11" ht="15" thickBot="1" x14ac:dyDescent="0.35">
      <c r="A29" s="1"/>
      <c r="B29" s="1"/>
      <c r="C29" s="1"/>
      <c r="D29" s="1"/>
      <c r="E29" s="1"/>
      <c r="F29" s="1"/>
      <c r="G29" s="1"/>
      <c r="H29" s="21" t="s">
        <v>45</v>
      </c>
      <c r="I29" s="27"/>
      <c r="J29" s="27"/>
      <c r="K29" s="22">
        <f>K27+K28</f>
        <v>2000</v>
      </c>
    </row>
    <row r="33" spans="1:2" x14ac:dyDescent="0.3">
      <c r="A33" t="s">
        <v>46</v>
      </c>
    </row>
    <row r="35" spans="1:2" x14ac:dyDescent="0.3">
      <c r="A35">
        <v>1</v>
      </c>
      <c r="B35" t="s">
        <v>47</v>
      </c>
    </row>
    <row r="36" spans="1:2" x14ac:dyDescent="0.3">
      <c r="A36">
        <v>2</v>
      </c>
      <c r="B36" t="s">
        <v>48</v>
      </c>
    </row>
    <row r="37" spans="1:2" x14ac:dyDescent="0.3">
      <c r="A37">
        <v>3</v>
      </c>
      <c r="B37" t="s">
        <v>49</v>
      </c>
    </row>
    <row r="38" spans="1:2" x14ac:dyDescent="0.3">
      <c r="A38">
        <v>4</v>
      </c>
      <c r="B38" t="s">
        <v>50</v>
      </c>
    </row>
    <row r="39" spans="1:2" x14ac:dyDescent="0.3">
      <c r="A39">
        <v>5</v>
      </c>
      <c r="B39" t="s">
        <v>51</v>
      </c>
    </row>
    <row r="40" spans="1:2" x14ac:dyDescent="0.3">
      <c r="A40">
        <v>6</v>
      </c>
      <c r="B40" t="s">
        <v>52</v>
      </c>
    </row>
    <row r="41" spans="1:2" x14ac:dyDescent="0.3">
      <c r="A41">
        <v>7</v>
      </c>
      <c r="B41" t="s">
        <v>53</v>
      </c>
    </row>
    <row r="42" spans="1:2" x14ac:dyDescent="0.3">
      <c r="A42">
        <v>8</v>
      </c>
      <c r="B42" t="s">
        <v>54</v>
      </c>
    </row>
    <row r="43" spans="1:2" x14ac:dyDescent="0.3">
      <c r="A43">
        <v>9</v>
      </c>
      <c r="B43" t="s">
        <v>55</v>
      </c>
    </row>
    <row r="44" spans="1:2" x14ac:dyDescent="0.3">
      <c r="A44">
        <v>10</v>
      </c>
      <c r="B44" t="s">
        <v>56</v>
      </c>
    </row>
  </sheetData>
  <mergeCells count="4">
    <mergeCell ref="A5:B5"/>
    <mergeCell ref="D5:F5"/>
    <mergeCell ref="H5:K5"/>
    <mergeCell ref="H8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99350-D96E-44B2-8C9E-E8BA2002B61B}">
  <dimension ref="A4:U15"/>
  <sheetViews>
    <sheetView workbookViewId="0">
      <selection activeCell="O17" sqref="O17"/>
    </sheetView>
  </sheetViews>
  <sheetFormatPr defaultRowHeight="14.4" x14ac:dyDescent="0.3"/>
  <sheetData>
    <row r="4" spans="1:21" x14ac:dyDescent="0.3">
      <c r="A4" s="31" t="s">
        <v>57</v>
      </c>
      <c r="B4" s="31"/>
      <c r="C4" s="32"/>
      <c r="D4" s="32"/>
      <c r="M4" s="36" t="s">
        <v>64</v>
      </c>
      <c r="N4" s="36"/>
      <c r="O4" s="36"/>
      <c r="P4" s="36"/>
      <c r="Q4" s="36"/>
      <c r="R4" s="36"/>
      <c r="S4" s="36"/>
      <c r="T4" s="36"/>
      <c r="U4" s="36"/>
    </row>
    <row r="5" spans="1:21" x14ac:dyDescent="0.3">
      <c r="A5" s="32" t="s">
        <v>58</v>
      </c>
      <c r="B5" s="32" t="s">
        <v>59</v>
      </c>
      <c r="C5" s="32" t="s">
        <v>60</v>
      </c>
      <c r="D5" s="32" t="s">
        <v>61</v>
      </c>
      <c r="M5" s="36"/>
      <c r="N5" s="36"/>
      <c r="O5" s="36"/>
      <c r="P5" s="36"/>
      <c r="Q5" s="36"/>
      <c r="R5" s="36"/>
      <c r="S5" s="36"/>
      <c r="T5" s="36"/>
      <c r="U5" s="36"/>
    </row>
    <row r="6" spans="1:21" x14ac:dyDescent="0.3">
      <c r="A6" s="32">
        <v>1</v>
      </c>
      <c r="B6" s="32">
        <v>12</v>
      </c>
      <c r="C6" s="32">
        <v>0</v>
      </c>
      <c r="D6" s="32">
        <f t="shared" ref="D6:D12" si="0">SUM(B6:C6)</f>
        <v>12</v>
      </c>
      <c r="M6" s="36"/>
      <c r="N6" s="36"/>
      <c r="O6" s="36"/>
      <c r="P6" s="36"/>
      <c r="Q6" s="36"/>
      <c r="R6" s="36"/>
      <c r="S6" s="36"/>
      <c r="T6" s="36"/>
      <c r="U6" s="36"/>
    </row>
    <row r="7" spans="1:21" x14ac:dyDescent="0.3">
      <c r="A7" s="32">
        <v>2</v>
      </c>
      <c r="B7" s="32">
        <v>12</v>
      </c>
      <c r="C7" s="32">
        <v>0</v>
      </c>
      <c r="D7" s="32">
        <f t="shared" si="0"/>
        <v>12</v>
      </c>
    </row>
    <row r="8" spans="1:21" x14ac:dyDescent="0.3">
      <c r="A8" s="32">
        <v>3</v>
      </c>
      <c r="B8" s="32">
        <v>12</v>
      </c>
      <c r="C8" s="32">
        <v>0</v>
      </c>
      <c r="D8" s="32">
        <f t="shared" si="0"/>
        <v>12</v>
      </c>
    </row>
    <row r="9" spans="1:21" x14ac:dyDescent="0.3">
      <c r="A9" s="32">
        <v>4</v>
      </c>
      <c r="B9" s="32">
        <v>12</v>
      </c>
      <c r="C9" s="32">
        <v>0</v>
      </c>
      <c r="D9" s="32">
        <f t="shared" si="0"/>
        <v>12</v>
      </c>
      <c r="M9" t="s">
        <v>58</v>
      </c>
      <c r="N9">
        <v>0</v>
      </c>
      <c r="O9">
        <v>1</v>
      </c>
      <c r="P9">
        <v>2</v>
      </c>
      <c r="Q9">
        <v>3</v>
      </c>
      <c r="R9">
        <v>4</v>
      </c>
      <c r="S9">
        <v>5</v>
      </c>
    </row>
    <row r="10" spans="1:21" x14ac:dyDescent="0.3">
      <c r="A10" s="32">
        <v>5</v>
      </c>
      <c r="B10" s="32">
        <v>12</v>
      </c>
      <c r="C10" s="32">
        <v>0</v>
      </c>
      <c r="D10" s="32">
        <f t="shared" si="0"/>
        <v>12</v>
      </c>
      <c r="M10" t="s">
        <v>65</v>
      </c>
      <c r="N10">
        <v>-2500</v>
      </c>
      <c r="O10">
        <v>1000</v>
      </c>
      <c r="P10">
        <v>200</v>
      </c>
      <c r="Q10">
        <v>700</v>
      </c>
      <c r="R10">
        <v>700</v>
      </c>
      <c r="S10">
        <v>700</v>
      </c>
    </row>
    <row r="11" spans="1:21" x14ac:dyDescent="0.3">
      <c r="A11" s="32">
        <v>6</v>
      </c>
      <c r="B11" s="32">
        <v>12</v>
      </c>
      <c r="C11" s="32">
        <v>0</v>
      </c>
      <c r="D11" s="32">
        <f t="shared" si="0"/>
        <v>12</v>
      </c>
    </row>
    <row r="12" spans="1:21" x14ac:dyDescent="0.3">
      <c r="A12" s="32">
        <v>7</v>
      </c>
      <c r="B12" s="32">
        <v>12</v>
      </c>
      <c r="C12" s="32">
        <v>0</v>
      </c>
      <c r="D12" s="32">
        <f t="shared" si="0"/>
        <v>12</v>
      </c>
      <c r="M12" t="s">
        <v>62</v>
      </c>
      <c r="N12" s="37">
        <v>0.15</v>
      </c>
    </row>
    <row r="13" spans="1:21" x14ac:dyDescent="0.3">
      <c r="A13" s="32">
        <v>8</v>
      </c>
      <c r="B13" s="32">
        <v>12</v>
      </c>
      <c r="C13" s="32">
        <v>100</v>
      </c>
      <c r="D13" s="32">
        <f>SUM(B13:C13)</f>
        <v>112</v>
      </c>
    </row>
    <row r="14" spans="1:21" x14ac:dyDescent="0.3">
      <c r="A14" s="32" t="s">
        <v>62</v>
      </c>
      <c r="B14" s="32"/>
      <c r="C14" s="32"/>
      <c r="D14" s="33">
        <v>0.09</v>
      </c>
    </row>
    <row r="15" spans="1:21" x14ac:dyDescent="0.3">
      <c r="A15" s="34" t="s">
        <v>63</v>
      </c>
      <c r="B15" s="34"/>
      <c r="C15" s="34"/>
      <c r="D15" s="35"/>
    </row>
  </sheetData>
  <mergeCells count="2">
    <mergeCell ref="A4:B4"/>
    <mergeCell ref="M4:U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65A0-5298-4AC5-B748-092C59F081DE}">
  <dimension ref="A3:S16"/>
  <sheetViews>
    <sheetView tabSelected="1" workbookViewId="0">
      <selection activeCell="D14" sqref="D14"/>
    </sheetView>
  </sheetViews>
  <sheetFormatPr defaultRowHeight="14.4" x14ac:dyDescent="0.3"/>
  <cols>
    <col min="2" max="2" width="9.77734375" bestFit="1" customWidth="1"/>
    <col min="3" max="3" width="10.44140625" bestFit="1" customWidth="1"/>
    <col min="13" max="13" width="9.6640625" bestFit="1" customWidth="1"/>
    <col min="14" max="14" width="10.44140625" bestFit="1" customWidth="1"/>
  </cols>
  <sheetData>
    <row r="3" spans="1:19" x14ac:dyDescent="0.3">
      <c r="A3" s="36" t="s">
        <v>66</v>
      </c>
      <c r="B3" s="36"/>
      <c r="C3" s="36"/>
      <c r="D3" s="36"/>
      <c r="E3" s="36"/>
      <c r="F3" s="36"/>
      <c r="G3" s="36"/>
    </row>
    <row r="4" spans="1:19" x14ac:dyDescent="0.3">
      <c r="A4" s="36"/>
      <c r="B4" s="36"/>
      <c r="C4" s="36"/>
      <c r="D4" s="36"/>
      <c r="E4" s="36"/>
      <c r="F4" s="36"/>
      <c r="G4" s="36"/>
      <c r="M4" s="36" t="s">
        <v>66</v>
      </c>
      <c r="N4" s="36"/>
      <c r="O4" s="36"/>
      <c r="P4" s="36"/>
      <c r="Q4" s="36"/>
      <c r="R4" s="36"/>
      <c r="S4" s="36"/>
    </row>
    <row r="5" spans="1:19" x14ac:dyDescent="0.3">
      <c r="A5" s="36"/>
      <c r="B5" s="36"/>
      <c r="C5" s="36"/>
      <c r="D5" s="36"/>
      <c r="E5" s="36"/>
      <c r="F5" s="36"/>
      <c r="G5" s="36"/>
      <c r="M5" s="36"/>
      <c r="N5" s="36"/>
      <c r="O5" s="36"/>
      <c r="P5" s="36"/>
      <c r="Q5" s="36"/>
      <c r="R5" s="36"/>
      <c r="S5" s="36"/>
    </row>
    <row r="6" spans="1:19" x14ac:dyDescent="0.3">
      <c r="M6" s="36"/>
      <c r="N6" s="36"/>
      <c r="O6" s="36"/>
      <c r="P6" s="36"/>
      <c r="Q6" s="36"/>
      <c r="R6" s="36"/>
      <c r="S6" s="36"/>
    </row>
    <row r="7" spans="1:19" x14ac:dyDescent="0.3">
      <c r="A7" t="s">
        <v>67</v>
      </c>
      <c r="B7" s="38" t="s">
        <v>68</v>
      </c>
      <c r="C7" s="39"/>
      <c r="D7" s="40"/>
    </row>
    <row r="8" spans="1:19" x14ac:dyDescent="0.3">
      <c r="A8" s="41">
        <v>40179</v>
      </c>
      <c r="B8" s="38">
        <v>200000</v>
      </c>
      <c r="C8" s="42"/>
      <c r="D8" s="39"/>
      <c r="F8" s="43"/>
      <c r="M8" t="s">
        <v>67</v>
      </c>
      <c r="N8" s="38" t="s">
        <v>68</v>
      </c>
      <c r="O8" s="39"/>
      <c r="P8" s="40"/>
    </row>
    <row r="9" spans="1:19" x14ac:dyDescent="0.3">
      <c r="A9" s="41">
        <v>40544</v>
      </c>
      <c r="B9" s="44">
        <v>10000</v>
      </c>
      <c r="C9" s="42"/>
      <c r="D9" s="39"/>
      <c r="F9" s="43"/>
      <c r="M9" s="41">
        <v>40544</v>
      </c>
      <c r="N9" s="38">
        <v>200000</v>
      </c>
      <c r="O9" s="37"/>
      <c r="P9" s="39"/>
    </row>
    <row r="10" spans="1:19" x14ac:dyDescent="0.3">
      <c r="A10" s="41">
        <v>40909</v>
      </c>
      <c r="B10" s="38">
        <v>300000</v>
      </c>
      <c r="C10" s="42"/>
      <c r="D10" s="39"/>
      <c r="F10" s="43"/>
      <c r="M10" s="41">
        <v>40763</v>
      </c>
      <c r="N10" s="44">
        <v>10000</v>
      </c>
      <c r="O10" s="37"/>
      <c r="P10" s="39"/>
    </row>
    <row r="11" spans="1:19" x14ac:dyDescent="0.3">
      <c r="A11" s="41">
        <v>41275</v>
      </c>
      <c r="B11" s="38">
        <v>110000</v>
      </c>
      <c r="C11" s="42"/>
      <c r="F11" s="43"/>
      <c r="M11" s="41">
        <v>40913</v>
      </c>
      <c r="N11" s="38">
        <v>300000</v>
      </c>
      <c r="O11" s="37"/>
      <c r="P11" t="s">
        <v>70</v>
      </c>
      <c r="Q11" s="45"/>
    </row>
    <row r="12" spans="1:19" x14ac:dyDescent="0.3">
      <c r="A12" s="41">
        <v>41640</v>
      </c>
      <c r="B12" s="38">
        <v>70000</v>
      </c>
      <c r="C12" s="42"/>
      <c r="E12" s="45"/>
      <c r="F12" s="43"/>
      <c r="M12" s="41">
        <v>41345</v>
      </c>
      <c r="N12" s="38">
        <v>110000</v>
      </c>
      <c r="P12" t="s">
        <v>71</v>
      </c>
      <c r="Q12" s="46"/>
    </row>
    <row r="13" spans="1:19" x14ac:dyDescent="0.3">
      <c r="A13" s="41">
        <v>42005</v>
      </c>
      <c r="B13" s="43">
        <v>23000</v>
      </c>
      <c r="C13" s="42"/>
      <c r="F13" s="43"/>
      <c r="M13" s="41">
        <v>41810</v>
      </c>
      <c r="N13" s="38">
        <v>70000</v>
      </c>
    </row>
    <row r="14" spans="1:19" x14ac:dyDescent="0.3">
      <c r="A14" s="41">
        <v>42370</v>
      </c>
      <c r="B14" s="43">
        <v>1201000</v>
      </c>
      <c r="C14" s="42"/>
      <c r="F14" s="42"/>
      <c r="M14" s="41">
        <v>42034</v>
      </c>
      <c r="N14" s="43">
        <v>23000</v>
      </c>
    </row>
    <row r="15" spans="1:19" x14ac:dyDescent="0.3">
      <c r="M15" s="41">
        <v>42370</v>
      </c>
      <c r="N15" s="43">
        <v>-1201000</v>
      </c>
      <c r="P15" t="s">
        <v>69</v>
      </c>
    </row>
    <row r="16" spans="1:19" x14ac:dyDescent="0.3">
      <c r="E16" s="45"/>
    </row>
  </sheetData>
  <mergeCells count="2">
    <mergeCell ref="A3:G5"/>
    <mergeCell ref="M4:S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SHEET LINKAGE</vt:lpstr>
      <vt:lpstr>NPV </vt:lpstr>
      <vt:lpstr>INVESTMENT PLAN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</dc:creator>
  <cp:lastModifiedBy>Balasubramanian</cp:lastModifiedBy>
  <dcterms:created xsi:type="dcterms:W3CDTF">2021-12-29T00:03:50Z</dcterms:created>
  <dcterms:modified xsi:type="dcterms:W3CDTF">2021-12-29T00:13:38Z</dcterms:modified>
</cp:coreProperties>
</file>