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F:\Excel\УСЗН\Исходные данные\"/>
    </mc:Choice>
  </mc:AlternateContent>
  <xr:revisionPtr revIDLastSave="0" documentId="13_ncr:1_{9CB88872-30C0-4623-9758-23EB57E0C58F}" xr6:coauthVersionLast="45" xr6:coauthVersionMax="45" xr10:uidLastSave="{00000000-0000-0000-0000-000000000000}"/>
  <bookViews>
    <workbookView xWindow="-120" yWindow="-120" windowWidth="20730" windowHeight="11160" tabRatio="879" firstSheet="1" activeTab="1" xr2:uid="{00000000-000D-0000-FFFF-FFFF00000000}"/>
  </bookViews>
  <sheets>
    <sheet name="Таблица (открытое время) копия" sheetId="18" state="hidden" r:id="rId1"/>
    <sheet name="таблицы" sheetId="34" r:id="rId2"/>
  </sheets>
  <definedNames>
    <definedName name="_ftn1" localSheetId="0">'Таблица (открытое время) копия'!$B$44</definedName>
    <definedName name="_ftn1" localSheetId="1">таблицы!#REF!</definedName>
    <definedName name="_ftn2" localSheetId="0">'Таблица (открытое время) копия'!$B$45</definedName>
    <definedName name="_ftn2" localSheetId="1">таблицы!#REF!</definedName>
    <definedName name="_ftnref1" localSheetId="0">'Таблица (открытое время) копия'!$B$3</definedName>
    <definedName name="_ftnref1" localSheetId="1">таблицы!$B$3</definedName>
    <definedName name="_ftnref2" localSheetId="0">'Таблица (открытое время) копия'!$C$4</definedName>
    <definedName name="_ftnref2" localSheetId="1">таблицы!#REF!</definedName>
    <definedName name="формулы" localSheetId="1">#REF!</definedName>
    <definedName name="формулы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7" i="34" l="1"/>
  <c r="CI38" i="34" l="1"/>
  <c r="CO38" i="34"/>
  <c r="CM38" i="34"/>
  <c r="CK38" i="34"/>
  <c r="CG38" i="34"/>
  <c r="CE38" i="34"/>
  <c r="CC38" i="34"/>
  <c r="BV38" i="34"/>
  <c r="BT38" i="34"/>
  <c r="BR38" i="34"/>
  <c r="BP38" i="34"/>
  <c r="BN38" i="34"/>
  <c r="BL38" i="34"/>
  <c r="BJ38" i="34"/>
  <c r="BC38" i="34"/>
  <c r="BA38" i="34"/>
  <c r="AY38" i="34"/>
  <c r="AW38" i="34"/>
  <c r="AU38" i="34"/>
  <c r="AS38" i="34"/>
  <c r="AQ38" i="34"/>
  <c r="AD38" i="34"/>
  <c r="X38" i="34"/>
  <c r="AJ38" i="34"/>
  <c r="AH38" i="34"/>
  <c r="AF38" i="34"/>
  <c r="AB38" i="34"/>
  <c r="Z38" i="34"/>
  <c r="Q38" i="34"/>
  <c r="O38" i="34"/>
  <c r="M38" i="34"/>
  <c r="K38" i="34"/>
  <c r="I38" i="34"/>
  <c r="G38" i="34"/>
  <c r="E38" i="34"/>
  <c r="BD26" i="34" l="1"/>
  <c r="CJ36" i="34"/>
  <c r="CF36" i="34"/>
  <c r="CH35" i="34"/>
  <c r="CL33" i="34"/>
  <c r="CJ33" i="34"/>
  <c r="CH33" i="34"/>
  <c r="CF33" i="34"/>
  <c r="CD33" i="34"/>
  <c r="CL32" i="34"/>
  <c r="CJ32" i="34"/>
  <c r="CH32" i="34"/>
  <c r="CF32" i="34"/>
  <c r="CD32" i="34"/>
  <c r="CL26" i="34"/>
  <c r="CL25" i="34"/>
  <c r="CJ25" i="34"/>
  <c r="CH25" i="34"/>
  <c r="CF25" i="34"/>
  <c r="CD25" i="34"/>
  <c r="CL24" i="34"/>
  <c r="CJ24" i="34"/>
  <c r="CH24" i="34"/>
  <c r="CF24" i="34"/>
  <c r="CD24" i="34"/>
  <c r="CL23" i="34"/>
  <c r="CJ23" i="34"/>
  <c r="CH23" i="34"/>
  <c r="CF23" i="34"/>
  <c r="CD23" i="34"/>
  <c r="CL21" i="34"/>
  <c r="CJ21" i="34"/>
  <c r="CF21" i="34"/>
  <c r="CD21" i="34"/>
  <c r="CL18" i="34"/>
  <c r="CJ18" i="34"/>
  <c r="CH18" i="34"/>
  <c r="CF18" i="34"/>
  <c r="CD18" i="34"/>
  <c r="CL17" i="34"/>
  <c r="CH17" i="34"/>
  <c r="CD17" i="34"/>
  <c r="CL16" i="34"/>
  <c r="CJ16" i="34"/>
  <c r="CH16" i="34"/>
  <c r="CF16" i="34"/>
  <c r="CD16" i="34"/>
  <c r="CJ15" i="34"/>
  <c r="CF15" i="34"/>
  <c r="CL14" i="34"/>
  <c r="CJ14" i="34"/>
  <c r="CH14" i="34"/>
  <c r="CF14" i="34"/>
  <c r="CL13" i="34"/>
  <c r="CJ13" i="34"/>
  <c r="CH13" i="34"/>
  <c r="CF13" i="34"/>
  <c r="CD13" i="34"/>
  <c r="CL12" i="34"/>
  <c r="CJ12" i="34"/>
  <c r="CH12" i="34"/>
  <c r="CF12" i="34"/>
  <c r="CD12" i="34"/>
  <c r="CL10" i="34"/>
  <c r="CJ10" i="34"/>
  <c r="CF10" i="34"/>
  <c r="CD10" i="34"/>
  <c r="CL8" i="34"/>
  <c r="CJ8" i="34"/>
  <c r="CH8" i="34"/>
  <c r="CF8" i="34"/>
  <c r="CD8" i="34"/>
  <c r="CJ5" i="34"/>
  <c r="CF5" i="34"/>
  <c r="BW36" i="34"/>
  <c r="BU36" i="34"/>
  <c r="BQ36" i="34"/>
  <c r="BM36" i="34"/>
  <c r="BW35" i="34"/>
  <c r="BU35" i="34"/>
  <c r="BO35" i="34"/>
  <c r="BW33" i="34"/>
  <c r="BU33" i="34"/>
  <c r="BS33" i="34"/>
  <c r="BQ33" i="34"/>
  <c r="BO33" i="34"/>
  <c r="BM33" i="34"/>
  <c r="BK33" i="34"/>
  <c r="BW32" i="34"/>
  <c r="BU32" i="34"/>
  <c r="BS32" i="34"/>
  <c r="BQ32" i="34"/>
  <c r="BO32" i="34"/>
  <c r="BM32" i="34"/>
  <c r="BK32" i="34"/>
  <c r="BW25" i="34"/>
  <c r="BU25" i="34"/>
  <c r="BS25" i="34"/>
  <c r="BQ25" i="34"/>
  <c r="BO25" i="34"/>
  <c r="BM25" i="34"/>
  <c r="BK25" i="34"/>
  <c r="BW24" i="34"/>
  <c r="BU24" i="34"/>
  <c r="BS24" i="34"/>
  <c r="BQ24" i="34"/>
  <c r="BO24" i="34"/>
  <c r="BM24" i="34"/>
  <c r="BK24" i="34"/>
  <c r="BW23" i="34"/>
  <c r="BU23" i="34"/>
  <c r="BS23" i="34"/>
  <c r="BQ23" i="34"/>
  <c r="BO23" i="34"/>
  <c r="BM23" i="34"/>
  <c r="BK23" i="34"/>
  <c r="BW21" i="34"/>
  <c r="BU21" i="34"/>
  <c r="BS21" i="34"/>
  <c r="BQ21" i="34"/>
  <c r="BM21" i="34"/>
  <c r="BK21" i="34"/>
  <c r="BW18" i="34"/>
  <c r="BU18" i="34"/>
  <c r="BS18" i="34"/>
  <c r="BQ18" i="34"/>
  <c r="BO18" i="34"/>
  <c r="BM18" i="34"/>
  <c r="BK18" i="34"/>
  <c r="BW17" i="34"/>
  <c r="BU17" i="34"/>
  <c r="BS17" i="34"/>
  <c r="BO17" i="34"/>
  <c r="BK17" i="34"/>
  <c r="BW16" i="34"/>
  <c r="BU16" i="34"/>
  <c r="BS16" i="34"/>
  <c r="BQ16" i="34"/>
  <c r="BO16" i="34"/>
  <c r="BM16" i="34"/>
  <c r="BK16" i="34"/>
  <c r="BW15" i="34"/>
  <c r="BU15" i="34"/>
  <c r="BQ15" i="34"/>
  <c r="BM15" i="34"/>
  <c r="BW14" i="34"/>
  <c r="BU14" i="34"/>
  <c r="BS14" i="34"/>
  <c r="BQ14" i="34"/>
  <c r="BM14" i="34"/>
  <c r="BK14" i="34"/>
  <c r="BW13" i="34"/>
  <c r="BU13" i="34"/>
  <c r="BS13" i="34"/>
  <c r="BQ13" i="34"/>
  <c r="BO13" i="34"/>
  <c r="BM13" i="34"/>
  <c r="BK13" i="34"/>
  <c r="BW12" i="34"/>
  <c r="BU12" i="34"/>
  <c r="BS12" i="34"/>
  <c r="BQ12" i="34"/>
  <c r="BO12" i="34"/>
  <c r="BM12" i="34"/>
  <c r="BW10" i="34"/>
  <c r="BU10" i="34"/>
  <c r="BW8" i="34"/>
  <c r="BU8" i="34"/>
  <c r="BS8" i="34"/>
  <c r="BQ8" i="34"/>
  <c r="BO8" i="34"/>
  <c r="BM8" i="34"/>
  <c r="BK8" i="34"/>
  <c r="BW5" i="34"/>
  <c r="BU5" i="34"/>
  <c r="BQ5" i="34"/>
  <c r="BM5" i="34"/>
  <c r="CA6" i="34" l="1"/>
  <c r="CB6" i="34"/>
  <c r="CN6" i="34" s="1"/>
  <c r="CA7" i="34"/>
  <c r="CB7" i="34"/>
  <c r="CL7" i="34" s="1"/>
  <c r="CA8" i="34"/>
  <c r="CB8" i="34"/>
  <c r="CA9" i="34"/>
  <c r="CB9" i="34"/>
  <c r="CN9" i="34" s="1"/>
  <c r="CA10" i="34"/>
  <c r="CB10" i="34"/>
  <c r="CH10" i="34" s="1"/>
  <c r="CA11" i="34"/>
  <c r="CB11" i="34"/>
  <c r="CN11" i="34" s="1"/>
  <c r="CA12" i="34"/>
  <c r="CB12" i="34"/>
  <c r="CA13" i="34"/>
  <c r="CB13" i="34"/>
  <c r="CA14" i="34"/>
  <c r="CB14" i="34"/>
  <c r="CD14" i="34" s="1"/>
  <c r="CA15" i="34"/>
  <c r="CB15" i="34"/>
  <c r="CA16" i="34"/>
  <c r="CB16" i="34"/>
  <c r="CA17" i="34"/>
  <c r="CB17" i="34"/>
  <c r="CA18" i="34"/>
  <c r="CB18" i="34"/>
  <c r="CA19" i="34"/>
  <c r="CB19" i="34"/>
  <c r="CN19" i="34" s="1"/>
  <c r="CA20" i="34"/>
  <c r="CB20" i="34"/>
  <c r="CA21" i="34"/>
  <c r="CB21" i="34"/>
  <c r="CH21" i="34" s="1"/>
  <c r="CA22" i="34"/>
  <c r="CB22" i="34"/>
  <c r="CN22" i="34" s="1"/>
  <c r="CA23" i="34"/>
  <c r="CB23" i="34"/>
  <c r="CA24" i="34"/>
  <c r="CB24" i="34"/>
  <c r="CA25" i="34"/>
  <c r="CB25" i="34"/>
  <c r="CA26" i="34"/>
  <c r="CB26" i="34"/>
  <c r="CA27" i="34"/>
  <c r="CB27" i="34"/>
  <c r="CP27" i="34" s="1"/>
  <c r="CA28" i="34"/>
  <c r="CB28" i="34"/>
  <c r="CN28" i="34" s="1"/>
  <c r="CA29" i="34"/>
  <c r="CB29" i="34"/>
  <c r="CP29" i="34" s="1"/>
  <c r="CA30" i="34"/>
  <c r="CB30" i="34"/>
  <c r="CP30" i="34" s="1"/>
  <c r="CA31" i="34"/>
  <c r="CB31" i="34"/>
  <c r="CP31" i="34" s="1"/>
  <c r="CA32" i="34"/>
  <c r="CB32" i="34"/>
  <c r="CA33" i="34"/>
  <c r="CB33" i="34"/>
  <c r="CA34" i="34"/>
  <c r="CB34" i="34"/>
  <c r="CL34" i="34" s="1"/>
  <c r="CA35" i="34"/>
  <c r="CB35" i="34"/>
  <c r="CA36" i="34"/>
  <c r="CB36" i="34"/>
  <c r="CA37" i="34"/>
  <c r="CB37" i="34"/>
  <c r="CL37" i="34" s="1"/>
  <c r="BH6" i="34"/>
  <c r="BI6" i="34"/>
  <c r="BH7" i="34"/>
  <c r="BI7" i="34"/>
  <c r="BH8" i="34"/>
  <c r="BI8" i="34"/>
  <c r="BH9" i="34"/>
  <c r="BI9" i="34"/>
  <c r="BH10" i="34"/>
  <c r="BI10" i="34"/>
  <c r="BH11" i="34"/>
  <c r="BI11" i="34"/>
  <c r="BH12" i="34"/>
  <c r="BI12" i="34"/>
  <c r="BK12" i="34" s="1"/>
  <c r="BX12" i="34" s="1"/>
  <c r="BH13" i="34"/>
  <c r="BI13" i="34"/>
  <c r="BH14" i="34"/>
  <c r="BI14" i="34"/>
  <c r="BO14" i="34" s="1"/>
  <c r="BX14" i="34" s="1"/>
  <c r="BH15" i="34"/>
  <c r="BI15" i="34"/>
  <c r="BH16" i="34"/>
  <c r="BI16" i="34"/>
  <c r="BH17" i="34"/>
  <c r="BI17" i="34"/>
  <c r="BH18" i="34"/>
  <c r="BI18" i="34"/>
  <c r="BH19" i="34"/>
  <c r="BI19" i="34"/>
  <c r="BH20" i="34"/>
  <c r="BI20" i="34"/>
  <c r="BH21" i="34"/>
  <c r="BI21" i="34"/>
  <c r="BO21" i="34" s="1"/>
  <c r="BX21" i="34" s="1"/>
  <c r="BH22" i="34"/>
  <c r="BI22" i="34"/>
  <c r="BH23" i="34"/>
  <c r="BI23" i="34"/>
  <c r="BH24" i="34"/>
  <c r="BI24" i="34"/>
  <c r="BH25" i="34"/>
  <c r="BI25" i="34"/>
  <c r="BH26" i="34"/>
  <c r="BI26" i="34"/>
  <c r="BH27" i="34"/>
  <c r="BI27" i="34"/>
  <c r="BH28" i="34"/>
  <c r="BI28" i="34"/>
  <c r="BH29" i="34"/>
  <c r="BI29" i="34"/>
  <c r="BH30" i="34"/>
  <c r="BI30" i="34"/>
  <c r="BH31" i="34"/>
  <c r="BI31" i="34"/>
  <c r="BH32" i="34"/>
  <c r="BI32" i="34"/>
  <c r="BH33" i="34"/>
  <c r="BI33" i="34"/>
  <c r="BH34" i="34"/>
  <c r="BI34" i="34"/>
  <c r="BH35" i="34"/>
  <c r="BI35" i="34"/>
  <c r="BH36" i="34"/>
  <c r="BI36" i="34"/>
  <c r="BH37" i="34"/>
  <c r="BI37" i="34"/>
  <c r="CB5" i="34"/>
  <c r="CL5" i="34" s="1"/>
  <c r="BI5" i="34"/>
  <c r="BO5" i="34" s="1"/>
  <c r="CA5" i="34"/>
  <c r="BH5" i="34"/>
  <c r="AP5" i="34"/>
  <c r="AZ5" i="34" s="1"/>
  <c r="AO5" i="34"/>
  <c r="AO6" i="34"/>
  <c r="AP6" i="34"/>
  <c r="AZ6" i="34" s="1"/>
  <c r="AO7" i="34"/>
  <c r="AP7" i="34"/>
  <c r="AR7" i="34" s="1"/>
  <c r="AO8" i="34"/>
  <c r="AP8" i="34"/>
  <c r="AO9" i="34"/>
  <c r="AP9" i="34"/>
  <c r="AZ9" i="34" s="1"/>
  <c r="AO10" i="34"/>
  <c r="AP10" i="34"/>
  <c r="AV10" i="34" s="1"/>
  <c r="AO11" i="34"/>
  <c r="AP11" i="34"/>
  <c r="AR11" i="34" s="1"/>
  <c r="AO12" i="34"/>
  <c r="AP12" i="34"/>
  <c r="AO13" i="34"/>
  <c r="AP13" i="34"/>
  <c r="BD13" i="34" s="1"/>
  <c r="AO14" i="34"/>
  <c r="AP14" i="34"/>
  <c r="AO15" i="34"/>
  <c r="AP15" i="34"/>
  <c r="AV15" i="34" s="1"/>
  <c r="AO16" i="34"/>
  <c r="AP16" i="34"/>
  <c r="AV16" i="34" s="1"/>
  <c r="AO17" i="34"/>
  <c r="AP17" i="34"/>
  <c r="AO18" i="34"/>
  <c r="AP18" i="34"/>
  <c r="BB18" i="34" s="1"/>
  <c r="AO19" i="34"/>
  <c r="AP19" i="34"/>
  <c r="AT19" i="34" s="1"/>
  <c r="AO20" i="34"/>
  <c r="AP20" i="34"/>
  <c r="AT20" i="34" s="1"/>
  <c r="AO21" i="34"/>
  <c r="AP21" i="34"/>
  <c r="AV21" i="34" s="1"/>
  <c r="AO22" i="34"/>
  <c r="AP22" i="34"/>
  <c r="AV22" i="34" s="1"/>
  <c r="AO23" i="34"/>
  <c r="AP23" i="34"/>
  <c r="AO24" i="34"/>
  <c r="AP24" i="34"/>
  <c r="AO25" i="34"/>
  <c r="AP25" i="34"/>
  <c r="AO26" i="34"/>
  <c r="AP26" i="34"/>
  <c r="BB26" i="34" s="1"/>
  <c r="AO27" i="34"/>
  <c r="AP27" i="34"/>
  <c r="AT27" i="34" s="1"/>
  <c r="AO28" i="34"/>
  <c r="AP28" i="34"/>
  <c r="BD28" i="34" s="1"/>
  <c r="AO29" i="34"/>
  <c r="AP29" i="34"/>
  <c r="AZ29" i="34" s="1"/>
  <c r="AO30" i="34"/>
  <c r="AP30" i="34"/>
  <c r="AT30" i="34" s="1"/>
  <c r="AO31" i="34"/>
  <c r="AP31" i="34"/>
  <c r="AV31" i="34" s="1"/>
  <c r="AO32" i="34"/>
  <c r="AP32" i="34"/>
  <c r="AO33" i="34"/>
  <c r="AP33" i="34"/>
  <c r="AO34" i="34"/>
  <c r="AP34" i="34"/>
  <c r="BB34" i="34" s="1"/>
  <c r="AO35" i="34"/>
  <c r="AP35" i="34"/>
  <c r="AT35" i="34" s="1"/>
  <c r="AO36" i="34"/>
  <c r="AP36" i="34"/>
  <c r="AV36" i="34" s="1"/>
  <c r="AO37" i="34"/>
  <c r="AP37" i="34"/>
  <c r="BD37" i="34" s="1"/>
  <c r="W5" i="34"/>
  <c r="Y5" i="34" s="1"/>
  <c r="V5" i="34"/>
  <c r="AA18" i="34"/>
  <c r="AA17" i="34"/>
  <c r="Y17" i="34"/>
  <c r="V6" i="34"/>
  <c r="W6" i="34"/>
  <c r="AA6" i="34" s="1"/>
  <c r="V7" i="34"/>
  <c r="W7" i="34"/>
  <c r="AI7" i="34" s="1"/>
  <c r="V8" i="34"/>
  <c r="W8" i="34"/>
  <c r="V9" i="34"/>
  <c r="W9" i="34"/>
  <c r="AA9" i="34" s="1"/>
  <c r="V10" i="34"/>
  <c r="W10" i="34"/>
  <c r="AC10" i="34" s="1"/>
  <c r="V11" i="34"/>
  <c r="W11" i="34"/>
  <c r="Y11" i="34" s="1"/>
  <c r="V12" i="34"/>
  <c r="W12" i="34"/>
  <c r="V13" i="34"/>
  <c r="W13" i="34"/>
  <c r="V14" i="34"/>
  <c r="W14" i="34"/>
  <c r="AC14" i="34" s="1"/>
  <c r="V15" i="34"/>
  <c r="W15" i="34"/>
  <c r="AC15" i="34" s="1"/>
  <c r="V16" i="34"/>
  <c r="W16" i="34"/>
  <c r="V17" i="34"/>
  <c r="W17" i="34"/>
  <c r="AE17" i="34" s="1"/>
  <c r="V18" i="34"/>
  <c r="W18" i="34"/>
  <c r="V19" i="34"/>
  <c r="W19" i="34"/>
  <c r="AG19" i="34" s="1"/>
  <c r="V20" i="34"/>
  <c r="W20" i="34"/>
  <c r="AK20" i="34" s="1"/>
  <c r="V21" i="34"/>
  <c r="W21" i="34"/>
  <c r="AC21" i="34" s="1"/>
  <c r="V22" i="34"/>
  <c r="W22" i="34"/>
  <c r="AK22" i="34" s="1"/>
  <c r="V23" i="34"/>
  <c r="W23" i="34"/>
  <c r="V24" i="34"/>
  <c r="W24" i="34"/>
  <c r="V25" i="34"/>
  <c r="W25" i="34"/>
  <c r="V26" i="34"/>
  <c r="W26" i="34"/>
  <c r="Y26" i="34" s="1"/>
  <c r="V27" i="34"/>
  <c r="W27" i="34"/>
  <c r="Y27" i="34" s="1"/>
  <c r="V28" i="34"/>
  <c r="W28" i="34"/>
  <c r="AE28" i="34" s="1"/>
  <c r="V29" i="34"/>
  <c r="W29" i="34"/>
  <c r="AA29" i="34" s="1"/>
  <c r="V30" i="34"/>
  <c r="W30" i="34"/>
  <c r="AA30" i="34" s="1"/>
  <c r="V31" i="34"/>
  <c r="W31" i="34"/>
  <c r="AC31" i="34" s="1"/>
  <c r="V32" i="34"/>
  <c r="W32" i="34"/>
  <c r="V33" i="34"/>
  <c r="W33" i="34"/>
  <c r="V34" i="34"/>
  <c r="W34" i="34"/>
  <c r="AC34" i="34" s="1"/>
  <c r="V35" i="34"/>
  <c r="W35" i="34"/>
  <c r="Y35" i="34" s="1"/>
  <c r="V36" i="34"/>
  <c r="W36" i="34"/>
  <c r="AG36" i="34" s="1"/>
  <c r="V37" i="34"/>
  <c r="W37" i="34"/>
  <c r="AE37" i="34" s="1"/>
  <c r="C5" i="34"/>
  <c r="D5" i="34"/>
  <c r="L5" i="34" s="1"/>
  <c r="C17" i="34"/>
  <c r="CP37" i="34"/>
  <c r="CN37" i="34"/>
  <c r="CP36" i="34"/>
  <c r="CN36" i="34"/>
  <c r="CP35" i="34"/>
  <c r="CN35" i="34"/>
  <c r="CP34" i="34"/>
  <c r="CN34" i="34"/>
  <c r="CP33" i="34"/>
  <c r="CN33" i="34"/>
  <c r="CP32" i="34"/>
  <c r="CN32" i="34"/>
  <c r="CP26" i="34"/>
  <c r="CN26" i="34"/>
  <c r="CP25" i="34"/>
  <c r="CN25" i="34"/>
  <c r="CP24" i="34"/>
  <c r="CN24" i="34"/>
  <c r="CP23" i="34"/>
  <c r="CN23" i="34"/>
  <c r="CP21" i="34"/>
  <c r="CN21" i="34"/>
  <c r="CP18" i="34"/>
  <c r="CN18" i="34"/>
  <c r="CP17" i="34"/>
  <c r="CN17" i="34"/>
  <c r="CP16" i="34"/>
  <c r="CN16" i="34"/>
  <c r="CP15" i="34"/>
  <c r="CN15" i="34"/>
  <c r="CP14" i="34"/>
  <c r="CN14" i="34"/>
  <c r="CP13" i="34"/>
  <c r="CN13" i="34"/>
  <c r="CP12" i="34"/>
  <c r="CN12" i="34"/>
  <c r="CP10" i="34"/>
  <c r="CN10" i="34"/>
  <c r="CP8" i="34"/>
  <c r="CN8" i="34"/>
  <c r="CP5" i="34"/>
  <c r="CN5" i="34"/>
  <c r="BX33" i="34"/>
  <c r="BX32" i="34"/>
  <c r="BX25" i="34"/>
  <c r="BX24" i="34"/>
  <c r="BX23" i="34"/>
  <c r="BX18" i="34"/>
  <c r="BX16" i="34"/>
  <c r="BX13" i="34"/>
  <c r="BX8" i="34"/>
  <c r="BB37" i="34"/>
  <c r="AT37" i="34"/>
  <c r="BD36" i="34"/>
  <c r="BB36" i="34"/>
  <c r="AX36" i="34"/>
  <c r="AT36" i="34"/>
  <c r="BD35" i="34"/>
  <c r="BB35" i="34"/>
  <c r="AX35" i="34"/>
  <c r="AV35" i="34"/>
  <c r="BD34" i="34"/>
  <c r="BD33" i="34"/>
  <c r="BB33" i="34"/>
  <c r="AZ33" i="34"/>
  <c r="AX33" i="34"/>
  <c r="AV33" i="34"/>
  <c r="AT33" i="34"/>
  <c r="AR33" i="34"/>
  <c r="BD32" i="34"/>
  <c r="BB32" i="34"/>
  <c r="AZ32" i="34"/>
  <c r="AX32" i="34"/>
  <c r="AV32" i="34"/>
  <c r="AT32" i="34"/>
  <c r="AR32" i="34"/>
  <c r="AT26" i="34"/>
  <c r="BD25" i="34"/>
  <c r="BB25" i="34"/>
  <c r="AZ25" i="34"/>
  <c r="AX25" i="34"/>
  <c r="AV25" i="34"/>
  <c r="AT25" i="34"/>
  <c r="AR25" i="34"/>
  <c r="BD24" i="34"/>
  <c r="BB24" i="34"/>
  <c r="AZ24" i="34"/>
  <c r="AX24" i="34"/>
  <c r="AV24" i="34"/>
  <c r="AT24" i="34"/>
  <c r="AR24" i="34"/>
  <c r="BD23" i="34"/>
  <c r="BB23" i="34"/>
  <c r="AZ23" i="34"/>
  <c r="AX23" i="34"/>
  <c r="AV23" i="34"/>
  <c r="AT23" i="34"/>
  <c r="AR23" i="34"/>
  <c r="BD21" i="34"/>
  <c r="BB21" i="34"/>
  <c r="AZ21" i="34"/>
  <c r="AX21" i="34"/>
  <c r="AT21" i="34"/>
  <c r="AR21" i="34"/>
  <c r="BD18" i="34"/>
  <c r="AX18" i="34"/>
  <c r="AV18" i="34"/>
  <c r="AT18" i="34"/>
  <c r="AR18" i="34"/>
  <c r="BD17" i="34"/>
  <c r="BB17" i="34"/>
  <c r="AZ17" i="34"/>
  <c r="AX17" i="34"/>
  <c r="AV17" i="34"/>
  <c r="AT17" i="34"/>
  <c r="AR17" i="34"/>
  <c r="BD16" i="34"/>
  <c r="BB16" i="34"/>
  <c r="AZ16" i="34"/>
  <c r="AX16" i="34"/>
  <c r="AT16" i="34"/>
  <c r="BD15" i="34"/>
  <c r="BB15" i="34"/>
  <c r="AZ15" i="34"/>
  <c r="AX15" i="34"/>
  <c r="AT15" i="34"/>
  <c r="BD14" i="34"/>
  <c r="BB14" i="34"/>
  <c r="AZ14" i="34"/>
  <c r="AX14" i="34"/>
  <c r="AV14" i="34"/>
  <c r="AT14" i="34"/>
  <c r="AR14" i="34"/>
  <c r="AR13" i="34"/>
  <c r="BD12" i="34"/>
  <c r="BB12" i="34"/>
  <c r="AZ12" i="34"/>
  <c r="AX12" i="34"/>
  <c r="AV12" i="34"/>
  <c r="AT12" i="34"/>
  <c r="AR12" i="34"/>
  <c r="BD10" i="34"/>
  <c r="BB10" i="34"/>
  <c r="AZ10" i="34"/>
  <c r="AX10" i="34"/>
  <c r="AT10" i="34"/>
  <c r="AR10" i="34"/>
  <c r="BD8" i="34"/>
  <c r="BB8" i="34"/>
  <c r="AZ8" i="34"/>
  <c r="AX8" i="34"/>
  <c r="AV8" i="34"/>
  <c r="AT8" i="34"/>
  <c r="AR8" i="34"/>
  <c r="BD5" i="34"/>
  <c r="BB5" i="34"/>
  <c r="AX5" i="34"/>
  <c r="AV5" i="34"/>
  <c r="AT5" i="34"/>
  <c r="AI37" i="34"/>
  <c r="AK36" i="34"/>
  <c r="AI36" i="34"/>
  <c r="AE36" i="34"/>
  <c r="AA36" i="34"/>
  <c r="AK35" i="34"/>
  <c r="AI35" i="34"/>
  <c r="AE35" i="34"/>
  <c r="AC35" i="34"/>
  <c r="AA35" i="34"/>
  <c r="AK34" i="34"/>
  <c r="AI34" i="34"/>
  <c r="AE34" i="34"/>
  <c r="AA34" i="34"/>
  <c r="AK33" i="34"/>
  <c r="AI33" i="34"/>
  <c r="AG33" i="34"/>
  <c r="AE33" i="34"/>
  <c r="AC33" i="34"/>
  <c r="AA33" i="34"/>
  <c r="Y33" i="34"/>
  <c r="AK32" i="34"/>
  <c r="AI32" i="34"/>
  <c r="AG32" i="34"/>
  <c r="AE32" i="34"/>
  <c r="AC32" i="34"/>
  <c r="AA32" i="34"/>
  <c r="Y32" i="34"/>
  <c r="AK26" i="34"/>
  <c r="AC26" i="34"/>
  <c r="AA26" i="34"/>
  <c r="AK25" i="34"/>
  <c r="AI25" i="34"/>
  <c r="AG25" i="34"/>
  <c r="AE25" i="34"/>
  <c r="AC25" i="34"/>
  <c r="AA25" i="34"/>
  <c r="Y25" i="34"/>
  <c r="AK24" i="34"/>
  <c r="AI24" i="34"/>
  <c r="AG24" i="34"/>
  <c r="AE24" i="34"/>
  <c r="AC24" i="34"/>
  <c r="AA24" i="34"/>
  <c r="Y24" i="34"/>
  <c r="AK23" i="34"/>
  <c r="AI23" i="34"/>
  <c r="AG23" i="34"/>
  <c r="AE23" i="34"/>
  <c r="AC23" i="34"/>
  <c r="AA23" i="34"/>
  <c r="Y23" i="34"/>
  <c r="AK21" i="34"/>
  <c r="AI21" i="34"/>
  <c r="AG21" i="34"/>
  <c r="AE21" i="34"/>
  <c r="AA21" i="34"/>
  <c r="Y21" i="34"/>
  <c r="AK18" i="34"/>
  <c r="AI18" i="34"/>
  <c r="AG18" i="34"/>
  <c r="AE18" i="34"/>
  <c r="AC18" i="34"/>
  <c r="Y18" i="34"/>
  <c r="AK17" i="34"/>
  <c r="AI17" i="34"/>
  <c r="AG17" i="34"/>
  <c r="AC17" i="34"/>
  <c r="AK16" i="34"/>
  <c r="AI16" i="34"/>
  <c r="AG16" i="34"/>
  <c r="AE16" i="34"/>
  <c r="AC16" i="34"/>
  <c r="AA16" i="34"/>
  <c r="Y16" i="34"/>
  <c r="AK15" i="34"/>
  <c r="AI15" i="34"/>
  <c r="AG15" i="34"/>
  <c r="AE15" i="34"/>
  <c r="AA15" i="34"/>
  <c r="AK14" i="34"/>
  <c r="AI14" i="34"/>
  <c r="AG14" i="34"/>
  <c r="AE14" i="34"/>
  <c r="AA14" i="34"/>
  <c r="Y14" i="34"/>
  <c r="AK13" i="34"/>
  <c r="AI13" i="34"/>
  <c r="AG13" i="34"/>
  <c r="AE13" i="34"/>
  <c r="AC13" i="34"/>
  <c r="AA13" i="34"/>
  <c r="Y13" i="34"/>
  <c r="AK12" i="34"/>
  <c r="AI12" i="34"/>
  <c r="AG12" i="34"/>
  <c r="AE12" i="34"/>
  <c r="AC12" i="34"/>
  <c r="AA12" i="34"/>
  <c r="Y12" i="34"/>
  <c r="AK10" i="34"/>
  <c r="AI10" i="34"/>
  <c r="AG10" i="34"/>
  <c r="AE10" i="34"/>
  <c r="AA10" i="34"/>
  <c r="Y10" i="34"/>
  <c r="AK8" i="34"/>
  <c r="AI8" i="34"/>
  <c r="AG8" i="34"/>
  <c r="AE8" i="34"/>
  <c r="AC8" i="34"/>
  <c r="AA8" i="34"/>
  <c r="Y8" i="34"/>
  <c r="AK5" i="34"/>
  <c r="AI5" i="34"/>
  <c r="AE5" i="34"/>
  <c r="AA5" i="34"/>
  <c r="R5" i="34"/>
  <c r="P5" i="34"/>
  <c r="H5" i="34"/>
  <c r="F10" i="34"/>
  <c r="H10" i="34"/>
  <c r="L10" i="34"/>
  <c r="N10" i="34"/>
  <c r="P10" i="34"/>
  <c r="R10" i="34"/>
  <c r="F12" i="34"/>
  <c r="H12" i="34"/>
  <c r="J12" i="34"/>
  <c r="L12" i="34"/>
  <c r="N12" i="34"/>
  <c r="P12" i="34"/>
  <c r="R12" i="34"/>
  <c r="F13" i="34"/>
  <c r="H13" i="34"/>
  <c r="J13" i="34"/>
  <c r="L13" i="34"/>
  <c r="N13" i="34"/>
  <c r="P13" i="34"/>
  <c r="R13" i="34"/>
  <c r="F14" i="34"/>
  <c r="H14" i="34"/>
  <c r="J14" i="34"/>
  <c r="L14" i="34"/>
  <c r="N14" i="34"/>
  <c r="P14" i="34"/>
  <c r="R14" i="34"/>
  <c r="H15" i="34"/>
  <c r="L15" i="34"/>
  <c r="P15" i="34"/>
  <c r="R15" i="34"/>
  <c r="F16" i="34"/>
  <c r="H16" i="34"/>
  <c r="J16" i="34"/>
  <c r="L16" i="34"/>
  <c r="N16" i="34"/>
  <c r="P16" i="34"/>
  <c r="R16" i="34"/>
  <c r="F17" i="34"/>
  <c r="J17" i="34"/>
  <c r="N17" i="34"/>
  <c r="P17" i="34"/>
  <c r="R17" i="34"/>
  <c r="F18" i="34"/>
  <c r="H18" i="34"/>
  <c r="J18" i="34"/>
  <c r="L18" i="34"/>
  <c r="N18" i="34"/>
  <c r="P18" i="34"/>
  <c r="R18" i="34"/>
  <c r="F21" i="34"/>
  <c r="H21" i="34"/>
  <c r="L21" i="34"/>
  <c r="N21" i="34"/>
  <c r="P21" i="34"/>
  <c r="R21" i="34"/>
  <c r="F23" i="34"/>
  <c r="H23" i="34"/>
  <c r="J23" i="34"/>
  <c r="L23" i="34"/>
  <c r="N23" i="34"/>
  <c r="P23" i="34"/>
  <c r="R23" i="34"/>
  <c r="F24" i="34"/>
  <c r="H24" i="34"/>
  <c r="J24" i="34"/>
  <c r="L24" i="34"/>
  <c r="N24" i="34"/>
  <c r="P24" i="34"/>
  <c r="R24" i="34"/>
  <c r="N25" i="34"/>
  <c r="P25" i="34"/>
  <c r="R25" i="34"/>
  <c r="H26" i="34"/>
  <c r="P26" i="34"/>
  <c r="R26" i="34"/>
  <c r="F32" i="34"/>
  <c r="H32" i="34"/>
  <c r="J32" i="34"/>
  <c r="L32" i="34"/>
  <c r="N32" i="34"/>
  <c r="P32" i="34"/>
  <c r="R32" i="34"/>
  <c r="F33" i="34"/>
  <c r="H33" i="34"/>
  <c r="J33" i="34"/>
  <c r="L33" i="34"/>
  <c r="N33" i="34"/>
  <c r="P33" i="34"/>
  <c r="R33" i="34"/>
  <c r="H34" i="34"/>
  <c r="P34" i="34"/>
  <c r="R34" i="34"/>
  <c r="P35" i="34"/>
  <c r="R35" i="34"/>
  <c r="H36" i="34"/>
  <c r="L36" i="34"/>
  <c r="P36" i="34"/>
  <c r="R36" i="34"/>
  <c r="R37" i="34"/>
  <c r="D37" i="34"/>
  <c r="J37" i="34" s="1"/>
  <c r="C37" i="34"/>
  <c r="D36" i="34"/>
  <c r="J36" i="34" s="1"/>
  <c r="C36" i="34"/>
  <c r="D35" i="34"/>
  <c r="H35" i="34" s="1"/>
  <c r="C35" i="34"/>
  <c r="D34" i="34"/>
  <c r="L34" i="34" s="1"/>
  <c r="C34" i="34"/>
  <c r="D33" i="34"/>
  <c r="C33" i="34"/>
  <c r="D32" i="34"/>
  <c r="C32" i="34"/>
  <c r="D31" i="34"/>
  <c r="F31" i="34" s="1"/>
  <c r="C31" i="34"/>
  <c r="D30" i="34"/>
  <c r="F30" i="34" s="1"/>
  <c r="C30" i="34"/>
  <c r="D29" i="34"/>
  <c r="R29" i="34" s="1"/>
  <c r="C29" i="34"/>
  <c r="D28" i="34"/>
  <c r="P28" i="34" s="1"/>
  <c r="C28" i="34"/>
  <c r="D27" i="34"/>
  <c r="N27" i="34" s="1"/>
  <c r="C27" i="34"/>
  <c r="D26" i="34"/>
  <c r="J26" i="34" s="1"/>
  <c r="C26" i="34"/>
  <c r="D25" i="34"/>
  <c r="F25" i="34" s="1"/>
  <c r="C25" i="34"/>
  <c r="D24" i="34"/>
  <c r="C24" i="34"/>
  <c r="D23" i="34"/>
  <c r="C23" i="34"/>
  <c r="D22" i="34"/>
  <c r="F22" i="34" s="1"/>
  <c r="C22" i="34"/>
  <c r="D21" i="34"/>
  <c r="J21" i="34" s="1"/>
  <c r="C21" i="34"/>
  <c r="D20" i="34"/>
  <c r="P20" i="34" s="1"/>
  <c r="C20" i="34"/>
  <c r="D19" i="34"/>
  <c r="N19" i="34" s="1"/>
  <c r="C19" i="34"/>
  <c r="D18" i="34"/>
  <c r="C18" i="34"/>
  <c r="D17" i="34"/>
  <c r="H17" i="34" s="1"/>
  <c r="D16" i="34"/>
  <c r="C16" i="34"/>
  <c r="D15" i="34"/>
  <c r="J15" i="34" s="1"/>
  <c r="C15" i="34"/>
  <c r="D14" i="34"/>
  <c r="C14" i="34"/>
  <c r="D13" i="34"/>
  <c r="C13" i="34"/>
  <c r="D12" i="34"/>
  <c r="C12" i="34"/>
  <c r="D11" i="34"/>
  <c r="J11" i="34" s="1"/>
  <c r="C11" i="34"/>
  <c r="D10" i="34"/>
  <c r="J10" i="34" s="1"/>
  <c r="C10" i="34"/>
  <c r="D9" i="34"/>
  <c r="L9" i="34" s="1"/>
  <c r="C9" i="34"/>
  <c r="D8" i="34"/>
  <c r="F8" i="34" s="1"/>
  <c r="C8" i="34"/>
  <c r="D7" i="34"/>
  <c r="N7" i="34" s="1"/>
  <c r="C7" i="34"/>
  <c r="D6" i="34"/>
  <c r="F6" i="34" s="1"/>
  <c r="C6" i="34"/>
  <c r="AR15" i="34" l="1"/>
  <c r="BE15" i="34" s="1"/>
  <c r="AC36" i="34"/>
  <c r="Y34" i="34"/>
  <c r="AZ37" i="34"/>
  <c r="Y15" i="34"/>
  <c r="AL15" i="34" s="1"/>
  <c r="AZ18" i="34"/>
  <c r="AR36" i="34"/>
  <c r="AZ36" i="34"/>
  <c r="AG35" i="34"/>
  <c r="AL35" i="34" s="1"/>
  <c r="Y37" i="34"/>
  <c r="AR16" i="34"/>
  <c r="BE16" i="34" s="1"/>
  <c r="L8" i="34"/>
  <c r="N35" i="34"/>
  <c r="F15" i="34"/>
  <c r="R8" i="34"/>
  <c r="J8" i="34"/>
  <c r="N15" i="34"/>
  <c r="P8" i="34"/>
  <c r="H8" i="34"/>
  <c r="N8" i="34"/>
  <c r="AC5" i="34"/>
  <c r="AG34" i="34"/>
  <c r="AG37" i="34"/>
  <c r="AZ35" i="34"/>
  <c r="J34" i="34"/>
  <c r="Y36" i="34"/>
  <c r="AL36" i="34" s="1"/>
  <c r="AR35" i="34"/>
  <c r="BK35" i="34"/>
  <c r="BS35" i="34"/>
  <c r="BS15" i="34"/>
  <c r="BK15" i="34"/>
  <c r="BO15" i="34"/>
  <c r="CL35" i="34"/>
  <c r="CD35" i="34"/>
  <c r="CL15" i="34"/>
  <c r="CD15" i="34"/>
  <c r="CH15" i="34"/>
  <c r="N36" i="34"/>
  <c r="F36" i="34"/>
  <c r="F35" i="34"/>
  <c r="CP6" i="34"/>
  <c r="BS36" i="34"/>
  <c r="BK36" i="34"/>
  <c r="BO36" i="34"/>
  <c r="CL36" i="34"/>
  <c r="CD36" i="34"/>
  <c r="CH36" i="34"/>
  <c r="J35" i="34"/>
  <c r="J5" i="34"/>
  <c r="F5" i="34"/>
  <c r="AT13" i="34"/>
  <c r="AX13" i="34"/>
  <c r="AV13" i="34"/>
  <c r="AZ13" i="34"/>
  <c r="BB13" i="34"/>
  <c r="BO10" i="34"/>
  <c r="BQ10" i="34"/>
  <c r="BM10" i="34"/>
  <c r="BK10" i="34"/>
  <c r="BS10" i="34"/>
  <c r="N5" i="34"/>
  <c r="CP9" i="34"/>
  <c r="BD6" i="34"/>
  <c r="Y22" i="34"/>
  <c r="BB6" i="34"/>
  <c r="AZ30" i="34"/>
  <c r="CN31" i="34"/>
  <c r="AC22" i="34"/>
  <c r="AE22" i="34"/>
  <c r="AG22" i="34"/>
  <c r="AC6" i="34"/>
  <c r="AC30" i="34"/>
  <c r="AG6" i="34"/>
  <c r="AG30" i="34"/>
  <c r="AR5" i="34"/>
  <c r="AI6" i="34"/>
  <c r="AI30" i="34"/>
  <c r="AK6" i="34"/>
  <c r="AR6" i="34"/>
  <c r="AT22" i="34"/>
  <c r="BB28" i="34"/>
  <c r="AV6" i="34"/>
  <c r="BB20" i="34"/>
  <c r="BD22" i="34"/>
  <c r="AV30" i="34"/>
  <c r="AR31" i="34"/>
  <c r="AT31" i="34"/>
  <c r="AT11" i="34"/>
  <c r="AE31" i="34"/>
  <c r="AV11" i="34"/>
  <c r="AV19" i="34"/>
  <c r="AX27" i="34"/>
  <c r="AI19" i="34"/>
  <c r="AX19" i="34"/>
  <c r="AV27" i="34"/>
  <c r="AC9" i="34"/>
  <c r="AA11" i="34"/>
  <c r="AA27" i="34"/>
  <c r="CP22" i="34"/>
  <c r="P9" i="34"/>
  <c r="AE6" i="34"/>
  <c r="AC11" i="34"/>
  <c r="AK19" i="34"/>
  <c r="AA22" i="34"/>
  <c r="AC27" i="34"/>
  <c r="AE30" i="34"/>
  <c r="AG31" i="34"/>
  <c r="AT28" i="34"/>
  <c r="CN27" i="34"/>
  <c r="AE11" i="34"/>
  <c r="AE27" i="34"/>
  <c r="AI31" i="34"/>
  <c r="AX28" i="34"/>
  <c r="AG5" i="34"/>
  <c r="Y19" i="34"/>
  <c r="AK31" i="34"/>
  <c r="H22" i="34"/>
  <c r="AA19" i="34"/>
  <c r="AI27" i="34"/>
  <c r="AK30" i="34"/>
  <c r="AI11" i="34"/>
  <c r="Y7" i="34"/>
  <c r="AK11" i="34"/>
  <c r="AC19" i="34"/>
  <c r="AI22" i="34"/>
  <c r="AK27" i="34"/>
  <c r="Y31" i="34"/>
  <c r="CP19" i="34"/>
  <c r="CQ25" i="34"/>
  <c r="AG27" i="34"/>
  <c r="Y6" i="34"/>
  <c r="AA7" i="34"/>
  <c r="AE19" i="34"/>
  <c r="Y30" i="34"/>
  <c r="AA31" i="34"/>
  <c r="AV20" i="34"/>
  <c r="CN7" i="34"/>
  <c r="CP11" i="34"/>
  <c r="AG11" i="34"/>
  <c r="J31" i="34"/>
  <c r="AE7" i="34"/>
  <c r="AX20" i="34"/>
  <c r="CP7" i="34"/>
  <c r="CQ12" i="34"/>
  <c r="CQ16" i="34"/>
  <c r="CQ33" i="34"/>
  <c r="AV9" i="34"/>
  <c r="CQ13" i="34"/>
  <c r="BE23" i="34"/>
  <c r="R19" i="34"/>
  <c r="BB9" i="34"/>
  <c r="AZ20" i="34"/>
  <c r="AV28" i="34"/>
  <c r="BB30" i="34"/>
  <c r="R30" i="34"/>
  <c r="AT6" i="34"/>
  <c r="BD20" i="34"/>
  <c r="AR22" i="34"/>
  <c r="AZ28" i="34"/>
  <c r="CN29" i="34"/>
  <c r="L27" i="34"/>
  <c r="AL18" i="34"/>
  <c r="AX6" i="34"/>
  <c r="BE17" i="34"/>
  <c r="AR20" i="34"/>
  <c r="AX22" i="34"/>
  <c r="AR29" i="34"/>
  <c r="N28" i="34"/>
  <c r="F9" i="34"/>
  <c r="AC29" i="34"/>
  <c r="BB22" i="34"/>
  <c r="AR30" i="34"/>
  <c r="CQ32" i="34"/>
  <c r="H31" i="34"/>
  <c r="P19" i="34"/>
  <c r="AZ19" i="34"/>
  <c r="CQ18" i="34"/>
  <c r="H30" i="34"/>
  <c r="H19" i="34"/>
  <c r="S13" i="34"/>
  <c r="J9" i="34"/>
  <c r="AI9" i="34"/>
  <c r="AL12" i="34"/>
  <c r="AI29" i="34"/>
  <c r="AL32" i="34"/>
  <c r="AZ11" i="34"/>
  <c r="BB19" i="34"/>
  <c r="BB27" i="34"/>
  <c r="BD29" i="34"/>
  <c r="AX31" i="34"/>
  <c r="H27" i="34"/>
  <c r="F27" i="34"/>
  <c r="L19" i="34"/>
  <c r="AG9" i="34"/>
  <c r="AL33" i="34"/>
  <c r="F29" i="34"/>
  <c r="H9" i="34"/>
  <c r="R6" i="34"/>
  <c r="AK9" i="34"/>
  <c r="AL25" i="34"/>
  <c r="AK29" i="34"/>
  <c r="BB11" i="34"/>
  <c r="BE14" i="34"/>
  <c r="BD19" i="34"/>
  <c r="BD27" i="34"/>
  <c r="AZ31" i="34"/>
  <c r="CQ24" i="34"/>
  <c r="AE9" i="34"/>
  <c r="AE29" i="34"/>
  <c r="S18" i="34"/>
  <c r="AL13" i="34"/>
  <c r="CQ23" i="34"/>
  <c r="AL24" i="34"/>
  <c r="AA28" i="34"/>
  <c r="BD11" i="34"/>
  <c r="BB31" i="34"/>
  <c r="CN30" i="34"/>
  <c r="S12" i="34"/>
  <c r="P31" i="34"/>
  <c r="R27" i="34"/>
  <c r="S23" i="34"/>
  <c r="S16" i="34"/>
  <c r="Y9" i="34"/>
  <c r="AL23" i="34"/>
  <c r="Y29" i="34"/>
  <c r="BE12" i="34"/>
  <c r="AR19" i="34"/>
  <c r="BE25" i="34"/>
  <c r="AR27" i="34"/>
  <c r="BD31" i="34"/>
  <c r="BE33" i="34"/>
  <c r="AG29" i="34"/>
  <c r="AX11" i="34"/>
  <c r="AZ27" i="34"/>
  <c r="CQ14" i="34"/>
  <c r="S32" i="34"/>
  <c r="H6" i="34"/>
  <c r="N31" i="34"/>
  <c r="P27" i="34"/>
  <c r="S24" i="34"/>
  <c r="R22" i="34"/>
  <c r="N20" i="34"/>
  <c r="AL8" i="34"/>
  <c r="AL16" i="34"/>
  <c r="AI20" i="34"/>
  <c r="BE8" i="34"/>
  <c r="BE24" i="34"/>
  <c r="BE32" i="34"/>
  <c r="CL20" i="34"/>
  <c r="CJ20" i="34"/>
  <c r="CD20" i="34"/>
  <c r="CH20" i="34"/>
  <c r="CF20" i="34"/>
  <c r="P29" i="34"/>
  <c r="S10" i="34"/>
  <c r="BW28" i="34"/>
  <c r="BS28" i="34"/>
  <c r="BQ28" i="34"/>
  <c r="BM28" i="34"/>
  <c r="BO28" i="34"/>
  <c r="BK28" i="34"/>
  <c r="BU28" i="34"/>
  <c r="BU20" i="34"/>
  <c r="BO20" i="34"/>
  <c r="BS20" i="34"/>
  <c r="BQ20" i="34"/>
  <c r="BM20" i="34"/>
  <c r="BW20" i="34"/>
  <c r="BK20" i="34"/>
  <c r="CF28" i="34"/>
  <c r="CD28" i="34"/>
  <c r="CL28" i="34"/>
  <c r="CJ28" i="34"/>
  <c r="CH28" i="34"/>
  <c r="S33" i="34"/>
  <c r="R31" i="34"/>
  <c r="P30" i="34"/>
  <c r="N29" i="34"/>
  <c r="L28" i="34"/>
  <c r="J27" i="34"/>
  <c r="P22" i="34"/>
  <c r="L20" i="34"/>
  <c r="J19" i="34"/>
  <c r="F11" i="34"/>
  <c r="R9" i="34"/>
  <c r="P6" i="34"/>
  <c r="AA20" i="34"/>
  <c r="AI28" i="34"/>
  <c r="BD9" i="34"/>
  <c r="AZ22" i="34"/>
  <c r="AR28" i="34"/>
  <c r="AT29" i="34"/>
  <c r="AX30" i="34"/>
  <c r="CP28" i="34"/>
  <c r="N6" i="34"/>
  <c r="AC20" i="34"/>
  <c r="AK28" i="34"/>
  <c r="AV29" i="34"/>
  <c r="BM31" i="34"/>
  <c r="BS31" i="34"/>
  <c r="BW31" i="34"/>
  <c r="BU31" i="34"/>
  <c r="BQ31" i="34"/>
  <c r="BK31" i="34"/>
  <c r="BO31" i="34"/>
  <c r="BU27" i="34"/>
  <c r="BQ27" i="34"/>
  <c r="BK27" i="34"/>
  <c r="BO27" i="34"/>
  <c r="BM27" i="34"/>
  <c r="BW27" i="34"/>
  <c r="BS27" i="34"/>
  <c r="BW19" i="34"/>
  <c r="BU19" i="34"/>
  <c r="BS19" i="34"/>
  <c r="BM19" i="34"/>
  <c r="BQ19" i="34"/>
  <c r="BO19" i="34"/>
  <c r="BK19" i="34"/>
  <c r="BS11" i="34"/>
  <c r="BO11" i="34"/>
  <c r="BM11" i="34"/>
  <c r="BQ11" i="34"/>
  <c r="BK11" i="34"/>
  <c r="BW11" i="34"/>
  <c r="BU11" i="34"/>
  <c r="CH31" i="34"/>
  <c r="CF31" i="34"/>
  <c r="CD31" i="34"/>
  <c r="CL31" i="34"/>
  <c r="CJ31" i="34"/>
  <c r="CL27" i="34"/>
  <c r="CJ27" i="34"/>
  <c r="CF27" i="34"/>
  <c r="CH27" i="34"/>
  <c r="CD27" i="34"/>
  <c r="CH19" i="34"/>
  <c r="CF19" i="34"/>
  <c r="CD19" i="34"/>
  <c r="CL19" i="34"/>
  <c r="CJ19" i="34"/>
  <c r="CD11" i="34"/>
  <c r="CJ11" i="34"/>
  <c r="CL11" i="34"/>
  <c r="CH11" i="34"/>
  <c r="CF11" i="34"/>
  <c r="N11" i="34"/>
  <c r="H11" i="34"/>
  <c r="N30" i="34"/>
  <c r="L30" i="34"/>
  <c r="J29" i="34"/>
  <c r="H28" i="34"/>
  <c r="L22" i="34"/>
  <c r="H20" i="34"/>
  <c r="F19" i="34"/>
  <c r="R11" i="34"/>
  <c r="N9" i="34"/>
  <c r="L6" i="34"/>
  <c r="AE20" i="34"/>
  <c r="AR9" i="34"/>
  <c r="AX29" i="34"/>
  <c r="Y20" i="34"/>
  <c r="AG28" i="34"/>
  <c r="L29" i="34"/>
  <c r="J28" i="34"/>
  <c r="N22" i="34"/>
  <c r="J20" i="34"/>
  <c r="L31" i="34"/>
  <c r="J30" i="34"/>
  <c r="H29" i="34"/>
  <c r="F28" i="34"/>
  <c r="J22" i="34"/>
  <c r="F20" i="34"/>
  <c r="P11" i="34"/>
  <c r="J6" i="34"/>
  <c r="AG20" i="34"/>
  <c r="AL21" i="34"/>
  <c r="Y28" i="34"/>
  <c r="AT9" i="34"/>
  <c r="BB29" i="34"/>
  <c r="BD30" i="34"/>
  <c r="CQ8" i="34"/>
  <c r="BK30" i="34"/>
  <c r="BW30" i="34"/>
  <c r="BU30" i="34"/>
  <c r="BQ30" i="34"/>
  <c r="BS30" i="34"/>
  <c r="BO30" i="34"/>
  <c r="BM30" i="34"/>
  <c r="BM22" i="34"/>
  <c r="BS22" i="34"/>
  <c r="BW22" i="34"/>
  <c r="BU22" i="34"/>
  <c r="BQ22" i="34"/>
  <c r="BK22" i="34"/>
  <c r="BO22" i="34"/>
  <c r="BK6" i="34"/>
  <c r="BW6" i="34"/>
  <c r="BQ6" i="34"/>
  <c r="BU6" i="34"/>
  <c r="BS6" i="34"/>
  <c r="BO6" i="34"/>
  <c r="BM6" i="34"/>
  <c r="CH30" i="34"/>
  <c r="CL30" i="34"/>
  <c r="CJ30" i="34"/>
  <c r="CF30" i="34"/>
  <c r="CD30" i="34"/>
  <c r="CJ22" i="34"/>
  <c r="CH22" i="34"/>
  <c r="CF22" i="34"/>
  <c r="CD22" i="34"/>
  <c r="CL22" i="34"/>
  <c r="CL6" i="34"/>
  <c r="CJ6" i="34"/>
  <c r="CD6" i="34"/>
  <c r="CH6" i="34"/>
  <c r="CF6" i="34"/>
  <c r="CN20" i="34"/>
  <c r="R28" i="34"/>
  <c r="R7" i="34"/>
  <c r="AL10" i="34"/>
  <c r="AC28" i="34"/>
  <c r="AX9" i="34"/>
  <c r="CP20" i="34"/>
  <c r="BW29" i="34"/>
  <c r="BU29" i="34"/>
  <c r="BO29" i="34"/>
  <c r="BS29" i="34"/>
  <c r="BQ29" i="34"/>
  <c r="BM29" i="34"/>
  <c r="BK29" i="34"/>
  <c r="BO9" i="34"/>
  <c r="BK9" i="34"/>
  <c r="BU9" i="34"/>
  <c r="BW9" i="34"/>
  <c r="BS9" i="34"/>
  <c r="BQ9" i="34"/>
  <c r="BM9" i="34"/>
  <c r="CL29" i="34"/>
  <c r="CJ29" i="34"/>
  <c r="CH29" i="34"/>
  <c r="CF29" i="34"/>
  <c r="CD29" i="34"/>
  <c r="CH9" i="34"/>
  <c r="CD9" i="34"/>
  <c r="CL9" i="34"/>
  <c r="CJ9" i="34"/>
  <c r="CF9" i="34"/>
  <c r="R20" i="34"/>
  <c r="L11" i="34"/>
  <c r="P7" i="34"/>
  <c r="CQ21" i="34"/>
  <c r="CQ10" i="34"/>
  <c r="AC7" i="34"/>
  <c r="AG7" i="34"/>
  <c r="AK7" i="34"/>
  <c r="AX37" i="34"/>
  <c r="AT7" i="34"/>
  <c r="AV7" i="34"/>
  <c r="L7" i="34"/>
  <c r="J7" i="34"/>
  <c r="H7" i="34"/>
  <c r="F7" i="34"/>
  <c r="AX7" i="34"/>
  <c r="AZ7" i="34"/>
  <c r="BB7" i="34"/>
  <c r="BD7" i="34"/>
  <c r="BO7" i="34"/>
  <c r="BK7" i="34"/>
  <c r="BW7" i="34"/>
  <c r="BU7" i="34"/>
  <c r="BM7" i="34"/>
  <c r="BS7" i="34"/>
  <c r="BQ7" i="34"/>
  <c r="CJ7" i="34"/>
  <c r="CH7" i="34"/>
  <c r="CF7" i="34"/>
  <c r="CD7" i="34"/>
  <c r="CH26" i="34"/>
  <c r="CF26" i="34"/>
  <c r="CD26" i="34"/>
  <c r="CJ26" i="34"/>
  <c r="BM26" i="34"/>
  <c r="BO26" i="34"/>
  <c r="BK26" i="34"/>
  <c r="BW26" i="34"/>
  <c r="BU26" i="34"/>
  <c r="BS26" i="34"/>
  <c r="BQ26" i="34"/>
  <c r="AR26" i="34"/>
  <c r="AV26" i="34"/>
  <c r="AX26" i="34"/>
  <c r="AZ26" i="34"/>
  <c r="AE26" i="34"/>
  <c r="AG26" i="34"/>
  <c r="AI26" i="34"/>
  <c r="F26" i="34"/>
  <c r="N26" i="34"/>
  <c r="L26" i="34"/>
  <c r="CJ37" i="34"/>
  <c r="CH37" i="34"/>
  <c r="CF37" i="34"/>
  <c r="CD37" i="34"/>
  <c r="BM37" i="34"/>
  <c r="BK37" i="34"/>
  <c r="BW37" i="34"/>
  <c r="BU37" i="34"/>
  <c r="BS37" i="34"/>
  <c r="BQ37" i="34"/>
  <c r="BO37" i="34"/>
  <c r="AR37" i="34"/>
  <c r="AV37" i="34"/>
  <c r="AK37" i="34"/>
  <c r="AA37" i="34"/>
  <c r="AC37" i="34"/>
  <c r="H37" i="34"/>
  <c r="F37" i="34"/>
  <c r="N37" i="34"/>
  <c r="L37" i="34"/>
  <c r="CF34" i="34"/>
  <c r="CH34" i="34"/>
  <c r="CD34" i="34"/>
  <c r="CJ34" i="34"/>
  <c r="BW34" i="34"/>
  <c r="BU34" i="34"/>
  <c r="BK34" i="34"/>
  <c r="BS34" i="34"/>
  <c r="BQ34" i="34"/>
  <c r="BO34" i="34"/>
  <c r="BM34" i="34"/>
  <c r="AR34" i="34"/>
  <c r="AT34" i="34"/>
  <c r="AV34" i="34"/>
  <c r="AX34" i="34"/>
  <c r="AZ34" i="34"/>
  <c r="F34" i="34"/>
  <c r="N34" i="34"/>
  <c r="CD5" i="34"/>
  <c r="CH5" i="34"/>
  <c r="BK5" i="34"/>
  <c r="BS5" i="34"/>
  <c r="CF35" i="34"/>
  <c r="CJ35" i="34"/>
  <c r="BM35" i="34"/>
  <c r="BQ35" i="34"/>
  <c r="L35" i="34"/>
  <c r="CJ17" i="34"/>
  <c r="CF17" i="34"/>
  <c r="BQ17" i="34"/>
  <c r="BM17" i="34"/>
  <c r="AL17" i="34"/>
  <c r="L17" i="34"/>
  <c r="S17" i="34" s="1"/>
  <c r="BE18" i="34"/>
  <c r="BE10" i="34"/>
  <c r="BE21" i="34"/>
  <c r="AL14" i="34"/>
  <c r="L25" i="34"/>
  <c r="J25" i="34"/>
  <c r="H25" i="34"/>
  <c r="S21" i="34"/>
  <c r="S14" i="34"/>
  <c r="AL34" i="34" l="1"/>
  <c r="S35" i="34"/>
  <c r="BE36" i="34"/>
  <c r="CQ36" i="34"/>
  <c r="S15" i="34"/>
  <c r="S36" i="34"/>
  <c r="CQ15" i="34"/>
  <c r="S8" i="34"/>
  <c r="BE35" i="34"/>
  <c r="BX36" i="34"/>
  <c r="BX15" i="34"/>
  <c r="BE13" i="34"/>
  <c r="BX10" i="34"/>
  <c r="CL38" i="34"/>
  <c r="CN38" i="34"/>
  <c r="BK38" i="34"/>
  <c r="CD38" i="34"/>
  <c r="BB38" i="34"/>
  <c r="CF38" i="34"/>
  <c r="CJ38" i="34"/>
  <c r="CH38" i="34"/>
  <c r="BU38" i="34"/>
  <c r="AV38" i="34"/>
  <c r="BQ38" i="34"/>
  <c r="BS38" i="34"/>
  <c r="AT38" i="34"/>
  <c r="AK38" i="34"/>
  <c r="BM38" i="34"/>
  <c r="AX38" i="34"/>
  <c r="AZ38" i="34"/>
  <c r="BO38" i="34"/>
  <c r="BE5" i="34"/>
  <c r="AR38" i="34"/>
  <c r="AG38" i="34"/>
  <c r="Y38" i="34"/>
  <c r="AC38" i="34"/>
  <c r="AE38" i="34"/>
  <c r="AA38" i="34"/>
  <c r="AI38" i="34"/>
  <c r="AL5" i="34"/>
  <c r="S5" i="34"/>
  <c r="AL22" i="34"/>
  <c r="AL19" i="34"/>
  <c r="CP38" i="34"/>
  <c r="S9" i="34"/>
  <c r="BE30" i="34"/>
  <c r="BE28" i="34"/>
  <c r="AL11" i="34"/>
  <c r="AL6" i="34"/>
  <c r="BE27" i="34"/>
  <c r="AL30" i="34"/>
  <c r="AL27" i="34"/>
  <c r="AL31" i="34"/>
  <c r="CQ22" i="34"/>
  <c r="S27" i="34"/>
  <c r="BE22" i="34"/>
  <c r="BE20" i="34"/>
  <c r="AL20" i="34"/>
  <c r="BE11" i="34"/>
  <c r="AL29" i="34"/>
  <c r="BE6" i="34"/>
  <c r="S7" i="34"/>
  <c r="BE29" i="34"/>
  <c r="S11" i="34"/>
  <c r="S31" i="34"/>
  <c r="BE19" i="34"/>
  <c r="S29" i="34"/>
  <c r="BE9" i="34"/>
  <c r="S28" i="34"/>
  <c r="S19" i="34"/>
  <c r="AL9" i="34"/>
  <c r="S20" i="34"/>
  <c r="CQ11" i="34"/>
  <c r="BE31" i="34"/>
  <c r="J38" i="34"/>
  <c r="AL7" i="34"/>
  <c r="S30" i="34"/>
  <c r="S22" i="34"/>
  <c r="CQ31" i="34"/>
  <c r="BD38" i="34"/>
  <c r="AL28" i="34"/>
  <c r="CQ30" i="34"/>
  <c r="BX30" i="34"/>
  <c r="S6" i="34"/>
  <c r="BX19" i="34"/>
  <c r="P38" i="34"/>
  <c r="CQ27" i="34"/>
  <c r="H38" i="34"/>
  <c r="CQ9" i="34"/>
  <c r="CQ28" i="34"/>
  <c r="R38" i="34"/>
  <c r="BX6" i="34"/>
  <c r="BX17" i="34"/>
  <c r="CQ29" i="34"/>
  <c r="BX11" i="34"/>
  <c r="BX27" i="34"/>
  <c r="BX20" i="34"/>
  <c r="BX28" i="34"/>
  <c r="BX22" i="34"/>
  <c r="CQ19" i="34"/>
  <c r="BX9" i="34"/>
  <c r="CQ20" i="34"/>
  <c r="BX29" i="34"/>
  <c r="CQ6" i="34"/>
  <c r="BX31" i="34"/>
  <c r="CQ7" i="34"/>
  <c r="BE7" i="34"/>
  <c r="BX7" i="34"/>
  <c r="F38" i="34"/>
  <c r="CQ26" i="34"/>
  <c r="BX26" i="34"/>
  <c r="BE26" i="34"/>
  <c r="AL26" i="34"/>
  <c r="S26" i="34"/>
  <c r="N38" i="34"/>
  <c r="CQ37" i="34"/>
  <c r="BW38" i="34"/>
  <c r="BX37" i="34"/>
  <c r="BE37" i="34"/>
  <c r="AL37" i="34"/>
  <c r="S37" i="34"/>
  <c r="CQ34" i="34"/>
  <c r="BX34" i="34"/>
  <c r="BE34" i="34"/>
  <c r="S34" i="34"/>
  <c r="CQ5" i="34"/>
  <c r="BX5" i="34"/>
  <c r="CQ35" i="34"/>
  <c r="BX35" i="34"/>
  <c r="L38" i="34"/>
  <c r="CQ17" i="34"/>
  <c r="S25" i="34"/>
  <c r="S38" i="34" l="1"/>
  <c r="AL38" i="34"/>
  <c r="BE38" i="34"/>
  <c r="BX38" i="34"/>
  <c r="CQ38" i="34"/>
  <c r="E42" i="34" l="1"/>
  <c r="E43" i="34" s="1"/>
  <c r="E44" i="34"/>
  <c r="E45" i="34" s="1"/>
  <c r="D34" i="18"/>
  <c r="J41" i="18"/>
  <c r="J38" i="18"/>
  <c r="H38" i="18"/>
  <c r="F38" i="18"/>
  <c r="I38" i="18" s="1"/>
  <c r="D38" i="18"/>
  <c r="K38" i="18" s="1"/>
  <c r="C38" i="18"/>
  <c r="J37" i="18"/>
  <c r="H37" i="18"/>
  <c r="F37" i="18"/>
  <c r="I37" i="18" s="1"/>
  <c r="D37" i="18"/>
  <c r="K37" i="18" s="1"/>
  <c r="C37" i="18"/>
  <c r="I36" i="18"/>
  <c r="F36" i="18"/>
  <c r="D36" i="18"/>
  <c r="K36" i="18" s="1"/>
  <c r="C36" i="18"/>
  <c r="J35" i="18"/>
  <c r="H35" i="18"/>
  <c r="F35" i="18"/>
  <c r="I35" i="18" s="1"/>
  <c r="D35" i="18"/>
  <c r="L35" i="18" s="1"/>
  <c r="C35" i="18"/>
  <c r="J34" i="18"/>
  <c r="H34" i="18"/>
  <c r="F34" i="18"/>
  <c r="I34" i="18" s="1"/>
  <c r="C34" i="18"/>
  <c r="J33" i="18"/>
  <c r="H33" i="18"/>
  <c r="F33" i="18"/>
  <c r="I33" i="18" s="1"/>
  <c r="D33" i="18"/>
  <c r="L33" i="18" s="1"/>
  <c r="C33" i="18"/>
  <c r="J32" i="18"/>
  <c r="H32" i="18"/>
  <c r="F32" i="18"/>
  <c r="I32" i="18" s="1"/>
  <c r="D32" i="18"/>
  <c r="L32" i="18" s="1"/>
  <c r="C32" i="18"/>
  <c r="J31" i="18"/>
  <c r="H31" i="18"/>
  <c r="F31" i="18"/>
  <c r="I31" i="18" s="1"/>
  <c r="D31" i="18"/>
  <c r="L31" i="18" s="1"/>
  <c r="C31" i="18"/>
  <c r="J30" i="18"/>
  <c r="H30" i="18"/>
  <c r="F30" i="18"/>
  <c r="I30" i="18" s="1"/>
  <c r="D30" i="18"/>
  <c r="L30" i="18" s="1"/>
  <c r="C30" i="18"/>
  <c r="J29" i="18"/>
  <c r="H29" i="18"/>
  <c r="F29" i="18"/>
  <c r="I29" i="18" s="1"/>
  <c r="D29" i="18"/>
  <c r="L29" i="18" s="1"/>
  <c r="C29" i="18"/>
  <c r="J28" i="18"/>
  <c r="H28" i="18"/>
  <c r="F28" i="18"/>
  <c r="I28" i="18" s="1"/>
  <c r="D28" i="18"/>
  <c r="L28" i="18" s="1"/>
  <c r="C28" i="18"/>
  <c r="J27" i="18"/>
  <c r="H27" i="18"/>
  <c r="F27" i="18"/>
  <c r="I27" i="18" s="1"/>
  <c r="D27" i="18"/>
  <c r="L27" i="18" s="1"/>
  <c r="C27" i="18"/>
  <c r="J26" i="18"/>
  <c r="H26" i="18"/>
  <c r="F26" i="18"/>
  <c r="I26" i="18" s="1"/>
  <c r="D26" i="18"/>
  <c r="L26" i="18" s="1"/>
  <c r="C26" i="18"/>
  <c r="J25" i="18"/>
  <c r="H25" i="18"/>
  <c r="F25" i="18"/>
  <c r="I25" i="18" s="1"/>
  <c r="D25" i="18"/>
  <c r="L25" i="18" s="1"/>
  <c r="C25" i="18"/>
  <c r="J24" i="18"/>
  <c r="H24" i="18"/>
  <c r="F24" i="18"/>
  <c r="I24" i="18" s="1"/>
  <c r="D24" i="18"/>
  <c r="L24" i="18" s="1"/>
  <c r="C24" i="18"/>
  <c r="J23" i="18"/>
  <c r="H23" i="18"/>
  <c r="F23" i="18"/>
  <c r="I23" i="18" s="1"/>
  <c r="D23" i="18"/>
  <c r="L23" i="18" s="1"/>
  <c r="C23" i="18"/>
  <c r="I22" i="18"/>
  <c r="F22" i="18"/>
  <c r="D22" i="18"/>
  <c r="J22" i="18" s="1"/>
  <c r="C22" i="18"/>
  <c r="J21" i="18"/>
  <c r="H21" i="18"/>
  <c r="F21" i="18"/>
  <c r="I21" i="18" s="1"/>
  <c r="D21" i="18"/>
  <c r="K21" i="18" s="1"/>
  <c r="C21" i="18"/>
  <c r="J20" i="18"/>
  <c r="H20" i="18"/>
  <c r="F20" i="18"/>
  <c r="I20" i="18" s="1"/>
  <c r="D20" i="18"/>
  <c r="K20" i="18" s="1"/>
  <c r="C20" i="18"/>
  <c r="F19" i="18"/>
  <c r="D19" i="18"/>
  <c r="L19" i="18" s="1"/>
  <c r="C19" i="18"/>
  <c r="I18" i="18"/>
  <c r="F18" i="18"/>
  <c r="D18" i="18"/>
  <c r="L18" i="18" s="1"/>
  <c r="C18" i="18"/>
  <c r="F17" i="18"/>
  <c r="D17" i="18"/>
  <c r="K17" i="18" s="1"/>
  <c r="C17" i="18"/>
  <c r="J16" i="18"/>
  <c r="H16" i="18"/>
  <c r="F16" i="18"/>
  <c r="I16" i="18" s="1"/>
  <c r="D16" i="18"/>
  <c r="K16" i="18" s="1"/>
  <c r="C16" i="18"/>
  <c r="F15" i="18"/>
  <c r="D15" i="18"/>
  <c r="L15" i="18" s="1"/>
  <c r="C15" i="18"/>
  <c r="J14" i="18"/>
  <c r="H14" i="18"/>
  <c r="F14" i="18"/>
  <c r="I14" i="18" s="1"/>
  <c r="D14" i="18"/>
  <c r="L14" i="18" s="1"/>
  <c r="C14" i="18"/>
  <c r="I13" i="18"/>
  <c r="F13" i="18"/>
  <c r="D13" i="18"/>
  <c r="L13" i="18" s="1"/>
  <c r="C13" i="18"/>
  <c r="J12" i="18"/>
  <c r="H12" i="18"/>
  <c r="F12" i="18"/>
  <c r="I12" i="18" s="1"/>
  <c r="D12" i="18"/>
  <c r="K12" i="18" s="1"/>
  <c r="C12" i="18"/>
  <c r="I11" i="18"/>
  <c r="F11" i="18"/>
  <c r="D11" i="18"/>
  <c r="K11" i="18" s="1"/>
  <c r="C11" i="18"/>
  <c r="J10" i="18"/>
  <c r="H10" i="18"/>
  <c r="F10" i="18"/>
  <c r="I10" i="18" s="1"/>
  <c r="D10" i="18"/>
  <c r="L10" i="18" s="1"/>
  <c r="C10" i="18"/>
  <c r="J9" i="18"/>
  <c r="H9" i="18"/>
  <c r="F9" i="18"/>
  <c r="I9" i="18" s="1"/>
  <c r="D9" i="18"/>
  <c r="L9" i="18" s="1"/>
  <c r="C9" i="18"/>
  <c r="J8" i="18"/>
  <c r="H8" i="18"/>
  <c r="F8" i="18"/>
  <c r="I8" i="18" s="1"/>
  <c r="D8" i="18"/>
  <c r="L8" i="18" s="1"/>
  <c r="C8" i="18"/>
  <c r="J7" i="18"/>
  <c r="H7" i="18"/>
  <c r="F7" i="18"/>
  <c r="I7" i="18" s="1"/>
  <c r="D7" i="18"/>
  <c r="L7" i="18" s="1"/>
  <c r="C7" i="18"/>
  <c r="I6" i="18"/>
  <c r="F6" i="18"/>
  <c r="D6" i="18"/>
  <c r="L6" i="18" s="1"/>
  <c r="C6" i="18"/>
  <c r="L21" i="18" l="1"/>
  <c r="J18" i="18"/>
  <c r="K18" i="18"/>
  <c r="L11" i="18"/>
  <c r="J17" i="18"/>
  <c r="J6" i="18"/>
  <c r="L17" i="18"/>
  <c r="J19" i="18"/>
  <c r="K6" i="18"/>
  <c r="K7" i="18"/>
  <c r="K8" i="18"/>
  <c r="K9" i="18"/>
  <c r="K10" i="18"/>
  <c r="K19" i="18"/>
  <c r="L16" i="18"/>
  <c r="L20" i="18"/>
  <c r="J13" i="18"/>
  <c r="L12" i="18"/>
  <c r="L34" i="18"/>
  <c r="J11" i="18"/>
  <c r="K13" i="18"/>
  <c r="K14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L36" i="18"/>
  <c r="L37" i="18"/>
  <c r="L38" i="18"/>
  <c r="L22" i="18"/>
  <c r="J15" i="18"/>
  <c r="K15" i="18"/>
  <c r="J36" i="18"/>
  <c r="J39" i="18" l="1"/>
  <c r="J40" i="18" s="1"/>
  <c r="L39" i="18"/>
  <c r="L40" i="18" s="1"/>
  <c r="K39" i="18"/>
  <c r="K40" i="18" s="1"/>
</calcChain>
</file>

<file path=xl/sharedStrings.xml><?xml version="1.0" encoding="utf-8"?>
<sst xmlns="http://schemas.openxmlformats.org/spreadsheetml/2006/main" count="595" uniqueCount="228">
  <si>
    <r>
      <t>1.</t>
    </r>
    <r>
      <rPr>
        <sz val="7"/>
        <color theme="1"/>
        <rFont val="Times New Roman"/>
        <family val="1"/>
        <charset val="204"/>
      </rPr>
      <t xml:space="preserve">     </t>
    </r>
    <r>
      <rPr>
        <sz val="12"/>
        <color theme="1"/>
        <rFont val="Times New Roman"/>
        <family val="1"/>
        <charset val="204"/>
      </rPr>
      <t> </t>
    </r>
  </si>
  <si>
    <t>До 3 раз неделю</t>
  </si>
  <si>
    <r>
      <t>2.</t>
    </r>
    <r>
      <rPr>
        <sz val="7"/>
        <color theme="1"/>
        <rFont val="Times New Roman"/>
        <family val="1"/>
        <charset val="204"/>
      </rPr>
      <t xml:space="preserve">     </t>
    </r>
    <r>
      <rPr>
        <sz val="12"/>
        <color theme="1"/>
        <rFont val="Times New Roman"/>
        <family val="1"/>
        <charset val="204"/>
      </rPr>
      <t> </t>
    </r>
  </si>
  <si>
    <r>
      <t>3.</t>
    </r>
    <r>
      <rPr>
        <sz val="7"/>
        <color theme="1"/>
        <rFont val="Times New Roman"/>
        <family val="1"/>
        <charset val="204"/>
      </rPr>
      <t xml:space="preserve">     </t>
    </r>
    <r>
      <rPr>
        <sz val="12"/>
        <color theme="1"/>
        <rFont val="Times New Roman"/>
        <family val="1"/>
        <charset val="204"/>
      </rPr>
      <t> </t>
    </r>
  </si>
  <si>
    <t>До 3 раз день</t>
  </si>
  <si>
    <r>
      <t>4.</t>
    </r>
    <r>
      <rPr>
        <sz val="7"/>
        <color theme="1"/>
        <rFont val="Times New Roman"/>
        <family val="1"/>
        <charset val="204"/>
      </rPr>
      <t xml:space="preserve">     </t>
    </r>
    <r>
      <rPr>
        <sz val="12"/>
        <color theme="1"/>
        <rFont val="Times New Roman"/>
        <family val="1"/>
        <charset val="204"/>
      </rPr>
      <t> </t>
    </r>
  </si>
  <si>
    <r>
      <t>5.</t>
    </r>
    <r>
      <rPr>
        <sz val="7"/>
        <color theme="1"/>
        <rFont val="Times New Roman"/>
        <family val="1"/>
        <charset val="204"/>
      </rPr>
      <t xml:space="preserve">     </t>
    </r>
    <r>
      <rPr>
        <sz val="12"/>
        <color theme="1"/>
        <rFont val="Times New Roman"/>
        <family val="1"/>
        <charset val="204"/>
      </rPr>
      <t> </t>
    </r>
  </si>
  <si>
    <r>
      <t>6.</t>
    </r>
    <r>
      <rPr>
        <sz val="7"/>
        <color theme="1"/>
        <rFont val="Times New Roman"/>
        <family val="1"/>
        <charset val="204"/>
      </rPr>
      <t xml:space="preserve">     </t>
    </r>
    <r>
      <rPr>
        <sz val="12"/>
        <color theme="1"/>
        <rFont val="Times New Roman"/>
        <family val="1"/>
        <charset val="204"/>
      </rPr>
      <t> </t>
    </r>
  </si>
  <si>
    <r>
      <t>7.</t>
    </r>
    <r>
      <rPr>
        <sz val="7"/>
        <color theme="1"/>
        <rFont val="Times New Roman"/>
        <family val="1"/>
        <charset val="204"/>
      </rPr>
      <t xml:space="preserve">     </t>
    </r>
    <r>
      <rPr>
        <sz val="12"/>
        <color theme="1"/>
        <rFont val="Times New Roman"/>
        <family val="1"/>
        <charset val="204"/>
      </rPr>
      <t> </t>
    </r>
  </si>
  <si>
    <t>До 4 раз в день</t>
  </si>
  <si>
    <r>
      <t>8.</t>
    </r>
    <r>
      <rPr>
        <sz val="7"/>
        <color theme="1"/>
        <rFont val="Times New Roman"/>
        <family val="1"/>
        <charset val="204"/>
      </rPr>
      <t xml:space="preserve">     </t>
    </r>
    <r>
      <rPr>
        <sz val="12"/>
        <color theme="1"/>
        <rFont val="Times New Roman"/>
        <family val="1"/>
        <charset val="204"/>
      </rPr>
      <t> </t>
    </r>
  </si>
  <si>
    <t>1 раз в день</t>
  </si>
  <si>
    <r>
      <t>9.</t>
    </r>
    <r>
      <rPr>
        <sz val="7"/>
        <color theme="1"/>
        <rFont val="Times New Roman"/>
        <family val="1"/>
        <charset val="204"/>
      </rPr>
      <t xml:space="preserve">     </t>
    </r>
    <r>
      <rPr>
        <sz val="12"/>
        <color theme="1"/>
        <rFont val="Times New Roman"/>
        <family val="1"/>
        <charset val="204"/>
      </rPr>
      <t> </t>
    </r>
  </si>
  <si>
    <r>
      <t>10.</t>
    </r>
    <r>
      <rPr>
        <sz val="7"/>
        <color theme="1"/>
        <rFont val="Times New Roman"/>
        <family val="1"/>
        <charset val="204"/>
      </rPr>
      <t xml:space="preserve">  </t>
    </r>
    <r>
      <rPr>
        <sz val="12"/>
        <color theme="1"/>
        <rFont val="Times New Roman"/>
        <family val="1"/>
        <charset val="204"/>
      </rPr>
      <t> </t>
    </r>
  </si>
  <si>
    <t>1 раз в неделю</t>
  </si>
  <si>
    <r>
      <t>11.</t>
    </r>
    <r>
      <rPr>
        <sz val="7"/>
        <color theme="1"/>
        <rFont val="Times New Roman"/>
        <family val="1"/>
        <charset val="204"/>
      </rPr>
      <t xml:space="preserve">  </t>
    </r>
    <r>
      <rPr>
        <sz val="12"/>
        <color theme="1"/>
        <rFont val="Times New Roman"/>
        <family val="1"/>
        <charset val="204"/>
      </rPr>
      <t> </t>
    </r>
  </si>
  <si>
    <r>
      <t>12.</t>
    </r>
    <r>
      <rPr>
        <sz val="7"/>
        <color theme="1"/>
        <rFont val="Times New Roman"/>
        <family val="1"/>
        <charset val="204"/>
      </rPr>
      <t xml:space="preserve">  </t>
    </r>
    <r>
      <rPr>
        <sz val="12"/>
        <color theme="1"/>
        <rFont val="Times New Roman"/>
        <family val="1"/>
        <charset val="204"/>
      </rPr>
      <t> </t>
    </r>
  </si>
  <si>
    <r>
      <t>13.</t>
    </r>
    <r>
      <rPr>
        <sz val="7"/>
        <color theme="1"/>
        <rFont val="Times New Roman"/>
        <family val="1"/>
        <charset val="204"/>
      </rPr>
      <t xml:space="preserve">  </t>
    </r>
    <r>
      <rPr>
        <sz val="12"/>
        <color theme="1"/>
        <rFont val="Times New Roman"/>
        <family val="1"/>
        <charset val="204"/>
      </rPr>
      <t> </t>
    </r>
  </si>
  <si>
    <r>
      <t>14.</t>
    </r>
    <r>
      <rPr>
        <sz val="7"/>
        <color theme="1"/>
        <rFont val="Times New Roman"/>
        <family val="1"/>
        <charset val="204"/>
      </rPr>
      <t xml:space="preserve">  </t>
    </r>
    <r>
      <rPr>
        <sz val="12"/>
        <color theme="1"/>
        <rFont val="Times New Roman"/>
        <family val="1"/>
        <charset val="204"/>
      </rPr>
      <t> </t>
    </r>
  </si>
  <si>
    <r>
      <t>15.</t>
    </r>
    <r>
      <rPr>
        <sz val="7"/>
        <color theme="1"/>
        <rFont val="Times New Roman"/>
        <family val="1"/>
        <charset val="204"/>
      </rPr>
      <t xml:space="preserve">  </t>
    </r>
    <r>
      <rPr>
        <sz val="12"/>
        <color theme="1"/>
        <rFont val="Times New Roman"/>
        <family val="1"/>
        <charset val="204"/>
      </rPr>
      <t> </t>
    </r>
  </si>
  <si>
    <r>
      <t>16.</t>
    </r>
    <r>
      <rPr>
        <sz val="7"/>
        <color theme="1"/>
        <rFont val="Times New Roman"/>
        <family val="1"/>
        <charset val="204"/>
      </rPr>
      <t xml:space="preserve">  </t>
    </r>
    <r>
      <rPr>
        <sz val="12"/>
        <color theme="1"/>
        <rFont val="Times New Roman"/>
        <family val="1"/>
        <charset val="204"/>
      </rPr>
      <t> </t>
    </r>
  </si>
  <si>
    <r>
      <t>17.</t>
    </r>
    <r>
      <rPr>
        <sz val="7"/>
        <color theme="1"/>
        <rFont val="Times New Roman"/>
        <family val="1"/>
        <charset val="204"/>
      </rPr>
      <t xml:space="preserve">  </t>
    </r>
    <r>
      <rPr>
        <sz val="12"/>
        <color theme="1"/>
        <rFont val="Times New Roman"/>
        <family val="1"/>
        <charset val="204"/>
      </rPr>
      <t> </t>
    </r>
  </si>
  <si>
    <t>2 раза в месяц</t>
  </si>
  <si>
    <r>
      <t>18.</t>
    </r>
    <r>
      <rPr>
        <sz val="7"/>
        <color theme="1"/>
        <rFont val="Times New Roman"/>
        <family val="1"/>
        <charset val="204"/>
      </rPr>
      <t xml:space="preserve">  </t>
    </r>
    <r>
      <rPr>
        <sz val="12"/>
        <color theme="1"/>
        <rFont val="Times New Roman"/>
        <family val="1"/>
        <charset val="204"/>
      </rPr>
      <t> </t>
    </r>
  </si>
  <si>
    <r>
      <t>19.</t>
    </r>
    <r>
      <rPr>
        <sz val="7"/>
        <color theme="1"/>
        <rFont val="Times New Roman"/>
        <family val="1"/>
        <charset val="204"/>
      </rPr>
      <t xml:space="preserve">  </t>
    </r>
    <r>
      <rPr>
        <sz val="12"/>
        <color theme="1"/>
        <rFont val="Times New Roman"/>
        <family val="1"/>
        <charset val="204"/>
      </rPr>
      <t> </t>
    </r>
  </si>
  <si>
    <r>
      <t>20.</t>
    </r>
    <r>
      <rPr>
        <sz val="7"/>
        <color theme="1"/>
        <rFont val="Times New Roman"/>
        <family val="1"/>
        <charset val="204"/>
      </rPr>
      <t xml:space="preserve">  </t>
    </r>
    <r>
      <rPr>
        <sz val="12"/>
        <color theme="1"/>
        <rFont val="Times New Roman"/>
        <family val="1"/>
        <charset val="204"/>
      </rPr>
      <t> </t>
    </r>
  </si>
  <si>
    <r>
      <t>21.</t>
    </r>
    <r>
      <rPr>
        <sz val="7"/>
        <color theme="1"/>
        <rFont val="Times New Roman"/>
        <family val="1"/>
        <charset val="204"/>
      </rPr>
      <t xml:space="preserve">  </t>
    </r>
    <r>
      <rPr>
        <sz val="12"/>
        <color theme="1"/>
        <rFont val="Times New Roman"/>
        <family val="1"/>
        <charset val="204"/>
      </rPr>
      <t> </t>
    </r>
  </si>
  <si>
    <t>1 раз в месяц</t>
  </si>
  <si>
    <r>
      <t>22.</t>
    </r>
    <r>
      <rPr>
        <sz val="7"/>
        <color theme="1"/>
        <rFont val="Times New Roman"/>
        <family val="1"/>
        <charset val="204"/>
      </rPr>
      <t xml:space="preserve">  </t>
    </r>
    <r>
      <rPr>
        <sz val="12"/>
        <color theme="1"/>
        <rFont val="Times New Roman"/>
        <family val="1"/>
        <charset val="204"/>
      </rPr>
      <t> </t>
    </r>
  </si>
  <si>
    <r>
      <t>23.</t>
    </r>
    <r>
      <rPr>
        <sz val="7"/>
        <color theme="1"/>
        <rFont val="Times New Roman"/>
        <family val="1"/>
        <charset val="204"/>
      </rPr>
      <t xml:space="preserve">  </t>
    </r>
    <r>
      <rPr>
        <sz val="12"/>
        <color theme="1"/>
        <rFont val="Times New Roman"/>
        <family val="1"/>
        <charset val="204"/>
      </rPr>
      <t> </t>
    </r>
  </si>
  <si>
    <t>До 2 раз в неделю</t>
  </si>
  <si>
    <r>
      <t>24.</t>
    </r>
    <r>
      <rPr>
        <sz val="7"/>
        <color theme="1"/>
        <rFont val="Times New Roman"/>
        <family val="1"/>
        <charset val="204"/>
      </rPr>
      <t xml:space="preserve">  </t>
    </r>
    <r>
      <rPr>
        <sz val="12"/>
        <color theme="1"/>
        <rFont val="Times New Roman"/>
        <family val="1"/>
        <charset val="204"/>
      </rPr>
      <t> </t>
    </r>
  </si>
  <si>
    <r>
      <t>25.</t>
    </r>
    <r>
      <rPr>
        <sz val="7"/>
        <color theme="1"/>
        <rFont val="Times New Roman"/>
        <family val="1"/>
        <charset val="204"/>
      </rPr>
      <t xml:space="preserve">  </t>
    </r>
    <r>
      <rPr>
        <sz val="12"/>
        <color theme="1"/>
        <rFont val="Times New Roman"/>
        <family val="1"/>
        <charset val="204"/>
      </rPr>
      <t> </t>
    </r>
  </si>
  <si>
    <t>До 2 раз в день</t>
  </si>
  <si>
    <r>
      <t>26.</t>
    </r>
    <r>
      <rPr>
        <sz val="7"/>
        <color theme="1"/>
        <rFont val="Times New Roman"/>
        <family val="1"/>
        <charset val="204"/>
      </rPr>
      <t xml:space="preserve">  </t>
    </r>
    <r>
      <rPr>
        <sz val="12"/>
        <color theme="1"/>
        <rFont val="Times New Roman"/>
        <family val="1"/>
        <charset val="204"/>
      </rPr>
      <t> </t>
    </r>
  </si>
  <si>
    <r>
      <t>27.</t>
    </r>
    <r>
      <rPr>
        <sz val="7"/>
        <color theme="1"/>
        <rFont val="Times New Roman"/>
        <family val="1"/>
        <charset val="204"/>
      </rPr>
      <t xml:space="preserve">  </t>
    </r>
    <r>
      <rPr>
        <sz val="12"/>
        <color theme="1"/>
        <rFont val="Times New Roman"/>
        <family val="1"/>
        <charset val="204"/>
      </rPr>
      <t> </t>
    </r>
  </si>
  <si>
    <r>
      <t>28.</t>
    </r>
    <r>
      <rPr>
        <sz val="7"/>
        <color theme="1"/>
        <rFont val="Times New Roman"/>
        <family val="1"/>
        <charset val="204"/>
      </rPr>
      <t xml:space="preserve">  </t>
    </r>
    <r>
      <rPr>
        <sz val="12"/>
        <color theme="1"/>
        <rFont val="Times New Roman"/>
        <family val="1"/>
        <charset val="204"/>
      </rPr>
      <t> </t>
    </r>
  </si>
  <si>
    <r>
      <t>29.</t>
    </r>
    <r>
      <rPr>
        <sz val="7"/>
        <color theme="1"/>
        <rFont val="Times New Roman"/>
        <family val="1"/>
        <charset val="204"/>
      </rPr>
      <t xml:space="preserve">  </t>
    </r>
    <r>
      <rPr>
        <sz val="12"/>
        <color theme="1"/>
        <rFont val="Times New Roman"/>
        <family val="1"/>
        <charset val="204"/>
      </rPr>
      <t> </t>
    </r>
  </si>
  <si>
    <r>
      <t>30.</t>
    </r>
    <r>
      <rPr>
        <sz val="7"/>
        <color theme="1"/>
        <rFont val="Times New Roman"/>
        <family val="1"/>
        <charset val="204"/>
      </rPr>
      <t xml:space="preserve">  </t>
    </r>
    <r>
      <rPr>
        <sz val="12"/>
        <color theme="1"/>
        <rFont val="Times New Roman"/>
        <family val="1"/>
        <charset val="204"/>
      </rPr>
      <t> </t>
    </r>
  </si>
  <si>
    <r>
      <t>31.</t>
    </r>
    <r>
      <rPr>
        <sz val="7"/>
        <color theme="1"/>
        <rFont val="Times New Roman"/>
        <family val="1"/>
        <charset val="204"/>
      </rPr>
      <t xml:space="preserve">  </t>
    </r>
    <r>
      <rPr>
        <sz val="12"/>
        <color theme="1"/>
        <rFont val="Times New Roman"/>
        <family val="1"/>
        <charset val="204"/>
      </rPr>
      <t> </t>
    </r>
  </si>
  <si>
    <t>До 3 раз в день</t>
  </si>
  <si>
    <r>
      <t>32.</t>
    </r>
    <r>
      <rPr>
        <sz val="7"/>
        <color theme="1"/>
        <rFont val="Times New Roman"/>
        <family val="1"/>
        <charset val="204"/>
      </rPr>
      <t xml:space="preserve">  </t>
    </r>
    <r>
      <rPr>
        <sz val="12"/>
        <color theme="1"/>
        <rFont val="Times New Roman"/>
        <family val="1"/>
        <charset val="204"/>
      </rPr>
      <t> </t>
    </r>
  </si>
  <si>
    <r>
      <t>33.</t>
    </r>
    <r>
      <rPr>
        <sz val="7"/>
        <color theme="1"/>
        <rFont val="Times New Roman"/>
        <family val="1"/>
        <charset val="204"/>
      </rPr>
      <t xml:space="preserve">  </t>
    </r>
    <r>
      <rPr>
        <sz val="12"/>
        <color theme="1"/>
        <rFont val="Times New Roman"/>
        <family val="1"/>
        <charset val="204"/>
      </rPr>
      <t> </t>
    </r>
  </si>
  <si>
    <r>
      <t>34.</t>
    </r>
    <r>
      <rPr>
        <sz val="7"/>
        <color theme="1"/>
        <rFont val="Times New Roman"/>
        <family val="1"/>
        <charset val="204"/>
      </rPr>
      <t xml:space="preserve">  </t>
    </r>
    <r>
      <rPr>
        <sz val="12"/>
        <color theme="1"/>
        <rFont val="Times New Roman"/>
        <family val="1"/>
        <charset val="204"/>
      </rPr>
      <t> </t>
    </r>
  </si>
  <si>
    <r>
      <t>35.</t>
    </r>
    <r>
      <rPr>
        <sz val="7"/>
        <color theme="1"/>
        <rFont val="Times New Roman"/>
        <family val="1"/>
        <charset val="204"/>
      </rPr>
      <t xml:space="preserve">  </t>
    </r>
    <r>
      <rPr>
        <sz val="12"/>
        <color theme="1"/>
        <rFont val="Times New Roman"/>
        <family val="1"/>
        <charset val="204"/>
      </rPr>
      <t> </t>
    </r>
  </si>
  <si>
    <r>
      <t>36.</t>
    </r>
    <r>
      <rPr>
        <sz val="7"/>
        <color theme="1"/>
        <rFont val="Times New Roman"/>
        <family val="1"/>
        <charset val="204"/>
      </rPr>
      <t xml:space="preserve">  </t>
    </r>
    <r>
      <rPr>
        <sz val="12"/>
        <color theme="1"/>
        <rFont val="Times New Roman"/>
        <family val="1"/>
        <charset val="204"/>
      </rPr>
      <t> </t>
    </r>
  </si>
  <si>
    <r>
      <t>37.</t>
    </r>
    <r>
      <rPr>
        <sz val="7"/>
        <color theme="1"/>
        <rFont val="Times New Roman"/>
        <family val="1"/>
        <charset val="204"/>
      </rPr>
      <t xml:space="preserve">  </t>
    </r>
    <r>
      <rPr>
        <sz val="12"/>
        <color theme="1"/>
        <rFont val="Times New Roman"/>
        <family val="1"/>
        <charset val="204"/>
      </rPr>
      <t> </t>
    </r>
  </si>
  <si>
    <r>
      <t>38.</t>
    </r>
    <r>
      <rPr>
        <sz val="7"/>
        <color theme="1"/>
        <rFont val="Times New Roman"/>
        <family val="1"/>
        <charset val="204"/>
      </rPr>
      <t xml:space="preserve">  </t>
    </r>
    <r>
      <rPr>
        <sz val="12"/>
        <color theme="1"/>
        <rFont val="Times New Roman"/>
        <family val="1"/>
        <charset val="204"/>
      </rPr>
      <t> </t>
    </r>
  </si>
  <si>
    <r>
      <t>39.</t>
    </r>
    <r>
      <rPr>
        <sz val="7"/>
        <color theme="1"/>
        <rFont val="Times New Roman"/>
        <family val="1"/>
        <charset val="204"/>
      </rPr>
      <t xml:space="preserve">  </t>
    </r>
    <r>
      <rPr>
        <sz val="12"/>
        <color theme="1"/>
        <rFont val="Times New Roman"/>
        <family val="1"/>
        <charset val="204"/>
      </rPr>
      <t> </t>
    </r>
  </si>
  <si>
    <r>
      <t>40.</t>
    </r>
    <r>
      <rPr>
        <sz val="7"/>
        <color theme="1"/>
        <rFont val="Times New Roman"/>
        <family val="1"/>
        <charset val="204"/>
      </rPr>
      <t xml:space="preserve">  </t>
    </r>
    <r>
      <rPr>
        <sz val="12"/>
        <color theme="1"/>
        <rFont val="Times New Roman"/>
        <family val="1"/>
        <charset val="204"/>
      </rPr>
      <t> </t>
    </r>
  </si>
  <si>
    <r>
      <t>41.</t>
    </r>
    <r>
      <rPr>
        <sz val="7"/>
        <color theme="1"/>
        <rFont val="Times New Roman"/>
        <family val="1"/>
        <charset val="204"/>
      </rPr>
      <t xml:space="preserve">  </t>
    </r>
    <r>
      <rPr>
        <sz val="12"/>
        <color theme="1"/>
        <rFont val="Times New Roman"/>
        <family val="1"/>
        <charset val="204"/>
      </rPr>
      <t> </t>
    </r>
  </si>
  <si>
    <r>
      <t>42.</t>
    </r>
    <r>
      <rPr>
        <sz val="7"/>
        <color theme="1"/>
        <rFont val="Times New Roman"/>
        <family val="1"/>
        <charset val="204"/>
      </rPr>
      <t xml:space="preserve">  </t>
    </r>
    <r>
      <rPr>
        <sz val="12"/>
        <color theme="1"/>
        <rFont val="Times New Roman"/>
        <family val="1"/>
        <charset val="204"/>
      </rPr>
      <t> </t>
    </r>
  </si>
  <si>
    <r>
      <t>43.</t>
    </r>
    <r>
      <rPr>
        <sz val="7"/>
        <color theme="1"/>
        <rFont val="Times New Roman"/>
        <family val="1"/>
        <charset val="204"/>
      </rPr>
      <t xml:space="preserve">  </t>
    </r>
    <r>
      <rPr>
        <sz val="12"/>
        <color theme="1"/>
        <rFont val="Times New Roman"/>
        <family val="1"/>
        <charset val="204"/>
      </rPr>
      <t> </t>
    </r>
  </si>
  <si>
    <r>
      <t>44.</t>
    </r>
    <r>
      <rPr>
        <sz val="7"/>
        <color theme="1"/>
        <rFont val="Times New Roman"/>
        <family val="1"/>
        <charset val="204"/>
      </rPr>
      <t xml:space="preserve">  </t>
    </r>
    <r>
      <rPr>
        <sz val="12"/>
        <color theme="1"/>
        <rFont val="Times New Roman"/>
        <family val="1"/>
        <charset val="204"/>
      </rPr>
      <t> </t>
    </r>
  </si>
  <si>
    <r>
      <t>45.</t>
    </r>
    <r>
      <rPr>
        <sz val="7"/>
        <color theme="1"/>
        <rFont val="Times New Roman"/>
        <family val="1"/>
        <charset val="204"/>
      </rPr>
      <t xml:space="preserve">  </t>
    </r>
    <r>
      <rPr>
        <sz val="12"/>
        <color theme="1"/>
        <rFont val="Times New Roman"/>
        <family val="1"/>
        <charset val="204"/>
      </rPr>
      <t> </t>
    </r>
  </si>
  <si>
    <r>
      <t>46.</t>
    </r>
    <r>
      <rPr>
        <sz val="7"/>
        <color theme="1"/>
        <rFont val="Times New Roman"/>
        <family val="1"/>
        <charset val="204"/>
      </rPr>
      <t xml:space="preserve">  </t>
    </r>
    <r>
      <rPr>
        <sz val="12"/>
        <color theme="1"/>
        <rFont val="Times New Roman"/>
        <family val="1"/>
        <charset val="204"/>
      </rPr>
      <t> </t>
    </r>
  </si>
  <si>
    <r>
      <t>47.</t>
    </r>
    <r>
      <rPr>
        <sz val="7"/>
        <color theme="1"/>
        <rFont val="Times New Roman"/>
        <family val="1"/>
        <charset val="204"/>
      </rPr>
      <t xml:space="preserve">  </t>
    </r>
    <r>
      <rPr>
        <sz val="12"/>
        <color theme="1"/>
        <rFont val="Times New Roman"/>
        <family val="1"/>
        <charset val="204"/>
      </rPr>
      <t> </t>
    </r>
  </si>
  <si>
    <r>
      <t>48.</t>
    </r>
    <r>
      <rPr>
        <sz val="7"/>
        <color theme="1"/>
        <rFont val="Times New Roman"/>
        <family val="1"/>
        <charset val="204"/>
      </rPr>
      <t xml:space="preserve">  </t>
    </r>
    <r>
      <rPr>
        <sz val="12"/>
        <color theme="1"/>
        <rFont val="Times New Roman"/>
        <family val="1"/>
        <charset val="204"/>
      </rPr>
      <t> </t>
    </r>
  </si>
  <si>
    <r>
      <t>49.</t>
    </r>
    <r>
      <rPr>
        <sz val="7"/>
        <color theme="1"/>
        <rFont val="Times New Roman"/>
        <family val="1"/>
        <charset val="204"/>
      </rPr>
      <t xml:space="preserve">  </t>
    </r>
    <r>
      <rPr>
        <sz val="12"/>
        <color theme="1"/>
        <rFont val="Times New Roman"/>
        <family val="1"/>
        <charset val="204"/>
      </rPr>
      <t> </t>
    </r>
  </si>
  <si>
    <r>
      <t>50.</t>
    </r>
    <r>
      <rPr>
        <sz val="7"/>
        <color theme="1"/>
        <rFont val="Times New Roman"/>
        <family val="1"/>
        <charset val="204"/>
      </rPr>
      <t xml:space="preserve">  </t>
    </r>
    <r>
      <rPr>
        <sz val="12"/>
        <color theme="1"/>
        <rFont val="Times New Roman"/>
        <family val="1"/>
        <charset val="204"/>
      </rPr>
      <t> </t>
    </r>
  </si>
  <si>
    <t xml:space="preserve">Наименование социальной услуги </t>
  </si>
  <si>
    <t>по уходу[1]</t>
  </si>
  <si>
    <t>Объем, кратность и периодичность социальной услуги по уходу</t>
  </si>
  <si>
    <t xml:space="preserve">в соответствии </t>
  </si>
  <si>
    <t>с рекомендуемыми стандартами [2]</t>
  </si>
  <si>
    <t>Количество обслуживаемых дней</t>
  </si>
  <si>
    <t xml:space="preserve">Периодичность социальной услуги </t>
  </si>
  <si>
    <t>по уходу</t>
  </si>
  <si>
    <t xml:space="preserve">Объем социальной услуги по уходу </t>
  </si>
  <si>
    <t>(в минутах)</t>
  </si>
  <si>
    <t xml:space="preserve">в </t>
  </si>
  <si>
    <t>неделю</t>
  </si>
  <si>
    <t>месяц</t>
  </si>
  <si>
    <t>день</t>
  </si>
  <si>
    <t>Общая продолжительность времени на предоставление социальных услуг по уходу, включенных в социальный пакет долговременного ухода (в минутах)</t>
  </si>
  <si>
    <t>Общая продолжительность времени на предоставление социальных услуг по уходу, включенных в социальный пакет долговременного ухода (в часах и минутах)</t>
  </si>
  <si>
    <t>Общее количество социальных услуг по уходу, включенных в социальный пакет долговременного ухода</t>
  </si>
  <si>
    <t>[1] Перечень социальных услуг по уходу заполняется в соответствии с перечнем социальных услуг по уходу, включаемых в социальный пакет долговременного ухода, предусмотренным приложением № 6 к Типовой модели системы долговременного ухода за гражданами пожилого возраста и инвалидами, нуждающимися в уходе (далее – модель).</t>
  </si>
  <si>
    <t>[2] Рекомендуемые стандарты социальных услуг по уходу, включаемых в социальный пакет долговременного ухода, предусмотренные приложением № 7 к модели.</t>
  </si>
  <si>
    <t>1 и 2</t>
  </si>
  <si>
    <t>3 и 4</t>
  </si>
  <si>
    <t>5 и 6</t>
  </si>
  <si>
    <t>8 и 9</t>
  </si>
  <si>
    <t>10, 11, 12</t>
  </si>
  <si>
    <t>14 и 15</t>
  </si>
  <si>
    <t>17 и 18</t>
  </si>
  <si>
    <t>19 и 20</t>
  </si>
  <si>
    <t>21 и 22</t>
  </si>
  <si>
    <t>25 и 26</t>
  </si>
  <si>
    <t>27 и 28</t>
  </si>
  <si>
    <t>29 и 30</t>
  </si>
  <si>
    <t>31 и 32</t>
  </si>
  <si>
    <t>36 и 37</t>
  </si>
  <si>
    <t>34 и 35</t>
  </si>
  <si>
    <t>38 и 39</t>
  </si>
  <si>
    <t>Х</t>
  </si>
  <si>
    <t>минуты</t>
  </si>
  <si>
    <t>кол-во раз</t>
  </si>
  <si>
    <t>1. Приготовление пищи (процесс кулинарной обработки продуктов)</t>
  </si>
  <si>
    <t>2. Помощь при приготовлении пищи (поддержание навыков приготовления пищи и (или) облегчение данного процесса)</t>
  </si>
  <si>
    <t>3. Подготовка и подача пищи (процесс подготовки пищи к приему)</t>
  </si>
  <si>
    <t>4. Помощь при подготовке пищи к приему (поддержание навыков подготовки пищи к приему и (или) облегчение данного процесса)</t>
  </si>
  <si>
    <t>5. Кормление (процесс приема пищи)</t>
  </si>
  <si>
    <t>6. Помощь при приеме пищи (поддержание навыков приема пищи и (или) облегчение данного процесса)</t>
  </si>
  <si>
    <t>7. Помощь в соблюдении питьевого режима (профилактика обезвоживания, поддержание навыков регулярного приема воды)</t>
  </si>
  <si>
    <t>8. Умывание (процесс очищения рук и лица водой с гигиеническими средствами, расчесывание волос)</t>
  </si>
  <si>
    <t>9. Помощь при умывании (сохранение навыков умывания и расчесывания волос и (или) облегчение данного процесса)</t>
  </si>
  <si>
    <t>10. Купание в кровати, включая мытье головы (процесс очищения тела с водой и гигиеническими средствами)</t>
  </si>
  <si>
    <t>11. Купание в приспособленном помещении (месте), включая мытье головы (процесс очищения тела с водой и гигиеническими средствами)</t>
  </si>
  <si>
    <t>12. Помощь при купании в приспособленном помещении (месте), включая мытье головы (сохранение навыков купания и (или) облегчение данного процесса)</t>
  </si>
  <si>
    <t>13. Гигиеническое обтирание (процесс очищения кожных покровов водой)</t>
  </si>
  <si>
    <t>14. Мытье головы, в том числе в кровати (процесс очищения кожи головы и волос с водой и гигиеническими средствами)</t>
  </si>
  <si>
    <t>15. Помощь при мытье головы (сохранение навыков мытья головы и (или) облегчение данного процесса)</t>
  </si>
  <si>
    <t>16. Подмывание (процесс очищения кожи с водой и гигиеническими средствами после опорожнения)</t>
  </si>
  <si>
    <t>17. Гигиеническая обработка ногтей на руках (процесс обработки ногтей на руках с водой и гигиеническими средствами, включая стрижку или подпиливание ногтей)</t>
  </si>
  <si>
    <t>18. Помощь при гигиенической обработке ногтей на руках (сохранение навыков гигиенической обработки ногтей на руках и (или) облегчение данного процесса)</t>
  </si>
  <si>
    <t>19. Мытье ног (процесс очищения ног с водой и гигиеническими средствами)</t>
  </si>
  <si>
    <t>20. Помощь при мытье ног (сохранение навыков мытья ног и (или) облегчение данного процесса)</t>
  </si>
  <si>
    <t>21. Гигиеническая обработка ногтей на ногах (процесс обработки ногтей на ногах с водой и гигиеническими средствами, включая стрижку или подпиливание ногтей)</t>
  </si>
  <si>
    <t>22. Помощь при гигиенической обработке ногтей на ногах (сохранение навыков гигиенической обработки ногтей на ногах и (или) облегчение данного процесса)</t>
  </si>
  <si>
    <t>23. Гигиеническое бритье (процесс удаления волос на лице)</t>
  </si>
  <si>
    <t>24. Гигиеническая стрижка (процесс укорачивания волос на голове)</t>
  </si>
  <si>
    <t>25. Смена одежды (обуви) (процессы одевания, раздевания)</t>
  </si>
  <si>
    <t>26. Помощь при смене одежды (обуви) (сохранение навыков одевания, раздевания и (или) облегчение данного процесса)</t>
  </si>
  <si>
    <t>27. Смена нательного белья (процессы снятия, надевания нательного белья)</t>
  </si>
  <si>
    <t>28. Помощь при смене нательного белья (сохранение навыков снятия, надевания нательного белья и (или) облегчение данного процесса)</t>
  </si>
  <si>
    <t>29. Смена постельного белья (процессы снятия, надевания предметов постельного белья)</t>
  </si>
  <si>
    <t>30. Помощь при смене постельного белья (сохранение навыков снятия, надевания предметов постельного белья и (или) облегчение данного процесса)</t>
  </si>
  <si>
    <t>31. Смена абсорбирующего белья, включая гигиеническую обработку (процессы снятия и надевания абсорбирующего белья с последующим очищением тела водой и (или) гигиеническими средствами)</t>
  </si>
  <si>
    <t>32. Помощь при замене абсорбирующего белья (сохранение навыков снятия и надевания абсорбирующего белья и (или) облегчение данного процесса)</t>
  </si>
  <si>
    <t>33. Помощь при пользовании туалетом и (или) иными приспособлениями, включая гигиену после опорожнения (поддержание способности и сохранение навыков пользования туалетом и (или) иными приспособлениями и (или) облегчение данного процесса)</t>
  </si>
  <si>
    <t>34. Замена мочеприемника и (или) калоприемника (процесс замены мочеприемника и (или) калоприемника и ухода за прилегающими кожными покровами)</t>
  </si>
  <si>
    <t>35. Помощь при замене мочеприемника и (или) калоприемника (сохранение навыков замены мочеприемника и (или) калоприемника, ухода за прилегающими кожными покровами и (или) облегчение данного процесса)</t>
  </si>
  <si>
    <t>36. Позиционирование (процессы изменения позы в кровати в целях профилактики аспирации, пролежней, контрактур, тромбозов, застойных явлений и др.)</t>
  </si>
  <si>
    <t>37. Помощь при позиционировании (поддержание двигательных навыков в целях профилактики аспирации, пролежней, контрактур, тромбозов, застойных явлений и др. и (или) облегчение данного процесса)</t>
  </si>
  <si>
    <t>38. Пересаживание (процессы перемещения)</t>
  </si>
  <si>
    <t>39. Помощь при пересаживании (поддержание двигательных навыков и (или) облегчение данного процесса)</t>
  </si>
  <si>
    <t>40. Помощь при передвижении по помещению (поддержание способности к передвижению)</t>
  </si>
  <si>
    <t>41. Измерение температуры тела, артериального давления, пульса, сатурации в соответствии с медицинскими назначениями (процесс наблюдения за состоянием здоровья)</t>
  </si>
  <si>
    <t>42. Помощь в соблюдении медицинских назначений и рекомендаций (поддержание способности следовать медицинским назначениям и рекомендациям)</t>
  </si>
  <si>
    <t>43. Подготовка лекарственных препаратов к приему (процесс подготовки порций лекарственных препаратов к приему)</t>
  </si>
  <si>
    <t>44. Помощь в приеме лекарственных препаратов (поддержание способности принимать лекарственные препараты)</t>
  </si>
  <si>
    <t>45. Помощь в использовании очков и (или) слуховых аппаратов (поддержание способности пользоваться очками и (или) слуховым аппаратом или обеспечение их использования)</t>
  </si>
  <si>
    <t>46. Помощь в использовании протезов или ортезов (сохранение навыков надевания и снятия протезов или ортезов)</t>
  </si>
  <si>
    <t>47. Помощь в поддержании посильной социальной активности (поддержание потребности в осуществлении социальных желаний, стремлений)</t>
  </si>
  <si>
    <t>48. Помощь в поддержании посильной физической активности, включая прогулки (поддержание потребности в движении)</t>
  </si>
  <si>
    <t>49. Помощь в поддержании посильной бытовой активности (поддержание навыков ведения домашнего хозяйства)</t>
  </si>
  <si>
    <t>50. Помощь в поддержании когнитивных функций (поддержание навыков, способствующих сохранению памяти, внимания, мышления и др.)</t>
  </si>
  <si>
    <t>готовка</t>
  </si>
  <si>
    <t>купание</t>
  </si>
  <si>
    <t>р. в нед.</t>
  </si>
  <si>
    <t>бритье</t>
  </si>
  <si>
    <t>мытье головы</t>
  </si>
  <si>
    <t>постельное белье</t>
  </si>
  <si>
    <t>физ. активность</t>
  </si>
  <si>
    <t>1. Приготовление пищи</t>
  </si>
  <si>
    <t>2. Помощь при приготовлении пищи</t>
  </si>
  <si>
    <t>3. Подготовка и подача пищи</t>
  </si>
  <si>
    <t>4. Помощь при подготовке пищи к приему</t>
  </si>
  <si>
    <t>5. Кормление</t>
  </si>
  <si>
    <t>6. Помощь при приеме пищи</t>
  </si>
  <si>
    <t>7. Помощь в соблюдении питьевого режима</t>
  </si>
  <si>
    <t>8. Умывание</t>
  </si>
  <si>
    <t>9. Помощь при умывании</t>
  </si>
  <si>
    <t>10. Купание в кровати, включая мытье головы</t>
  </si>
  <si>
    <t>11. Купание в приспособленном помещении (месте), включая мытье головы</t>
  </si>
  <si>
    <t>12. Помощь при купании в приспособленном помещении (месте), включая мытье головы</t>
  </si>
  <si>
    <t>13. Гигиеническое обтирание</t>
  </si>
  <si>
    <t>14. Мытье головы, в том числе в кровати</t>
  </si>
  <si>
    <t>15. Помощь при мытье головы</t>
  </si>
  <si>
    <t>16. Подмывание</t>
  </si>
  <si>
    <t>17. Гигиеническая обработка рук и ногтей</t>
  </si>
  <si>
    <t>18. Помощь при гигиенической обработке рук и ногтей</t>
  </si>
  <si>
    <t>19. Мытье ног</t>
  </si>
  <si>
    <t>20. Помощь при мытье ног</t>
  </si>
  <si>
    <t>21. Гигиеническая обработка ног и ногтей</t>
  </si>
  <si>
    <t>22. Помощь при гигиенической обработка ног и ногтей</t>
  </si>
  <si>
    <t>23. Гигиеническое бритье</t>
  </si>
  <si>
    <t>24. Гигиеническая стрижка</t>
  </si>
  <si>
    <t>25. Смена одежды (обуви)</t>
  </si>
  <si>
    <t>26. Помощь при смене одежды (обуви)</t>
  </si>
  <si>
    <t>27. Смена нательного белья</t>
  </si>
  <si>
    <t>28. Помощь при смене нательного белья</t>
  </si>
  <si>
    <t>29. Смена постельного белья</t>
  </si>
  <si>
    <t>30. Помощь при смене постельного белья</t>
  </si>
  <si>
    <t>31. Смена абсорбирующего белья, включая гигиеническую обработку</t>
  </si>
  <si>
    <t>32. Помощь при смене абсорбирующего белья</t>
  </si>
  <si>
    <t>33. Помощь при пользовании туалетом (иными приспособлениями), включая гигиеническую обработку</t>
  </si>
  <si>
    <t>34. Замена мочеприемника и (или) калоприемника, включая гигиеническую обработку</t>
  </si>
  <si>
    <t>35. Помощь при замене мочеприемника и (или) калоприемника</t>
  </si>
  <si>
    <t>36. Позиционирование</t>
  </si>
  <si>
    <t>37. Помощь при позиционировании</t>
  </si>
  <si>
    <t>38. Пересаживание</t>
  </si>
  <si>
    <t>39. Помощь при пересаживании</t>
  </si>
  <si>
    <t>40. Помощь при передвижении по помещению, пересаживании</t>
  </si>
  <si>
    <t>41. Измерение температуры тела, артериального давления, пульса, сатурации (в соответствии с медицинскими рекомендациями)</t>
  </si>
  <si>
    <t>42. Помощь в соблюдении медицинских рекомендаций</t>
  </si>
  <si>
    <t>43. Подготовка лекарственных препаратов к приему</t>
  </si>
  <si>
    <t>44. Помощь в соблюдении приема лекарственных препаратов</t>
  </si>
  <si>
    <t>45. Помощь в использовании очков и (или) слуховых аппаратов</t>
  </si>
  <si>
    <t>46. Помощь в использовании протезов или ортезов</t>
  </si>
  <si>
    <t>47. Помощь в поддержании посильной социальной активности</t>
  </si>
  <si>
    <t>48. Помощь в поддержании посильной физической активности, включая прогулки</t>
  </si>
  <si>
    <t>49. Помощь в поддержании посильной бытовой активности</t>
  </si>
  <si>
    <t>50. Помощь в поддержании когнитивных функций</t>
  </si>
  <si>
    <t>Наименование социальной услуги 
по уходу</t>
  </si>
  <si>
    <t>Объем и периодичность социальной услуги по уходу</t>
  </si>
  <si>
    <t>Пн</t>
  </si>
  <si>
    <t xml:space="preserve">  Кратность</t>
  </si>
  <si>
    <t>Вт</t>
  </si>
  <si>
    <t>Ср</t>
  </si>
  <si>
    <t>Чт</t>
  </si>
  <si>
    <t>Пт</t>
  </si>
  <si>
    <t>Сб</t>
  </si>
  <si>
    <t>Вс</t>
  </si>
  <si>
    <t xml:space="preserve">  Объем (в мин.)</t>
  </si>
  <si>
    <t>Итого (в мин.)</t>
  </si>
  <si>
    <t>1 неделя</t>
  </si>
  <si>
    <t>2 неделя</t>
  </si>
  <si>
    <t>3 неделя</t>
  </si>
  <si>
    <t>4 неделя</t>
  </si>
  <si>
    <t>Итого (в минутах)</t>
  </si>
  <si>
    <t>5 неделя</t>
  </si>
  <si>
    <t>Объём назначенного СПДУ в неделю в минутах (раздел 3)</t>
  </si>
  <si>
    <t>Объём СПДУ в месяц в минутах (пункт 4.5)</t>
  </si>
  <si>
    <t>Последние два знака (после второго ":") указывать не нужно!</t>
  </si>
  <si>
    <t>Объём назначенного СПДУ в неделю в часах и минутах (раздел 3)</t>
  </si>
  <si>
    <t>Объём СПДУ в месяц в часах и минутах (пункт 4.5)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</si>
</sst>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7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sz val="10"/>
      <color theme="1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1"/>
      <name val="Times New Roman"/>
      <family val="1"/>
      <charset val="204"/>
    </font>
    <font>
      <u/>
      <sz val="11"/>
      <color theme="10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8">
    <xf numFmtId="0" fontId="0" fillId="0" borderId="0" xfId="0"/>
    <xf numFmtId="0" fontId="1" fillId="0" borderId="1" xfId="0" applyFont="1" applyBorder="1" applyAlignment="1">
      <alignment horizontal="left" vertical="center" wrapText="1" indent="2"/>
    </xf>
    <xf numFmtId="0" fontId="1" fillId="0" borderId="1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3" xfId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3" fillId="0" borderId="8" xfId="0" applyFont="1" applyBorder="1" applyAlignment="1">
      <alignment horizontal="center" vertical="center" wrapText="1"/>
    </xf>
    <xf numFmtId="0" fontId="4" fillId="0" borderId="0" xfId="1" applyAlignment="1">
      <alignment horizontal="justify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64" fontId="3" fillId="2" borderId="4" xfId="0" applyNumberFormat="1" applyFont="1" applyFill="1" applyBorder="1" applyAlignment="1">
      <alignment horizontal="center" vertical="center" wrapText="1"/>
    </xf>
    <xf numFmtId="0" fontId="5" fillId="0" borderId="25" xfId="0" applyFont="1" applyBorder="1" applyAlignment="1">
      <alignment vertical="center" wrapText="1"/>
    </xf>
    <xf numFmtId="0" fontId="5" fillId="0" borderId="26" xfId="0" applyFont="1" applyBorder="1" applyAlignment="1">
      <alignment vertical="center" wrapText="1"/>
    </xf>
    <xf numFmtId="0" fontId="5" fillId="0" borderId="27" xfId="0" applyFont="1" applyBorder="1" applyAlignment="1">
      <alignment vertical="center" wrapText="1"/>
    </xf>
    <xf numFmtId="0" fontId="5" fillId="2" borderId="17" xfId="0" applyFont="1" applyFill="1" applyBorder="1" applyAlignment="1" applyProtection="1">
      <alignment vertical="center" wrapText="1"/>
      <protection hidden="1"/>
    </xf>
    <xf numFmtId="0" fontId="5" fillId="2" borderId="28" xfId="0" applyFont="1" applyFill="1" applyBorder="1" applyAlignment="1" applyProtection="1">
      <alignment horizontal="center" vertical="center" wrapText="1"/>
      <protection hidden="1"/>
    </xf>
    <xf numFmtId="0" fontId="5" fillId="2" borderId="20" xfId="0" applyFont="1" applyFill="1" applyBorder="1" applyAlignment="1" applyProtection="1">
      <alignment vertical="center" wrapText="1"/>
      <protection hidden="1"/>
    </xf>
    <xf numFmtId="0" fontId="5" fillId="2" borderId="16" xfId="0" applyFont="1" applyFill="1" applyBorder="1" applyAlignment="1" applyProtection="1">
      <alignment horizontal="center" vertical="center" wrapText="1"/>
      <protection hidden="1"/>
    </xf>
    <xf numFmtId="0" fontId="5" fillId="2" borderId="22" xfId="0" applyFont="1" applyFill="1" applyBorder="1" applyAlignment="1" applyProtection="1">
      <alignment vertical="center" wrapText="1"/>
      <protection hidden="1"/>
    </xf>
    <xf numFmtId="0" fontId="5" fillId="2" borderId="29" xfId="0" applyFont="1" applyFill="1" applyBorder="1" applyAlignment="1" applyProtection="1">
      <alignment horizontal="center" vertical="center" wrapText="1"/>
      <protection hidden="1"/>
    </xf>
    <xf numFmtId="0" fontId="5" fillId="2" borderId="19" xfId="0" applyFont="1" applyFill="1" applyBorder="1" applyAlignment="1" applyProtection="1">
      <alignment horizontal="center" vertical="center" wrapText="1"/>
      <protection hidden="1"/>
    </xf>
    <xf numFmtId="0" fontId="5" fillId="2" borderId="21" xfId="0" applyFont="1" applyFill="1" applyBorder="1" applyAlignment="1" applyProtection="1">
      <alignment horizontal="center" vertical="center" wrapText="1"/>
      <protection hidden="1"/>
    </xf>
    <xf numFmtId="0" fontId="5" fillId="2" borderId="24" xfId="0" applyFont="1" applyFill="1" applyBorder="1" applyAlignment="1" applyProtection="1">
      <alignment horizontal="center" vertical="center" wrapText="1"/>
      <protection hidden="1"/>
    </xf>
    <xf numFmtId="0" fontId="5" fillId="2" borderId="1" xfId="0" applyFont="1" applyFill="1" applyBorder="1" applyAlignment="1" applyProtection="1">
      <alignment horizontal="center" vertical="center" wrapText="1"/>
      <protection hidden="1"/>
    </xf>
    <xf numFmtId="0" fontId="5" fillId="2" borderId="23" xfId="0" applyFont="1" applyFill="1" applyBorder="1" applyAlignment="1" applyProtection="1">
      <alignment horizontal="center" vertical="center" wrapText="1"/>
      <protection hidden="1"/>
    </xf>
    <xf numFmtId="0" fontId="5" fillId="3" borderId="1" xfId="0" applyFont="1" applyFill="1" applyBorder="1" applyAlignment="1" applyProtection="1">
      <alignment horizontal="center" vertical="center" wrapText="1"/>
      <protection hidden="1"/>
    </xf>
    <xf numFmtId="0" fontId="5" fillId="2" borderId="18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/>
    <xf numFmtId="1" fontId="3" fillId="2" borderId="4" xfId="0" applyNumberFormat="1" applyFont="1" applyFill="1" applyBorder="1" applyAlignment="1">
      <alignment horizontal="center" vertical="center" wrapText="1"/>
    </xf>
    <xf numFmtId="1" fontId="3" fillId="2" borderId="10" xfId="0" applyNumberFormat="1" applyFont="1" applyFill="1" applyBorder="1" applyAlignment="1">
      <alignment horizontal="center" vertical="center" wrapText="1"/>
    </xf>
    <xf numFmtId="0" fontId="5" fillId="2" borderId="20" xfId="0" applyFont="1" applyFill="1" applyBorder="1" applyAlignment="1" applyProtection="1">
      <alignment horizontal="center" vertical="center" wrapText="1"/>
      <protection hidden="1"/>
    </xf>
    <xf numFmtId="0" fontId="5" fillId="2" borderId="22" xfId="0" applyFont="1" applyFill="1" applyBorder="1" applyAlignment="1" applyProtection="1">
      <alignment horizontal="center" vertical="center" wrapText="1"/>
      <protection hidden="1"/>
    </xf>
    <xf numFmtId="1" fontId="5" fillId="2" borderId="20" xfId="0" applyNumberFormat="1" applyFont="1" applyFill="1" applyBorder="1" applyAlignment="1" applyProtection="1">
      <alignment horizontal="center" vertical="center" wrapText="1"/>
      <protection hidden="1"/>
    </xf>
    <xf numFmtId="1" fontId="5" fillId="2" borderId="17" xfId="0" applyNumberFormat="1" applyFont="1" applyFill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0" borderId="0" xfId="0" applyFont="1" applyFill="1"/>
    <xf numFmtId="0" fontId="3" fillId="0" borderId="22" xfId="0" applyFont="1" applyFill="1" applyBorder="1" applyAlignment="1">
      <alignment horizontal="center" vertical="center" wrapText="1"/>
    </xf>
    <xf numFmtId="0" fontId="3" fillId="0" borderId="24" xfId="0" applyFont="1" applyFill="1" applyBorder="1" applyAlignment="1">
      <alignment horizontal="center" vertical="center" wrapText="1"/>
    </xf>
    <xf numFmtId="16" fontId="3" fillId="0" borderId="0" xfId="0" applyNumberFormat="1" applyFont="1" applyFill="1" applyAlignment="1">
      <alignment horizontal="center" vertical="center"/>
    </xf>
    <xf numFmtId="0" fontId="5" fillId="0" borderId="34" xfId="0" applyFont="1" applyFill="1" applyBorder="1" applyAlignment="1">
      <alignment vertical="center" wrapText="1"/>
    </xf>
    <xf numFmtId="0" fontId="5" fillId="0" borderId="17" xfId="0" applyFont="1" applyFill="1" applyBorder="1" applyAlignment="1" applyProtection="1">
      <alignment vertical="center" wrapText="1"/>
      <protection hidden="1"/>
    </xf>
    <xf numFmtId="0" fontId="5" fillId="0" borderId="19" xfId="0" applyFont="1" applyFill="1" applyBorder="1" applyAlignment="1" applyProtection="1">
      <alignment horizontal="center" vertical="center" wrapText="1"/>
      <protection hidden="1"/>
    </xf>
    <xf numFmtId="0" fontId="5" fillId="0" borderId="17" xfId="0" applyFont="1" applyFill="1" applyBorder="1" applyAlignment="1" applyProtection="1">
      <alignment horizontal="center" vertical="center" wrapText="1"/>
      <protection hidden="1"/>
    </xf>
    <xf numFmtId="0" fontId="5" fillId="0" borderId="28" xfId="0" applyFont="1" applyFill="1" applyBorder="1" applyAlignment="1" applyProtection="1">
      <alignment horizontal="center" vertical="center" wrapText="1"/>
      <protection hidden="1"/>
    </xf>
    <xf numFmtId="0" fontId="3" fillId="0" borderId="32" xfId="0" applyFont="1" applyFill="1" applyBorder="1" applyAlignment="1">
      <alignment horizontal="center" vertical="center"/>
    </xf>
    <xf numFmtId="0" fontId="5" fillId="0" borderId="30" xfId="0" applyFont="1" applyFill="1" applyBorder="1" applyAlignment="1" applyProtection="1">
      <alignment horizontal="center" vertical="center" wrapText="1"/>
      <protection hidden="1"/>
    </xf>
    <xf numFmtId="0" fontId="3" fillId="0" borderId="0" xfId="0" applyFont="1" applyFill="1" applyAlignment="1">
      <alignment horizontal="center" vertical="center"/>
    </xf>
    <xf numFmtId="0" fontId="5" fillId="0" borderId="26" xfId="0" applyFont="1" applyFill="1" applyBorder="1" applyAlignment="1">
      <alignment vertical="center" wrapText="1"/>
    </xf>
    <xf numFmtId="0" fontId="5" fillId="0" borderId="20" xfId="0" applyFont="1" applyFill="1" applyBorder="1" applyAlignment="1" applyProtection="1">
      <alignment vertical="center" wrapText="1"/>
      <protection hidden="1"/>
    </xf>
    <xf numFmtId="0" fontId="5" fillId="0" borderId="21" xfId="0" applyFont="1" applyFill="1" applyBorder="1" applyAlignment="1" applyProtection="1">
      <alignment horizontal="center" vertical="center" wrapText="1"/>
      <protection hidden="1"/>
    </xf>
    <xf numFmtId="0" fontId="5" fillId="0" borderId="20" xfId="0" applyFont="1" applyFill="1" applyBorder="1" applyAlignment="1" applyProtection="1">
      <alignment horizontal="center" vertical="center" wrapText="1"/>
      <protection hidden="1"/>
    </xf>
    <xf numFmtId="0" fontId="5" fillId="0" borderId="16" xfId="0" applyFont="1" applyFill="1" applyBorder="1" applyAlignment="1" applyProtection="1">
      <alignment horizontal="center" vertical="center" wrapText="1"/>
      <protection hidden="1"/>
    </xf>
    <xf numFmtId="0" fontId="3" fillId="0" borderId="35" xfId="0" applyFont="1" applyFill="1" applyBorder="1" applyAlignment="1">
      <alignment horizontal="center" vertical="center"/>
    </xf>
    <xf numFmtId="0" fontId="5" fillId="0" borderId="31" xfId="0" applyFont="1" applyFill="1" applyBorder="1" applyAlignment="1" applyProtection="1">
      <alignment horizontal="center" vertical="center" wrapText="1"/>
      <protection hidden="1"/>
    </xf>
    <xf numFmtId="1" fontId="3" fillId="0" borderId="0" xfId="0" applyNumberFormat="1" applyFont="1" applyFill="1"/>
    <xf numFmtId="0" fontId="5" fillId="0" borderId="36" xfId="0" applyFont="1" applyFill="1" applyBorder="1" applyAlignment="1">
      <alignment vertical="center" wrapText="1"/>
    </xf>
    <xf numFmtId="0" fontId="5" fillId="0" borderId="37" xfId="0" applyFont="1" applyFill="1" applyBorder="1" applyAlignment="1" applyProtection="1">
      <alignment vertical="center" wrapText="1"/>
      <protection hidden="1"/>
    </xf>
    <xf numFmtId="0" fontId="5" fillId="0" borderId="38" xfId="0" applyFont="1" applyFill="1" applyBorder="1" applyAlignment="1" applyProtection="1">
      <alignment horizontal="center" vertical="center" wrapText="1"/>
      <protection hidden="1"/>
    </xf>
    <xf numFmtId="0" fontId="5" fillId="0" borderId="37" xfId="0" applyFont="1" applyFill="1" applyBorder="1" applyAlignment="1" applyProtection="1">
      <alignment horizontal="center" vertical="center" wrapText="1"/>
      <protection hidden="1"/>
    </xf>
    <xf numFmtId="0" fontId="5" fillId="0" borderId="39" xfId="0" applyFont="1" applyFill="1" applyBorder="1" applyAlignment="1" applyProtection="1">
      <alignment horizontal="center" vertical="center" wrapText="1"/>
      <protection hidden="1"/>
    </xf>
    <xf numFmtId="0" fontId="5" fillId="0" borderId="22" xfId="0" applyFont="1" applyFill="1" applyBorder="1" applyAlignment="1" applyProtection="1">
      <alignment vertical="center" wrapText="1"/>
      <protection hidden="1"/>
    </xf>
    <xf numFmtId="0" fontId="5" fillId="0" borderId="24" xfId="0" applyFont="1" applyFill="1" applyBorder="1" applyAlignment="1" applyProtection="1">
      <alignment horizontal="center" vertical="center" wrapText="1"/>
      <protection hidden="1"/>
    </xf>
    <xf numFmtId="0" fontId="5" fillId="0" borderId="41" xfId="0" applyFont="1" applyFill="1" applyBorder="1" applyAlignment="1" applyProtection="1">
      <alignment horizontal="center" vertical="center" wrapText="1"/>
      <protection hidden="1"/>
    </xf>
    <xf numFmtId="0" fontId="1" fillId="0" borderId="22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3" fillId="0" borderId="0" xfId="0" applyFont="1" applyFill="1" applyAlignment="1">
      <alignment wrapText="1"/>
    </xf>
    <xf numFmtId="0" fontId="3" fillId="0" borderId="0" xfId="0" applyFont="1" applyFill="1" applyAlignment="1">
      <alignment horizontal="center" vertical="center" wrapText="1"/>
    </xf>
    <xf numFmtId="0" fontId="3" fillId="0" borderId="8" xfId="0" applyFont="1" applyFill="1" applyBorder="1"/>
    <xf numFmtId="0" fontId="13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44" xfId="0" applyFont="1" applyFill="1" applyBorder="1"/>
    <xf numFmtId="0" fontId="1" fillId="0" borderId="1" xfId="0" applyFont="1" applyFill="1" applyBorder="1" applyAlignment="1">
      <alignment horizontal="left" vertical="center" wrapText="1" indent="2"/>
    </xf>
    <xf numFmtId="0" fontId="3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0" fillId="0" borderId="0" xfId="1" applyFont="1" applyFill="1" applyAlignment="1">
      <alignment horizontal="justify" vertical="center"/>
    </xf>
    <xf numFmtId="0" fontId="7" fillId="0" borderId="0" xfId="0" applyFont="1" applyFill="1" applyAlignment="1">
      <alignment horizontal="center"/>
    </xf>
    <xf numFmtId="0" fontId="3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vertical="top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/>
    <xf numFmtId="0" fontId="9" fillId="0" borderId="1" xfId="0" applyFont="1" applyFill="1" applyBorder="1" applyAlignment="1">
      <alignment horizontal="left" vertical="center" wrapText="1"/>
    </xf>
    <xf numFmtId="0" fontId="4" fillId="0" borderId="13" xfId="1" applyBorder="1" applyAlignment="1">
      <alignment horizontal="center" vertical="center" wrapText="1"/>
    </xf>
    <xf numFmtId="0" fontId="4" fillId="0" borderId="8" xfId="1" applyBorder="1" applyAlignment="1">
      <alignment horizontal="center" vertical="center" wrapText="1"/>
    </xf>
    <xf numFmtId="0" fontId="3" fillId="0" borderId="11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14" xfId="0" applyFont="1" applyBorder="1" applyAlignment="1">
      <alignment vertical="center" wrapText="1"/>
    </xf>
    <xf numFmtId="0" fontId="3" fillId="0" borderId="15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12" fillId="0" borderId="17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2" xfId="0" applyFont="1" applyFill="1" applyBorder="1" applyAlignment="1">
      <alignment horizontal="center" vertical="center"/>
    </xf>
    <xf numFmtId="0" fontId="12" fillId="0" borderId="23" xfId="0" applyFont="1" applyFill="1" applyBorder="1" applyAlignment="1">
      <alignment horizontal="center" vertical="center"/>
    </xf>
    <xf numFmtId="1" fontId="12" fillId="0" borderId="18" xfId="0" applyNumberFormat="1" applyFont="1" applyFill="1" applyBorder="1" applyAlignment="1" applyProtection="1">
      <alignment horizontal="center" vertical="center"/>
      <protection hidden="1"/>
    </xf>
    <xf numFmtId="1" fontId="12" fillId="0" borderId="19" xfId="0" applyNumberFormat="1" applyFont="1" applyFill="1" applyBorder="1" applyAlignment="1" applyProtection="1">
      <alignment horizontal="center" vertical="center"/>
      <protection hidden="1"/>
    </xf>
    <xf numFmtId="164" fontId="12" fillId="0" borderId="1" xfId="0" applyNumberFormat="1" applyFont="1" applyFill="1" applyBorder="1" applyAlignment="1" applyProtection="1">
      <alignment horizontal="center" vertical="center"/>
      <protection hidden="1"/>
    </xf>
    <xf numFmtId="164" fontId="12" fillId="0" borderId="21" xfId="0" applyNumberFormat="1" applyFont="1" applyFill="1" applyBorder="1" applyAlignment="1" applyProtection="1">
      <alignment horizontal="center" vertical="center"/>
      <protection hidden="1"/>
    </xf>
    <xf numFmtId="1" fontId="12" fillId="0" borderId="1" xfId="0" applyNumberFormat="1" applyFont="1" applyFill="1" applyBorder="1" applyAlignment="1" applyProtection="1">
      <alignment horizontal="center" vertical="center"/>
      <protection hidden="1"/>
    </xf>
    <xf numFmtId="1" fontId="12" fillId="0" borderId="21" xfId="0" applyNumberFormat="1" applyFont="1" applyFill="1" applyBorder="1" applyAlignment="1" applyProtection="1">
      <alignment horizontal="center" vertical="center"/>
      <protection hidden="1"/>
    </xf>
    <xf numFmtId="164" fontId="12" fillId="0" borderId="23" xfId="0" applyNumberFormat="1" applyFont="1" applyFill="1" applyBorder="1" applyAlignment="1" applyProtection="1">
      <alignment horizontal="center" vertical="center"/>
      <protection hidden="1"/>
    </xf>
    <xf numFmtId="164" fontId="12" fillId="0" borderId="24" xfId="0" applyNumberFormat="1" applyFont="1" applyFill="1" applyBorder="1" applyAlignment="1" applyProtection="1">
      <alignment horizontal="center" vertical="center"/>
      <protection hidden="1"/>
    </xf>
    <xf numFmtId="0" fontId="1" fillId="0" borderId="2" xfId="0" applyFont="1" applyFill="1" applyBorder="1" applyAlignment="1">
      <alignment horizontal="center" textRotation="90" wrapText="1"/>
    </xf>
    <xf numFmtId="0" fontId="1" fillId="0" borderId="4" xfId="0" applyFont="1" applyFill="1" applyBorder="1" applyAlignment="1">
      <alignment horizontal="center" textRotation="90" wrapText="1"/>
    </xf>
    <xf numFmtId="0" fontId="1" fillId="0" borderId="14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40" xfId="0" applyFont="1" applyFill="1" applyBorder="1" applyAlignment="1">
      <alignment horizontal="center"/>
    </xf>
    <xf numFmtId="0" fontId="1" fillId="0" borderId="42" xfId="0" applyFont="1" applyFill="1" applyBorder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11" fillId="0" borderId="9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textRotation="90" wrapText="1"/>
    </xf>
    <xf numFmtId="0" fontId="8" fillId="0" borderId="3" xfId="0" applyFont="1" applyFill="1" applyBorder="1" applyAlignment="1">
      <alignment horizontal="center" textRotation="90" wrapText="1"/>
    </xf>
    <xf numFmtId="0" fontId="8" fillId="0" borderId="4" xfId="0" applyFont="1" applyFill="1" applyBorder="1" applyAlignment="1">
      <alignment horizontal="center" textRotation="90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98168889431442"/>
  </sheetPr>
  <dimension ref="A1:O95"/>
  <sheetViews>
    <sheetView topLeftCell="A13" zoomScale="70" zoomScaleNormal="70" workbookViewId="0">
      <selection activeCell="D6" sqref="D6"/>
    </sheetView>
  </sheetViews>
  <sheetFormatPr defaultRowHeight="15" x14ac:dyDescent="0.25"/>
  <cols>
    <col min="2" max="2" width="69.85546875" customWidth="1"/>
    <col min="3" max="3" width="10.7109375" style="19" customWidth="1"/>
    <col min="4" max="4" width="10.7109375" style="20" customWidth="1"/>
    <col min="10" max="12" width="11.7109375" customWidth="1"/>
  </cols>
  <sheetData>
    <row r="1" spans="1:14" ht="27" customHeight="1" thickBot="1" x14ac:dyDescent="0.3"/>
    <row r="2" spans="1:14" ht="69" customHeight="1" x14ac:dyDescent="0.25">
      <c r="B2" s="3" t="s">
        <v>60</v>
      </c>
      <c r="C2" s="114" t="s">
        <v>62</v>
      </c>
      <c r="D2" s="115"/>
      <c r="E2" s="114" t="s">
        <v>65</v>
      </c>
      <c r="F2" s="115"/>
      <c r="G2" s="114" t="s">
        <v>66</v>
      </c>
      <c r="H2" s="118"/>
      <c r="I2" s="115"/>
      <c r="J2" s="114" t="s">
        <v>68</v>
      </c>
      <c r="K2" s="118"/>
      <c r="L2" s="115"/>
    </row>
    <row r="3" spans="1:14" ht="33" customHeight="1" thickBot="1" x14ac:dyDescent="0.3">
      <c r="B3" s="4" t="s">
        <v>61</v>
      </c>
      <c r="C3" s="119" t="s">
        <v>63</v>
      </c>
      <c r="D3" s="120"/>
      <c r="E3" s="116"/>
      <c r="F3" s="117"/>
      <c r="G3" s="116" t="s">
        <v>67</v>
      </c>
      <c r="H3" s="121"/>
      <c r="I3" s="117"/>
      <c r="J3" s="116" t="s">
        <v>69</v>
      </c>
      <c r="K3" s="121"/>
      <c r="L3" s="117"/>
    </row>
    <row r="4" spans="1:14" ht="43.5" customHeight="1" x14ac:dyDescent="0.25">
      <c r="B4" s="5"/>
      <c r="C4" s="103" t="s">
        <v>64</v>
      </c>
      <c r="D4" s="104"/>
      <c r="E4" s="7" t="s">
        <v>70</v>
      </c>
      <c r="F4" s="7" t="s">
        <v>70</v>
      </c>
      <c r="G4" s="7" t="s">
        <v>70</v>
      </c>
      <c r="H4" s="7" t="s">
        <v>70</v>
      </c>
      <c r="I4" s="7" t="s">
        <v>70</v>
      </c>
      <c r="J4" s="7" t="s">
        <v>70</v>
      </c>
      <c r="K4" s="7" t="s">
        <v>70</v>
      </c>
      <c r="L4" s="7" t="s">
        <v>70</v>
      </c>
    </row>
    <row r="5" spans="1:14" ht="15.75" thickBot="1" x14ac:dyDescent="0.3">
      <c r="B5" s="6"/>
      <c r="C5" s="13" t="s">
        <v>97</v>
      </c>
      <c r="D5" s="14" t="s">
        <v>96</v>
      </c>
      <c r="E5" s="7" t="s">
        <v>71</v>
      </c>
      <c r="F5" s="7" t="s">
        <v>72</v>
      </c>
      <c r="G5" s="7" t="s">
        <v>73</v>
      </c>
      <c r="H5" s="7" t="s">
        <v>71</v>
      </c>
      <c r="I5" s="7" t="s">
        <v>72</v>
      </c>
      <c r="J5" s="7" t="s">
        <v>73</v>
      </c>
      <c r="K5" s="7" t="s">
        <v>71</v>
      </c>
      <c r="L5" s="7" t="s">
        <v>72</v>
      </c>
    </row>
    <row r="6" spans="1:14" ht="30" customHeight="1" x14ac:dyDescent="0.25">
      <c r="A6" s="9" t="s">
        <v>79</v>
      </c>
      <c r="B6" s="26"/>
      <c r="C6" s="29" t="str">
        <f t="shared" ref="C6:C29" si="0">IF(B6&lt;&gt;"",VLOOKUP(B6,B46:D95,2,0),"")</f>
        <v/>
      </c>
      <c r="D6" s="49" t="str">
        <f t="shared" ref="D6:D29" si="1">IF(B6&lt;&gt;"",VLOOKUP(B6,B46:D95,3,0),"")</f>
        <v/>
      </c>
      <c r="E6" s="22"/>
      <c r="F6" s="30" t="str">
        <f>IF(E6&lt;&gt;"",(E6*4),"")</f>
        <v/>
      </c>
      <c r="G6" s="15" t="s">
        <v>95</v>
      </c>
      <c r="H6" s="23"/>
      <c r="I6" s="30" t="str">
        <f>IF(H6&lt;&gt;"",(H6*4),"")</f>
        <v/>
      </c>
      <c r="J6" s="48" t="str">
        <f>IF(D6&lt;&gt;"",IF(H6&lt;&gt;"",IF(E6&lt;&gt;"",(D6*H6/E6),""),""),"")</f>
        <v/>
      </c>
      <c r="K6" s="41" t="str">
        <f>IF(D6&lt;&gt;"",IF(H6&lt;&gt;"",(D6*H6),""),"")</f>
        <v/>
      </c>
      <c r="L6" s="35" t="str">
        <f>IF(D6&lt;&gt;"",IF(I6&lt;&gt;"",(D6*I6),""),"")</f>
        <v/>
      </c>
      <c r="M6" s="12"/>
    </row>
    <row r="7" spans="1:14" ht="30" customHeight="1" x14ac:dyDescent="0.25">
      <c r="A7" s="10" t="s">
        <v>80</v>
      </c>
      <c r="B7" s="27"/>
      <c r="C7" s="31" t="str">
        <f t="shared" si="0"/>
        <v/>
      </c>
      <c r="D7" s="50" t="str">
        <f t="shared" si="1"/>
        <v/>
      </c>
      <c r="E7" s="16"/>
      <c r="F7" s="32" t="str">
        <f>IF(E7&lt;&gt;"",(E7*4),"")</f>
        <v/>
      </c>
      <c r="G7" s="16"/>
      <c r="H7" s="38" t="str">
        <f>IF(G7&lt;&gt;"",IF(E7&lt;&gt;"",(G7*E7),""),"")</f>
        <v/>
      </c>
      <c r="I7" s="32" t="str">
        <f>IF(F7&lt;&gt;"",IF(G7&lt;&gt;"",(F7*G7),""),"")</f>
        <v/>
      </c>
      <c r="J7" s="45" t="str">
        <f>IF(G7&lt;&gt;"",IF(D7&lt;&gt;"",(D7*G7),""),"")</f>
        <v/>
      </c>
      <c r="K7" s="38" t="str">
        <f t="shared" ref="K7:K14" si="2">IF(D7&lt;&gt;"",IF(H7&lt;&gt;"",(D7*H7),""),"")</f>
        <v/>
      </c>
      <c r="L7" s="36" t="str">
        <f t="shared" ref="L7:L38" si="3">IF(D7&lt;&gt;"",IF(I7&lt;&gt;"",(D7*I7),""),"")</f>
        <v/>
      </c>
    </row>
    <row r="8" spans="1:14" ht="30" customHeight="1" x14ac:dyDescent="0.25">
      <c r="A8" s="10" t="s">
        <v>81</v>
      </c>
      <c r="B8" s="27"/>
      <c r="C8" s="31" t="str">
        <f t="shared" si="0"/>
        <v/>
      </c>
      <c r="D8" s="50" t="str">
        <f t="shared" si="1"/>
        <v/>
      </c>
      <c r="E8" s="16"/>
      <c r="F8" s="32" t="str">
        <f t="shared" ref="F8:F38" si="4">IF(E8&lt;&gt;"",(E8*4),"")</f>
        <v/>
      </c>
      <c r="G8" s="16"/>
      <c r="H8" s="38" t="str">
        <f t="shared" ref="H8:H10" si="5">IF(G8&lt;&gt;"",IF(E8&lt;&gt;"",(G8*E8),""),"")</f>
        <v/>
      </c>
      <c r="I8" s="32" t="str">
        <f>IF(F8&lt;&gt;"",IF(G8&lt;&gt;"",(F8*G8),""),"")</f>
        <v/>
      </c>
      <c r="J8" s="45" t="str">
        <f t="shared" ref="J8:J10" si="6">IF(G8&lt;&gt;"",IF(D8&lt;&gt;"",(D8*G8),""),"")</f>
        <v/>
      </c>
      <c r="K8" s="38" t="str">
        <f t="shared" si="2"/>
        <v/>
      </c>
      <c r="L8" s="36" t="str">
        <f t="shared" si="3"/>
        <v/>
      </c>
    </row>
    <row r="9" spans="1:14" ht="30" customHeight="1" x14ac:dyDescent="0.25">
      <c r="A9" s="10">
        <v>7</v>
      </c>
      <c r="B9" s="27"/>
      <c r="C9" s="31" t="str">
        <f t="shared" si="0"/>
        <v/>
      </c>
      <c r="D9" s="50" t="str">
        <f t="shared" si="1"/>
        <v/>
      </c>
      <c r="E9" s="16"/>
      <c r="F9" s="32" t="str">
        <f t="shared" si="4"/>
        <v/>
      </c>
      <c r="G9" s="16"/>
      <c r="H9" s="38" t="str">
        <f t="shared" si="5"/>
        <v/>
      </c>
      <c r="I9" s="32" t="str">
        <f>IF(F9&lt;&gt;"",IF(G9&lt;&gt;"",(F9*G9),""),"")</f>
        <v/>
      </c>
      <c r="J9" s="45" t="str">
        <f t="shared" si="6"/>
        <v/>
      </c>
      <c r="K9" s="38" t="str">
        <f t="shared" si="2"/>
        <v/>
      </c>
      <c r="L9" s="36" t="str">
        <f t="shared" si="3"/>
        <v/>
      </c>
    </row>
    <row r="10" spans="1:14" ht="30" customHeight="1" x14ac:dyDescent="0.25">
      <c r="A10" s="10" t="s">
        <v>82</v>
      </c>
      <c r="B10" s="27"/>
      <c r="C10" s="31" t="str">
        <f t="shared" si="0"/>
        <v/>
      </c>
      <c r="D10" s="50" t="str">
        <f t="shared" si="1"/>
        <v/>
      </c>
      <c r="E10" s="16"/>
      <c r="F10" s="32" t="str">
        <f t="shared" si="4"/>
        <v/>
      </c>
      <c r="G10" s="16"/>
      <c r="H10" s="38" t="str">
        <f t="shared" si="5"/>
        <v/>
      </c>
      <c r="I10" s="32" t="str">
        <f>IF(F10&lt;&gt;"",IF(G10&lt;&gt;"",(F10*G10),""),"")</f>
        <v/>
      </c>
      <c r="J10" s="45" t="str">
        <f t="shared" si="6"/>
        <v/>
      </c>
      <c r="K10" s="38" t="str">
        <f t="shared" si="2"/>
        <v/>
      </c>
      <c r="L10" s="36" t="str">
        <f t="shared" si="3"/>
        <v/>
      </c>
    </row>
    <row r="11" spans="1:14" ht="30" customHeight="1" x14ac:dyDescent="0.25">
      <c r="A11" s="10" t="s">
        <v>83</v>
      </c>
      <c r="B11" s="27"/>
      <c r="C11" s="31" t="str">
        <f t="shared" si="0"/>
        <v/>
      </c>
      <c r="D11" s="50" t="str">
        <f t="shared" si="1"/>
        <v/>
      </c>
      <c r="E11" s="16"/>
      <c r="F11" s="32" t="str">
        <f t="shared" si="4"/>
        <v/>
      </c>
      <c r="G11" s="17" t="s">
        <v>95</v>
      </c>
      <c r="H11" s="24"/>
      <c r="I11" s="32" t="str">
        <f>IF(H11&lt;&gt;"",(H11*4),"")</f>
        <v/>
      </c>
      <c r="J11" s="47" t="str">
        <f>IF(D11&lt;&gt;"",IF(H11&lt;&gt;"",IF(E11&lt;&gt;"",(D11*H11/E11),""),""),"")</f>
        <v/>
      </c>
      <c r="K11" s="38" t="str">
        <f t="shared" si="2"/>
        <v/>
      </c>
      <c r="L11" s="36" t="str">
        <f t="shared" si="3"/>
        <v/>
      </c>
      <c r="M11" s="12"/>
    </row>
    <row r="12" spans="1:14" ht="30" customHeight="1" x14ac:dyDescent="0.25">
      <c r="A12" s="10">
        <v>13</v>
      </c>
      <c r="B12" s="27"/>
      <c r="C12" s="31" t="str">
        <f t="shared" si="0"/>
        <v/>
      </c>
      <c r="D12" s="50" t="str">
        <f t="shared" si="1"/>
        <v/>
      </c>
      <c r="E12" s="16"/>
      <c r="F12" s="32" t="str">
        <f t="shared" si="4"/>
        <v/>
      </c>
      <c r="G12" s="16"/>
      <c r="H12" s="38" t="str">
        <f>IF(G12&lt;&gt;"",IF(E12&lt;&gt;"",(G12*E12),""),"")</f>
        <v/>
      </c>
      <c r="I12" s="32" t="str">
        <f>IF(F12&lt;&gt;"",IF(G12&lt;&gt;"",(F12*G12),""),"")</f>
        <v/>
      </c>
      <c r="J12" s="45" t="str">
        <f>IF(G12&lt;&gt;"",IF(D12&lt;&gt;"",(D12*G12),""),"")</f>
        <v/>
      </c>
      <c r="K12" s="38" t="str">
        <f t="shared" si="2"/>
        <v/>
      </c>
      <c r="L12" s="36" t="str">
        <f t="shared" si="3"/>
        <v/>
      </c>
    </row>
    <row r="13" spans="1:14" ht="30" customHeight="1" x14ac:dyDescent="0.25">
      <c r="A13" s="10" t="s">
        <v>84</v>
      </c>
      <c r="B13" s="27"/>
      <c r="C13" s="31" t="str">
        <f t="shared" si="0"/>
        <v/>
      </c>
      <c r="D13" s="50" t="str">
        <f t="shared" si="1"/>
        <v/>
      </c>
      <c r="E13" s="16"/>
      <c r="F13" s="32" t="str">
        <f t="shared" si="4"/>
        <v/>
      </c>
      <c r="G13" s="17" t="s">
        <v>95</v>
      </c>
      <c r="H13" s="24"/>
      <c r="I13" s="32" t="str">
        <f>IF(H13&lt;&gt;"",(H13*4),"")</f>
        <v/>
      </c>
      <c r="J13" s="47" t="str">
        <f>IF(D13&lt;&gt;"",IF(H13&lt;&gt;"",IF(E13&lt;&gt;"",(D13*H13/E13),""),""),"")</f>
        <v/>
      </c>
      <c r="K13" s="38" t="str">
        <f t="shared" si="2"/>
        <v/>
      </c>
      <c r="L13" s="36" t="str">
        <f t="shared" si="3"/>
        <v/>
      </c>
      <c r="M13" s="12"/>
    </row>
    <row r="14" spans="1:14" ht="30" customHeight="1" x14ac:dyDescent="0.25">
      <c r="A14" s="10">
        <v>16</v>
      </c>
      <c r="B14" s="27"/>
      <c r="C14" s="31" t="str">
        <f t="shared" si="0"/>
        <v/>
      </c>
      <c r="D14" s="50" t="str">
        <f t="shared" si="1"/>
        <v/>
      </c>
      <c r="E14" s="16"/>
      <c r="F14" s="32" t="str">
        <f t="shared" si="4"/>
        <v/>
      </c>
      <c r="G14" s="16"/>
      <c r="H14" s="38" t="str">
        <f>IF(G14&lt;&gt;"",IF(E14&lt;&gt;"",(G14*E14),""),"")</f>
        <v/>
      </c>
      <c r="I14" s="32" t="str">
        <f>IF(F14&lt;&gt;"",IF(G14&lt;&gt;"",(F14*G14),""),"")</f>
        <v/>
      </c>
      <c r="J14" s="45" t="str">
        <f>IF(G14&lt;&gt;"",IF(D14&lt;&gt;"",(D14*G14),""),"")</f>
        <v/>
      </c>
      <c r="K14" s="38" t="str">
        <f t="shared" si="2"/>
        <v/>
      </c>
      <c r="L14" s="36" t="str">
        <f t="shared" si="3"/>
        <v/>
      </c>
    </row>
    <row r="15" spans="1:14" ht="30" customHeight="1" x14ac:dyDescent="0.25">
      <c r="A15" s="10" t="s">
        <v>85</v>
      </c>
      <c r="B15" s="27"/>
      <c r="C15" s="31" t="str">
        <f t="shared" si="0"/>
        <v/>
      </c>
      <c r="D15" s="50" t="str">
        <f t="shared" si="1"/>
        <v/>
      </c>
      <c r="E15" s="16"/>
      <c r="F15" s="32" t="str">
        <f t="shared" si="4"/>
        <v/>
      </c>
      <c r="G15" s="17" t="s">
        <v>95</v>
      </c>
      <c r="H15" s="11" t="s">
        <v>95</v>
      </c>
      <c r="I15" s="32">
        <v>2</v>
      </c>
      <c r="J15" s="47" t="str">
        <f>IF(I15&lt;&gt;"",IF(D15&lt;&gt;"",IF(F15&lt;&gt;"",((I15*D15)/F15),""),""),"")</f>
        <v/>
      </c>
      <c r="K15" s="38" t="str">
        <f>IF(D15&lt;&gt;"",IF(I15&lt;&gt;"",((D15*I15)/4),""),"")</f>
        <v/>
      </c>
      <c r="L15" s="36" t="str">
        <f t="shared" si="3"/>
        <v/>
      </c>
      <c r="M15" s="12"/>
      <c r="N15" s="12"/>
    </row>
    <row r="16" spans="1:14" ht="30" customHeight="1" x14ac:dyDescent="0.25">
      <c r="A16" s="10" t="s">
        <v>86</v>
      </c>
      <c r="B16" s="27"/>
      <c r="C16" s="31" t="str">
        <f t="shared" si="0"/>
        <v/>
      </c>
      <c r="D16" s="50" t="str">
        <f t="shared" si="1"/>
        <v/>
      </c>
      <c r="E16" s="16"/>
      <c r="F16" s="32" t="str">
        <f t="shared" si="4"/>
        <v/>
      </c>
      <c r="G16" s="16"/>
      <c r="H16" s="38" t="str">
        <f>IF(G16&lt;&gt;"",IF(E16&lt;&gt;"",(G16*E16),""),"")</f>
        <v/>
      </c>
      <c r="I16" s="32" t="str">
        <f>IF(F16&lt;&gt;"",IF(G16&lt;&gt;"",(F16*G16),""),"")</f>
        <v/>
      </c>
      <c r="J16" s="45" t="str">
        <f>IF(G16&lt;&gt;"",IF(D16&lt;&gt;"",(D16*G16),""),"")</f>
        <v/>
      </c>
      <c r="K16" s="38" t="str">
        <f>IF(D16&lt;&gt;"",IF(H16&lt;&gt;"",(D16*H16),""),"")</f>
        <v/>
      </c>
      <c r="L16" s="36" t="str">
        <f t="shared" si="3"/>
        <v/>
      </c>
    </row>
    <row r="17" spans="1:15" ht="30" customHeight="1" x14ac:dyDescent="0.25">
      <c r="A17" s="10" t="s">
        <v>87</v>
      </c>
      <c r="B17" s="27"/>
      <c r="C17" s="31" t="str">
        <f t="shared" si="0"/>
        <v/>
      </c>
      <c r="D17" s="50" t="str">
        <f t="shared" si="1"/>
        <v/>
      </c>
      <c r="E17" s="16"/>
      <c r="F17" s="32" t="str">
        <f t="shared" si="4"/>
        <v/>
      </c>
      <c r="G17" s="17" t="s">
        <v>95</v>
      </c>
      <c r="H17" s="40" t="s">
        <v>95</v>
      </c>
      <c r="I17" s="32">
        <v>1</v>
      </c>
      <c r="J17" s="47" t="str">
        <f>IF(I17&lt;&gt;"",IF(D17&lt;&gt;"",IF(F17&lt;&gt;"",((I17*D17)/F17),""),""),"")</f>
        <v/>
      </c>
      <c r="K17" s="38" t="str">
        <f>IF(D17&lt;&gt;"",IF(I17&lt;&gt;"",((D17*I17)/4),""),"")</f>
        <v/>
      </c>
      <c r="L17" s="36" t="str">
        <f t="shared" si="3"/>
        <v/>
      </c>
      <c r="M17" s="12"/>
      <c r="N17" s="12"/>
      <c r="O17" s="42"/>
    </row>
    <row r="18" spans="1:15" ht="30" customHeight="1" x14ac:dyDescent="0.25">
      <c r="A18" s="10">
        <v>23</v>
      </c>
      <c r="B18" s="27"/>
      <c r="C18" s="31" t="str">
        <f t="shared" si="0"/>
        <v/>
      </c>
      <c r="D18" s="50" t="str">
        <f t="shared" si="1"/>
        <v/>
      </c>
      <c r="E18" s="16"/>
      <c r="F18" s="32" t="str">
        <f t="shared" si="4"/>
        <v/>
      </c>
      <c r="G18" s="17" t="s">
        <v>95</v>
      </c>
      <c r="H18" s="24"/>
      <c r="I18" s="32" t="str">
        <f>IF(H18&lt;&gt;"",(H18*4),"")</f>
        <v/>
      </c>
      <c r="J18" s="45" t="str">
        <f>IF(D18&lt;&gt;"",IF(H18&lt;&gt;"",IF(E18&lt;&gt;"",(D18*H18/E18),""),""),"")</f>
        <v/>
      </c>
      <c r="K18" s="38" t="str">
        <f>IF(D18&lt;&gt;"",IF(H18&lt;&gt;"",(D18*H18),""),"")</f>
        <v/>
      </c>
      <c r="L18" s="36" t="str">
        <f t="shared" si="3"/>
        <v/>
      </c>
    </row>
    <row r="19" spans="1:15" ht="30" customHeight="1" x14ac:dyDescent="0.25">
      <c r="A19" s="10">
        <v>24</v>
      </c>
      <c r="B19" s="27"/>
      <c r="C19" s="31" t="str">
        <f t="shared" si="0"/>
        <v/>
      </c>
      <c r="D19" s="50" t="str">
        <f t="shared" si="1"/>
        <v/>
      </c>
      <c r="E19" s="16"/>
      <c r="F19" s="32" t="str">
        <f t="shared" si="4"/>
        <v/>
      </c>
      <c r="G19" s="17" t="s">
        <v>95</v>
      </c>
      <c r="H19" s="40" t="s">
        <v>95</v>
      </c>
      <c r="I19" s="32">
        <v>1</v>
      </c>
      <c r="J19" s="47" t="str">
        <f>IF(I19&lt;&gt;"",IF(D19&lt;&gt;"",IF(F19&lt;&gt;"",((I19*D19)/F19),""),""),"")</f>
        <v/>
      </c>
      <c r="K19" s="38" t="str">
        <f>IF(D19&lt;&gt;"",IF(I19&lt;&gt;"",((D19*I19)/4),""),"")</f>
        <v/>
      </c>
      <c r="L19" s="36" t="str">
        <f t="shared" si="3"/>
        <v/>
      </c>
      <c r="M19" s="12"/>
      <c r="N19" s="12"/>
    </row>
    <row r="20" spans="1:15" ht="30" customHeight="1" x14ac:dyDescent="0.25">
      <c r="A20" s="10" t="s">
        <v>88</v>
      </c>
      <c r="B20" s="27"/>
      <c r="C20" s="31" t="str">
        <f t="shared" si="0"/>
        <v/>
      </c>
      <c r="D20" s="50" t="str">
        <f t="shared" si="1"/>
        <v/>
      </c>
      <c r="E20" s="16"/>
      <c r="F20" s="32" t="str">
        <f t="shared" si="4"/>
        <v/>
      </c>
      <c r="G20" s="16"/>
      <c r="H20" s="38" t="str">
        <f t="shared" ref="H20:H21" si="7">IF(G20&lt;&gt;"",IF(E20&lt;&gt;"",(G20*E20),""),"")</f>
        <v/>
      </c>
      <c r="I20" s="32" t="str">
        <f>IF(F20&lt;&gt;"",IF(G20&lt;&gt;"",(F20*G20),""),"")</f>
        <v/>
      </c>
      <c r="J20" s="45" t="str">
        <f t="shared" ref="J20:J21" si="8">IF(G20&lt;&gt;"",IF(D20&lt;&gt;"",(D20*G20),""),"")</f>
        <v/>
      </c>
      <c r="K20" s="38" t="str">
        <f t="shared" ref="K20:K38" si="9">IF(D20&lt;&gt;"",IF(H20&lt;&gt;"",(D20*H20),""),"")</f>
        <v/>
      </c>
      <c r="L20" s="36" t="str">
        <f t="shared" si="3"/>
        <v/>
      </c>
    </row>
    <row r="21" spans="1:15" ht="30" customHeight="1" x14ac:dyDescent="0.25">
      <c r="A21" s="10" t="s">
        <v>89</v>
      </c>
      <c r="B21" s="27"/>
      <c r="C21" s="31" t="str">
        <f t="shared" si="0"/>
        <v/>
      </c>
      <c r="D21" s="50" t="str">
        <f t="shared" si="1"/>
        <v/>
      </c>
      <c r="E21" s="16"/>
      <c r="F21" s="32" t="str">
        <f t="shared" si="4"/>
        <v/>
      </c>
      <c r="G21" s="16"/>
      <c r="H21" s="38" t="str">
        <f t="shared" si="7"/>
        <v/>
      </c>
      <c r="I21" s="32" t="str">
        <f>IF(F21&lt;&gt;"",IF(G21&lt;&gt;"",(F21*G21),""),"")</f>
        <v/>
      </c>
      <c r="J21" s="45" t="str">
        <f t="shared" si="8"/>
        <v/>
      </c>
      <c r="K21" s="38" t="str">
        <f t="shared" si="9"/>
        <v/>
      </c>
      <c r="L21" s="36" t="str">
        <f t="shared" si="3"/>
        <v/>
      </c>
    </row>
    <row r="22" spans="1:15" ht="30" customHeight="1" x14ac:dyDescent="0.25">
      <c r="A22" s="10" t="s">
        <v>90</v>
      </c>
      <c r="B22" s="27"/>
      <c r="C22" s="31" t="str">
        <f t="shared" si="0"/>
        <v/>
      </c>
      <c r="D22" s="50" t="str">
        <f t="shared" si="1"/>
        <v/>
      </c>
      <c r="E22" s="16"/>
      <c r="F22" s="32" t="str">
        <f t="shared" si="4"/>
        <v/>
      </c>
      <c r="G22" s="17" t="s">
        <v>95</v>
      </c>
      <c r="H22" s="24"/>
      <c r="I22" s="32" t="str">
        <f>IF(H22&lt;&gt;"",(H22*4),"")</f>
        <v/>
      </c>
      <c r="J22" s="47" t="str">
        <f>IF(D22&lt;&gt;"",IF(H22&lt;&gt;"",IF(E22&lt;&gt;"",(D22*H22/E22),""),""),"")</f>
        <v/>
      </c>
      <c r="K22" s="38" t="str">
        <f t="shared" si="9"/>
        <v/>
      </c>
      <c r="L22" s="36" t="str">
        <f t="shared" si="3"/>
        <v/>
      </c>
      <c r="M22" s="12"/>
    </row>
    <row r="23" spans="1:15" ht="40.15" customHeight="1" x14ac:dyDescent="0.25">
      <c r="A23" s="10" t="s">
        <v>91</v>
      </c>
      <c r="B23" s="27"/>
      <c r="C23" s="31" t="str">
        <f t="shared" si="0"/>
        <v/>
      </c>
      <c r="D23" s="50" t="str">
        <f t="shared" si="1"/>
        <v/>
      </c>
      <c r="E23" s="16"/>
      <c r="F23" s="32" t="str">
        <f t="shared" si="4"/>
        <v/>
      </c>
      <c r="G23" s="16"/>
      <c r="H23" s="38" t="str">
        <f t="shared" ref="H23:H35" si="10">IF(G23&lt;&gt;"",IF(E23&lt;&gt;"",(G23*E23),""),"")</f>
        <v/>
      </c>
      <c r="I23" s="32" t="str">
        <f t="shared" ref="I23:I35" si="11">IF(F23&lt;&gt;"",IF(G23&lt;&gt;"",(F23*G23),""),"")</f>
        <v/>
      </c>
      <c r="J23" s="45" t="str">
        <f t="shared" ref="J23:J35" si="12">IF(G23&lt;&gt;"",IF(D23&lt;&gt;"",(D23*G23),""),"")</f>
        <v/>
      </c>
      <c r="K23" s="38" t="str">
        <f t="shared" si="9"/>
        <v/>
      </c>
      <c r="L23" s="36" t="str">
        <f t="shared" si="3"/>
        <v/>
      </c>
    </row>
    <row r="24" spans="1:15" ht="40.15" customHeight="1" x14ac:dyDescent="0.25">
      <c r="A24" s="10">
        <v>33</v>
      </c>
      <c r="B24" s="27"/>
      <c r="C24" s="31" t="str">
        <f t="shared" si="0"/>
        <v/>
      </c>
      <c r="D24" s="50" t="str">
        <f t="shared" si="1"/>
        <v/>
      </c>
      <c r="E24" s="16"/>
      <c r="F24" s="32" t="str">
        <f t="shared" si="4"/>
        <v/>
      </c>
      <c r="G24" s="16"/>
      <c r="H24" s="38" t="str">
        <f t="shared" si="10"/>
        <v/>
      </c>
      <c r="I24" s="32" t="str">
        <f t="shared" si="11"/>
        <v/>
      </c>
      <c r="J24" s="45" t="str">
        <f t="shared" si="12"/>
        <v/>
      </c>
      <c r="K24" s="38" t="str">
        <f t="shared" si="9"/>
        <v/>
      </c>
      <c r="L24" s="36" t="str">
        <f t="shared" si="3"/>
        <v/>
      </c>
    </row>
    <row r="25" spans="1:15" ht="40.15" customHeight="1" x14ac:dyDescent="0.25">
      <c r="A25" s="10" t="s">
        <v>93</v>
      </c>
      <c r="B25" s="27"/>
      <c r="C25" s="31" t="str">
        <f t="shared" si="0"/>
        <v/>
      </c>
      <c r="D25" s="50" t="str">
        <f t="shared" si="1"/>
        <v/>
      </c>
      <c r="E25" s="16"/>
      <c r="F25" s="32" t="str">
        <f t="shared" si="4"/>
        <v/>
      </c>
      <c r="G25" s="16"/>
      <c r="H25" s="38" t="str">
        <f t="shared" si="10"/>
        <v/>
      </c>
      <c r="I25" s="32" t="str">
        <f t="shared" si="11"/>
        <v/>
      </c>
      <c r="J25" s="45" t="str">
        <f t="shared" si="12"/>
        <v/>
      </c>
      <c r="K25" s="38" t="str">
        <f t="shared" si="9"/>
        <v/>
      </c>
      <c r="L25" s="36" t="str">
        <f t="shared" si="3"/>
        <v/>
      </c>
    </row>
    <row r="26" spans="1:15" ht="40.15" customHeight="1" x14ac:dyDescent="0.25">
      <c r="A26" s="10" t="s">
        <v>92</v>
      </c>
      <c r="B26" s="27"/>
      <c r="C26" s="31" t="str">
        <f t="shared" si="0"/>
        <v/>
      </c>
      <c r="D26" s="50" t="str">
        <f t="shared" si="1"/>
        <v/>
      </c>
      <c r="E26" s="16"/>
      <c r="F26" s="32" t="str">
        <f t="shared" si="4"/>
        <v/>
      </c>
      <c r="G26" s="16"/>
      <c r="H26" s="38" t="str">
        <f t="shared" si="10"/>
        <v/>
      </c>
      <c r="I26" s="32" t="str">
        <f t="shared" si="11"/>
        <v/>
      </c>
      <c r="J26" s="45" t="str">
        <f t="shared" si="12"/>
        <v/>
      </c>
      <c r="K26" s="38" t="str">
        <f t="shared" si="9"/>
        <v/>
      </c>
      <c r="L26" s="36" t="str">
        <f t="shared" si="3"/>
        <v/>
      </c>
    </row>
    <row r="27" spans="1:15" ht="30" customHeight="1" x14ac:dyDescent="0.25">
      <c r="A27" s="10" t="s">
        <v>94</v>
      </c>
      <c r="B27" s="27"/>
      <c r="C27" s="31" t="str">
        <f t="shared" si="0"/>
        <v/>
      </c>
      <c r="D27" s="50" t="str">
        <f t="shared" si="1"/>
        <v/>
      </c>
      <c r="E27" s="16"/>
      <c r="F27" s="32" t="str">
        <f t="shared" si="4"/>
        <v/>
      </c>
      <c r="G27" s="16"/>
      <c r="H27" s="38" t="str">
        <f t="shared" si="10"/>
        <v/>
      </c>
      <c r="I27" s="32" t="str">
        <f t="shared" si="11"/>
        <v/>
      </c>
      <c r="J27" s="45" t="str">
        <f t="shared" si="12"/>
        <v/>
      </c>
      <c r="K27" s="38" t="str">
        <f t="shared" si="9"/>
        <v/>
      </c>
      <c r="L27" s="36" t="str">
        <f t="shared" si="3"/>
        <v/>
      </c>
    </row>
    <row r="28" spans="1:15" ht="30" customHeight="1" x14ac:dyDescent="0.25">
      <c r="A28" s="10">
        <v>40</v>
      </c>
      <c r="B28" s="27"/>
      <c r="C28" s="31" t="str">
        <f t="shared" si="0"/>
        <v/>
      </c>
      <c r="D28" s="50" t="str">
        <f t="shared" si="1"/>
        <v/>
      </c>
      <c r="E28" s="16"/>
      <c r="F28" s="32" t="str">
        <f t="shared" si="4"/>
        <v/>
      </c>
      <c r="G28" s="16"/>
      <c r="H28" s="38" t="str">
        <f t="shared" si="10"/>
        <v/>
      </c>
      <c r="I28" s="32" t="str">
        <f t="shared" si="11"/>
        <v/>
      </c>
      <c r="J28" s="45" t="str">
        <f t="shared" si="12"/>
        <v/>
      </c>
      <c r="K28" s="38" t="str">
        <f t="shared" si="9"/>
        <v/>
      </c>
      <c r="L28" s="36" t="str">
        <f t="shared" si="3"/>
        <v/>
      </c>
    </row>
    <row r="29" spans="1:15" ht="30" customHeight="1" x14ac:dyDescent="0.25">
      <c r="A29" s="10">
        <v>41</v>
      </c>
      <c r="B29" s="27"/>
      <c r="C29" s="31" t="str">
        <f t="shared" si="0"/>
        <v/>
      </c>
      <c r="D29" s="50" t="str">
        <f t="shared" si="1"/>
        <v/>
      </c>
      <c r="E29" s="16"/>
      <c r="F29" s="32" t="str">
        <f t="shared" si="4"/>
        <v/>
      </c>
      <c r="G29" s="16"/>
      <c r="H29" s="38" t="str">
        <f t="shared" si="10"/>
        <v/>
      </c>
      <c r="I29" s="32" t="str">
        <f t="shared" si="11"/>
        <v/>
      </c>
      <c r="J29" s="45" t="str">
        <f t="shared" si="12"/>
        <v/>
      </c>
      <c r="K29" s="38" t="str">
        <f t="shared" si="9"/>
        <v/>
      </c>
      <c r="L29" s="36" t="str">
        <f t="shared" si="3"/>
        <v/>
      </c>
    </row>
    <row r="30" spans="1:15" ht="30" customHeight="1" x14ac:dyDescent="0.25">
      <c r="A30" s="10">
        <v>42</v>
      </c>
      <c r="B30" s="27"/>
      <c r="C30" s="31" t="str">
        <f t="shared" ref="C30:C38" si="13">IF(B30&lt;&gt;"",VLOOKUP(B30,B69:D118,2,0),"")</f>
        <v/>
      </c>
      <c r="D30" s="50" t="str">
        <f t="shared" ref="D30:D38" si="14">IF(B30&lt;&gt;"",VLOOKUP(B30,B69:D118,3,0),"")</f>
        <v/>
      </c>
      <c r="E30" s="16"/>
      <c r="F30" s="32" t="str">
        <f t="shared" si="4"/>
        <v/>
      </c>
      <c r="G30" s="16"/>
      <c r="H30" s="38" t="str">
        <f t="shared" si="10"/>
        <v/>
      </c>
      <c r="I30" s="32" t="str">
        <f t="shared" si="11"/>
        <v/>
      </c>
      <c r="J30" s="45" t="str">
        <f t="shared" si="12"/>
        <v/>
      </c>
      <c r="K30" s="38" t="str">
        <f t="shared" si="9"/>
        <v/>
      </c>
      <c r="L30" s="36" t="str">
        <f t="shared" si="3"/>
        <v/>
      </c>
    </row>
    <row r="31" spans="1:15" ht="30" customHeight="1" x14ac:dyDescent="0.25">
      <c r="A31" s="10">
        <v>43</v>
      </c>
      <c r="B31" s="27"/>
      <c r="C31" s="31" t="str">
        <f t="shared" si="13"/>
        <v/>
      </c>
      <c r="D31" s="50" t="str">
        <f t="shared" si="14"/>
        <v/>
      </c>
      <c r="E31" s="16"/>
      <c r="F31" s="32" t="str">
        <f t="shared" si="4"/>
        <v/>
      </c>
      <c r="G31" s="16"/>
      <c r="H31" s="38" t="str">
        <f t="shared" si="10"/>
        <v/>
      </c>
      <c r="I31" s="32" t="str">
        <f t="shared" si="11"/>
        <v/>
      </c>
      <c r="J31" s="45" t="str">
        <f t="shared" si="12"/>
        <v/>
      </c>
      <c r="K31" s="38" t="str">
        <f t="shared" si="9"/>
        <v/>
      </c>
      <c r="L31" s="36" t="str">
        <f t="shared" si="3"/>
        <v/>
      </c>
    </row>
    <row r="32" spans="1:15" ht="30" customHeight="1" x14ac:dyDescent="0.25">
      <c r="A32" s="10">
        <v>44</v>
      </c>
      <c r="B32" s="27"/>
      <c r="C32" s="31" t="str">
        <f t="shared" si="13"/>
        <v/>
      </c>
      <c r="D32" s="50" t="str">
        <f t="shared" si="14"/>
        <v/>
      </c>
      <c r="E32" s="16"/>
      <c r="F32" s="32" t="str">
        <f t="shared" si="4"/>
        <v/>
      </c>
      <c r="G32" s="16"/>
      <c r="H32" s="38" t="str">
        <f t="shared" si="10"/>
        <v/>
      </c>
      <c r="I32" s="32" t="str">
        <f t="shared" si="11"/>
        <v/>
      </c>
      <c r="J32" s="45" t="str">
        <f t="shared" si="12"/>
        <v/>
      </c>
      <c r="K32" s="38" t="str">
        <f t="shared" si="9"/>
        <v/>
      </c>
      <c r="L32" s="36" t="str">
        <f t="shared" si="3"/>
        <v/>
      </c>
    </row>
    <row r="33" spans="1:13" ht="30" customHeight="1" x14ac:dyDescent="0.25">
      <c r="A33" s="10">
        <v>45</v>
      </c>
      <c r="B33" s="27"/>
      <c r="C33" s="31" t="str">
        <f t="shared" si="13"/>
        <v/>
      </c>
      <c r="D33" s="50" t="str">
        <f t="shared" si="14"/>
        <v/>
      </c>
      <c r="E33" s="16"/>
      <c r="F33" s="32" t="str">
        <f t="shared" si="4"/>
        <v/>
      </c>
      <c r="G33" s="16"/>
      <c r="H33" s="38" t="str">
        <f t="shared" si="10"/>
        <v/>
      </c>
      <c r="I33" s="32" t="str">
        <f t="shared" si="11"/>
        <v/>
      </c>
      <c r="J33" s="45" t="str">
        <f t="shared" si="12"/>
        <v/>
      </c>
      <c r="K33" s="38" t="str">
        <f t="shared" si="9"/>
        <v/>
      </c>
      <c r="L33" s="36" t="str">
        <f t="shared" si="3"/>
        <v/>
      </c>
    </row>
    <row r="34" spans="1:13" ht="30" customHeight="1" x14ac:dyDescent="0.25">
      <c r="A34" s="10">
        <v>46</v>
      </c>
      <c r="B34" s="27"/>
      <c r="C34" s="31" t="str">
        <f t="shared" si="13"/>
        <v/>
      </c>
      <c r="D34" s="50" t="str">
        <f t="shared" si="14"/>
        <v/>
      </c>
      <c r="E34" s="16"/>
      <c r="F34" s="32" t="str">
        <f t="shared" si="4"/>
        <v/>
      </c>
      <c r="G34" s="16"/>
      <c r="H34" s="38" t="str">
        <f t="shared" si="10"/>
        <v/>
      </c>
      <c r="I34" s="32" t="str">
        <f t="shared" si="11"/>
        <v/>
      </c>
      <c r="J34" s="45" t="str">
        <f t="shared" si="12"/>
        <v/>
      </c>
      <c r="K34" s="38" t="str">
        <f t="shared" si="9"/>
        <v/>
      </c>
      <c r="L34" s="36" t="str">
        <f t="shared" si="3"/>
        <v/>
      </c>
    </row>
    <row r="35" spans="1:13" ht="30" customHeight="1" x14ac:dyDescent="0.25">
      <c r="A35" s="10">
        <v>47</v>
      </c>
      <c r="B35" s="27"/>
      <c r="C35" s="31" t="str">
        <f t="shared" si="13"/>
        <v/>
      </c>
      <c r="D35" s="50" t="str">
        <f t="shared" si="14"/>
        <v/>
      </c>
      <c r="E35" s="16"/>
      <c r="F35" s="32" t="str">
        <f t="shared" si="4"/>
        <v/>
      </c>
      <c r="G35" s="16"/>
      <c r="H35" s="38" t="str">
        <f t="shared" si="10"/>
        <v/>
      </c>
      <c r="I35" s="32" t="str">
        <f t="shared" si="11"/>
        <v/>
      </c>
      <c r="J35" s="45" t="str">
        <f t="shared" si="12"/>
        <v/>
      </c>
      <c r="K35" s="38" t="str">
        <f t="shared" si="9"/>
        <v/>
      </c>
      <c r="L35" s="36" t="str">
        <f t="shared" si="3"/>
        <v/>
      </c>
    </row>
    <row r="36" spans="1:13" ht="30" customHeight="1" x14ac:dyDescent="0.25">
      <c r="A36" s="10">
        <v>48</v>
      </c>
      <c r="B36" s="27"/>
      <c r="C36" s="31" t="str">
        <f t="shared" si="13"/>
        <v/>
      </c>
      <c r="D36" s="50" t="str">
        <f t="shared" si="14"/>
        <v/>
      </c>
      <c r="E36" s="16"/>
      <c r="F36" s="32" t="str">
        <f t="shared" si="4"/>
        <v/>
      </c>
      <c r="G36" s="17" t="s">
        <v>95</v>
      </c>
      <c r="H36" s="24"/>
      <c r="I36" s="32" t="str">
        <f>IF(H36&lt;&gt;"",(H36*4),"")</f>
        <v/>
      </c>
      <c r="J36" s="47" t="str">
        <f>IF(D36&lt;&gt;"",IF(H36&lt;&gt;"",IF(E36&lt;&gt;"",(D36*H36/E36),""),""),"")</f>
        <v/>
      </c>
      <c r="K36" s="38" t="str">
        <f t="shared" si="9"/>
        <v/>
      </c>
      <c r="L36" s="36" t="str">
        <f t="shared" si="3"/>
        <v/>
      </c>
      <c r="M36" s="12"/>
    </row>
    <row r="37" spans="1:13" ht="30" customHeight="1" x14ac:dyDescent="0.25">
      <c r="A37" s="10">
        <v>49</v>
      </c>
      <c r="B37" s="27"/>
      <c r="C37" s="31" t="str">
        <f t="shared" si="13"/>
        <v/>
      </c>
      <c r="D37" s="50" t="str">
        <f t="shared" si="14"/>
        <v/>
      </c>
      <c r="E37" s="16"/>
      <c r="F37" s="32" t="str">
        <f t="shared" si="4"/>
        <v/>
      </c>
      <c r="G37" s="16"/>
      <c r="H37" s="38" t="str">
        <f t="shared" ref="H37:H38" si="15">IF(G37&lt;&gt;"",IF(E37&lt;&gt;"",(G37*E37),""),"")</f>
        <v/>
      </c>
      <c r="I37" s="32" t="str">
        <f>IF(F37&lt;&gt;"",IF(G37&lt;&gt;"",(F37*G37),""),"")</f>
        <v/>
      </c>
      <c r="J37" s="45" t="str">
        <f t="shared" ref="J37:J38" si="16">IF(G37&lt;&gt;"",IF(D37&lt;&gt;"",(D37*G37),""),"")</f>
        <v/>
      </c>
      <c r="K37" s="38" t="str">
        <f t="shared" si="9"/>
        <v/>
      </c>
      <c r="L37" s="36" t="str">
        <f t="shared" si="3"/>
        <v/>
      </c>
    </row>
    <row r="38" spans="1:13" ht="30" customHeight="1" thickBot="1" x14ac:dyDescent="0.3">
      <c r="A38" s="10">
        <v>50</v>
      </c>
      <c r="B38" s="28"/>
      <c r="C38" s="33" t="str">
        <f t="shared" si="13"/>
        <v/>
      </c>
      <c r="D38" s="51" t="str">
        <f t="shared" si="14"/>
        <v/>
      </c>
      <c r="E38" s="18"/>
      <c r="F38" s="34" t="str">
        <f t="shared" si="4"/>
        <v/>
      </c>
      <c r="G38" s="18"/>
      <c r="H38" s="39" t="str">
        <f t="shared" si="15"/>
        <v/>
      </c>
      <c r="I38" s="34" t="str">
        <f>IF(F38&lt;&gt;"",IF(G38&lt;&gt;"",(F38*G38),""),"")</f>
        <v/>
      </c>
      <c r="J38" s="46" t="str">
        <f t="shared" si="16"/>
        <v/>
      </c>
      <c r="K38" s="39" t="str">
        <f t="shared" si="9"/>
        <v/>
      </c>
      <c r="L38" s="37" t="str">
        <f t="shared" si="3"/>
        <v/>
      </c>
    </row>
    <row r="39" spans="1:13" ht="28.15" customHeight="1" thickBot="1" x14ac:dyDescent="0.3">
      <c r="B39" s="105" t="s">
        <v>74</v>
      </c>
      <c r="C39" s="106"/>
      <c r="D39" s="106"/>
      <c r="E39" s="106"/>
      <c r="F39" s="106"/>
      <c r="G39" s="106"/>
      <c r="H39" s="106"/>
      <c r="I39" s="107"/>
      <c r="J39" s="43">
        <f>SUM(J6:J38)</f>
        <v>0</v>
      </c>
      <c r="K39" s="44">
        <f>SUM(K6:K38)</f>
        <v>0</v>
      </c>
      <c r="L39" s="44">
        <f>SUM(L6:L38)</f>
        <v>0</v>
      </c>
    </row>
    <row r="40" spans="1:13" ht="42" customHeight="1" thickBot="1" x14ac:dyDescent="0.3">
      <c r="B40" s="108" t="s">
        <v>75</v>
      </c>
      <c r="C40" s="109"/>
      <c r="D40" s="109"/>
      <c r="E40" s="109"/>
      <c r="F40" s="109"/>
      <c r="G40" s="109"/>
      <c r="H40" s="109"/>
      <c r="I40" s="110"/>
      <c r="J40" s="25">
        <f>(J39/(60*24))</f>
        <v>0</v>
      </c>
      <c r="K40" s="25">
        <f>(K39/(60*24))</f>
        <v>0</v>
      </c>
      <c r="L40" s="25">
        <f>(L39/(60*24))</f>
        <v>0</v>
      </c>
    </row>
    <row r="41" spans="1:13" ht="28.15" customHeight="1" thickBot="1" x14ac:dyDescent="0.3">
      <c r="B41" s="108" t="s">
        <v>76</v>
      </c>
      <c r="C41" s="109"/>
      <c r="D41" s="109"/>
      <c r="E41" s="109"/>
      <c r="F41" s="109"/>
      <c r="G41" s="109"/>
      <c r="H41" s="109"/>
      <c r="I41" s="110"/>
      <c r="J41" s="111">
        <f>COUNTA(B6:B38)</f>
        <v>0</v>
      </c>
      <c r="K41" s="112"/>
      <c r="L41" s="113"/>
    </row>
    <row r="44" spans="1:13" ht="90" x14ac:dyDescent="0.25">
      <c r="B44" s="8" t="s">
        <v>77</v>
      </c>
    </row>
    <row r="45" spans="1:13" ht="45" x14ac:dyDescent="0.25">
      <c r="B45" s="8" t="s">
        <v>78</v>
      </c>
    </row>
    <row r="46" spans="1:13" ht="31.5" hidden="1" x14ac:dyDescent="0.25">
      <c r="A46" s="1" t="s">
        <v>0</v>
      </c>
      <c r="B46" s="2" t="s">
        <v>98</v>
      </c>
      <c r="C46" s="2" t="s">
        <v>1</v>
      </c>
      <c r="D46" s="21">
        <v>60</v>
      </c>
    </row>
    <row r="47" spans="1:13" ht="31.5" hidden="1" x14ac:dyDescent="0.25">
      <c r="A47" s="1" t="s">
        <v>2</v>
      </c>
      <c r="B47" s="2" t="s">
        <v>99</v>
      </c>
      <c r="C47" s="2" t="s">
        <v>1</v>
      </c>
      <c r="D47" s="21">
        <v>45</v>
      </c>
    </row>
    <row r="48" spans="1:13" ht="31.5" hidden="1" x14ac:dyDescent="0.25">
      <c r="A48" s="1" t="s">
        <v>3</v>
      </c>
      <c r="B48" s="2" t="s">
        <v>100</v>
      </c>
      <c r="C48" s="2" t="s">
        <v>4</v>
      </c>
      <c r="D48" s="21">
        <v>10</v>
      </c>
    </row>
    <row r="49" spans="1:4" ht="31.5" hidden="1" x14ac:dyDescent="0.25">
      <c r="A49" s="1" t="s">
        <v>5</v>
      </c>
      <c r="B49" s="2" t="s">
        <v>101</v>
      </c>
      <c r="C49" s="2" t="s">
        <v>4</v>
      </c>
      <c r="D49" s="21">
        <v>7</v>
      </c>
    </row>
    <row r="50" spans="1:4" ht="31.5" hidden="1" x14ac:dyDescent="0.25">
      <c r="A50" s="1" t="s">
        <v>6</v>
      </c>
      <c r="B50" s="2" t="s">
        <v>102</v>
      </c>
      <c r="C50" s="2" t="s">
        <v>4</v>
      </c>
      <c r="D50" s="21">
        <v>30</v>
      </c>
    </row>
    <row r="51" spans="1:4" ht="31.5" hidden="1" x14ac:dyDescent="0.25">
      <c r="A51" s="1" t="s">
        <v>7</v>
      </c>
      <c r="B51" s="2" t="s">
        <v>103</v>
      </c>
      <c r="C51" s="2" t="s">
        <v>4</v>
      </c>
      <c r="D51" s="21">
        <v>21</v>
      </c>
    </row>
    <row r="52" spans="1:4" ht="31.5" hidden="1" x14ac:dyDescent="0.25">
      <c r="A52" s="1" t="s">
        <v>8</v>
      </c>
      <c r="B52" s="2" t="s">
        <v>104</v>
      </c>
      <c r="C52" s="2" t="s">
        <v>9</v>
      </c>
      <c r="D52" s="21">
        <v>3</v>
      </c>
    </row>
    <row r="53" spans="1:4" ht="31.5" hidden="1" x14ac:dyDescent="0.25">
      <c r="A53" s="1" t="s">
        <v>10</v>
      </c>
      <c r="B53" s="2" t="s">
        <v>105</v>
      </c>
      <c r="C53" s="2" t="s">
        <v>11</v>
      </c>
      <c r="D53" s="21">
        <v>15</v>
      </c>
    </row>
    <row r="54" spans="1:4" ht="31.5" hidden="1" x14ac:dyDescent="0.25">
      <c r="A54" s="1" t="s">
        <v>12</v>
      </c>
      <c r="B54" s="2" t="s">
        <v>106</v>
      </c>
      <c r="C54" s="2" t="s">
        <v>11</v>
      </c>
      <c r="D54" s="21">
        <v>10</v>
      </c>
    </row>
    <row r="55" spans="1:4" ht="31.5" hidden="1" x14ac:dyDescent="0.25">
      <c r="A55" s="1" t="s">
        <v>13</v>
      </c>
      <c r="B55" s="2" t="s">
        <v>107</v>
      </c>
      <c r="C55" s="2" t="s">
        <v>14</v>
      </c>
      <c r="D55" s="21">
        <v>50</v>
      </c>
    </row>
    <row r="56" spans="1:4" ht="47.25" hidden="1" x14ac:dyDescent="0.25">
      <c r="A56" s="1" t="s">
        <v>15</v>
      </c>
      <c r="B56" s="2" t="s">
        <v>108</v>
      </c>
      <c r="C56" s="2" t="s">
        <v>14</v>
      </c>
      <c r="D56" s="21">
        <v>40</v>
      </c>
    </row>
    <row r="57" spans="1:4" ht="47.25" hidden="1" x14ac:dyDescent="0.25">
      <c r="A57" s="1" t="s">
        <v>16</v>
      </c>
      <c r="B57" s="2" t="s">
        <v>109</v>
      </c>
      <c r="C57" s="2" t="s">
        <v>14</v>
      </c>
      <c r="D57" s="21">
        <v>27</v>
      </c>
    </row>
    <row r="58" spans="1:4" ht="31.5" hidden="1" x14ac:dyDescent="0.25">
      <c r="A58" s="1" t="s">
        <v>17</v>
      </c>
      <c r="B58" s="2" t="s">
        <v>110</v>
      </c>
      <c r="C58" s="2" t="s">
        <v>11</v>
      </c>
      <c r="D58" s="21">
        <v>12</v>
      </c>
    </row>
    <row r="59" spans="1:4" ht="31.5" hidden="1" x14ac:dyDescent="0.25">
      <c r="A59" s="1" t="s">
        <v>18</v>
      </c>
      <c r="B59" s="2" t="s">
        <v>111</v>
      </c>
      <c r="C59" s="2" t="s">
        <v>14</v>
      </c>
      <c r="D59" s="21">
        <v>10</v>
      </c>
    </row>
    <row r="60" spans="1:4" ht="31.5" hidden="1" x14ac:dyDescent="0.25">
      <c r="A60" s="1" t="s">
        <v>19</v>
      </c>
      <c r="B60" s="2" t="s">
        <v>112</v>
      </c>
      <c r="C60" s="2" t="s">
        <v>14</v>
      </c>
      <c r="D60" s="21">
        <v>7</v>
      </c>
    </row>
    <row r="61" spans="1:4" ht="31.5" hidden="1" x14ac:dyDescent="0.25">
      <c r="A61" s="1" t="s">
        <v>20</v>
      </c>
      <c r="B61" s="2" t="s">
        <v>113</v>
      </c>
      <c r="C61" s="2" t="s">
        <v>11</v>
      </c>
      <c r="D61" s="21">
        <v>15</v>
      </c>
    </row>
    <row r="62" spans="1:4" ht="47.25" hidden="1" x14ac:dyDescent="0.25">
      <c r="A62" s="1" t="s">
        <v>21</v>
      </c>
      <c r="B62" s="2" t="s">
        <v>114</v>
      </c>
      <c r="C62" s="2" t="s">
        <v>22</v>
      </c>
      <c r="D62" s="21">
        <v>10</v>
      </c>
    </row>
    <row r="63" spans="1:4" ht="47.25" hidden="1" x14ac:dyDescent="0.25">
      <c r="A63" s="1" t="s">
        <v>23</v>
      </c>
      <c r="B63" s="2" t="s">
        <v>115</v>
      </c>
      <c r="C63" s="2" t="s">
        <v>22</v>
      </c>
      <c r="D63" s="21">
        <v>7</v>
      </c>
    </row>
    <row r="64" spans="1:4" ht="31.5" hidden="1" x14ac:dyDescent="0.25">
      <c r="A64" s="1" t="s">
        <v>24</v>
      </c>
      <c r="B64" s="2" t="s">
        <v>116</v>
      </c>
      <c r="C64" s="2" t="s">
        <v>11</v>
      </c>
      <c r="D64" s="21">
        <v>10</v>
      </c>
    </row>
    <row r="65" spans="1:4" ht="31.5" hidden="1" x14ac:dyDescent="0.25">
      <c r="A65" s="1" t="s">
        <v>25</v>
      </c>
      <c r="B65" s="2" t="s">
        <v>117</v>
      </c>
      <c r="C65" s="2" t="s">
        <v>11</v>
      </c>
      <c r="D65" s="21">
        <v>7</v>
      </c>
    </row>
    <row r="66" spans="1:4" ht="47.25" hidden="1" x14ac:dyDescent="0.25">
      <c r="A66" s="1" t="s">
        <v>26</v>
      </c>
      <c r="B66" s="2" t="s">
        <v>118</v>
      </c>
      <c r="C66" s="2" t="s">
        <v>27</v>
      </c>
      <c r="D66" s="21">
        <v>40</v>
      </c>
    </row>
    <row r="67" spans="1:4" ht="47.25" hidden="1" x14ac:dyDescent="0.25">
      <c r="A67" s="1" t="s">
        <v>28</v>
      </c>
      <c r="B67" s="2" t="s">
        <v>119</v>
      </c>
      <c r="C67" s="2" t="s">
        <v>27</v>
      </c>
      <c r="D67" s="21">
        <v>27</v>
      </c>
    </row>
    <row r="68" spans="1:4" ht="31.5" hidden="1" x14ac:dyDescent="0.25">
      <c r="A68" s="1" t="s">
        <v>29</v>
      </c>
      <c r="B68" s="2" t="s">
        <v>120</v>
      </c>
      <c r="C68" s="2" t="s">
        <v>30</v>
      </c>
      <c r="D68" s="21">
        <v>10</v>
      </c>
    </row>
    <row r="69" spans="1:4" ht="31.5" hidden="1" x14ac:dyDescent="0.25">
      <c r="A69" s="1" t="s">
        <v>31</v>
      </c>
      <c r="B69" s="2" t="s">
        <v>121</v>
      </c>
      <c r="C69" s="2" t="s">
        <v>27</v>
      </c>
      <c r="D69" s="21">
        <v>20</v>
      </c>
    </row>
    <row r="70" spans="1:4" ht="31.5" hidden="1" x14ac:dyDescent="0.25">
      <c r="A70" s="1" t="s">
        <v>32</v>
      </c>
      <c r="B70" s="2" t="s">
        <v>122</v>
      </c>
      <c r="C70" s="2" t="s">
        <v>33</v>
      </c>
      <c r="D70" s="21">
        <v>10</v>
      </c>
    </row>
    <row r="71" spans="1:4" ht="31.5" hidden="1" x14ac:dyDescent="0.25">
      <c r="A71" s="1" t="s">
        <v>34</v>
      </c>
      <c r="B71" s="2" t="s">
        <v>123</v>
      </c>
      <c r="C71" s="2" t="s">
        <v>33</v>
      </c>
      <c r="D71" s="21">
        <v>7</v>
      </c>
    </row>
    <row r="72" spans="1:4" ht="31.5" hidden="1" x14ac:dyDescent="0.25">
      <c r="A72" s="1" t="s">
        <v>35</v>
      </c>
      <c r="B72" s="2" t="s">
        <v>124</v>
      </c>
      <c r="C72" s="2" t="s">
        <v>33</v>
      </c>
      <c r="D72" s="21">
        <v>15</v>
      </c>
    </row>
    <row r="73" spans="1:4" ht="47.25" hidden="1" x14ac:dyDescent="0.25">
      <c r="A73" s="1" t="s">
        <v>36</v>
      </c>
      <c r="B73" s="2" t="s">
        <v>125</v>
      </c>
      <c r="C73" s="2" t="s">
        <v>33</v>
      </c>
      <c r="D73" s="21">
        <v>10</v>
      </c>
    </row>
    <row r="74" spans="1:4" ht="31.5" hidden="1" x14ac:dyDescent="0.25">
      <c r="A74" s="1" t="s">
        <v>37</v>
      </c>
      <c r="B74" s="2" t="s">
        <v>126</v>
      </c>
      <c r="C74" s="2" t="s">
        <v>14</v>
      </c>
      <c r="D74" s="21">
        <v>15</v>
      </c>
    </row>
    <row r="75" spans="1:4" ht="47.25" hidden="1" x14ac:dyDescent="0.25">
      <c r="A75" s="1" t="s">
        <v>38</v>
      </c>
      <c r="B75" s="2" t="s">
        <v>127</v>
      </c>
      <c r="C75" s="2" t="s">
        <v>14</v>
      </c>
      <c r="D75" s="21">
        <v>10</v>
      </c>
    </row>
    <row r="76" spans="1:4" ht="63" hidden="1" x14ac:dyDescent="0.25">
      <c r="A76" s="1" t="s">
        <v>39</v>
      </c>
      <c r="B76" s="2" t="s">
        <v>128</v>
      </c>
      <c r="C76" s="2" t="s">
        <v>40</v>
      </c>
      <c r="D76" s="21">
        <v>10</v>
      </c>
    </row>
    <row r="77" spans="1:4" ht="47.25" hidden="1" x14ac:dyDescent="0.25">
      <c r="A77" s="1" t="s">
        <v>41</v>
      </c>
      <c r="B77" s="2" t="s">
        <v>129</v>
      </c>
      <c r="C77" s="2" t="s">
        <v>40</v>
      </c>
      <c r="D77" s="21">
        <v>7</v>
      </c>
    </row>
    <row r="78" spans="1:4" ht="78.75" hidden="1" x14ac:dyDescent="0.25">
      <c r="A78" s="1" t="s">
        <v>42</v>
      </c>
      <c r="B78" s="2" t="s">
        <v>130</v>
      </c>
      <c r="C78" s="2" t="s">
        <v>40</v>
      </c>
      <c r="D78" s="21">
        <v>10</v>
      </c>
    </row>
    <row r="79" spans="1:4" ht="47.25" hidden="1" x14ac:dyDescent="0.25">
      <c r="A79" s="1" t="s">
        <v>43</v>
      </c>
      <c r="B79" s="2" t="s">
        <v>131</v>
      </c>
      <c r="C79" s="2" t="s">
        <v>33</v>
      </c>
      <c r="D79" s="21">
        <v>10</v>
      </c>
    </row>
    <row r="80" spans="1:4" ht="63" hidden="1" x14ac:dyDescent="0.25">
      <c r="A80" s="1" t="s">
        <v>44</v>
      </c>
      <c r="B80" s="2" t="s">
        <v>132</v>
      </c>
      <c r="C80" s="2" t="s">
        <v>33</v>
      </c>
      <c r="D80" s="21">
        <v>7</v>
      </c>
    </row>
    <row r="81" spans="1:4" ht="47.25" hidden="1" x14ac:dyDescent="0.25">
      <c r="A81" s="1" t="s">
        <v>45</v>
      </c>
      <c r="B81" s="2" t="s">
        <v>133</v>
      </c>
      <c r="C81" s="2" t="s">
        <v>40</v>
      </c>
      <c r="D81" s="21">
        <v>7</v>
      </c>
    </row>
    <row r="82" spans="1:4" ht="63" hidden="1" x14ac:dyDescent="0.25">
      <c r="A82" s="1" t="s">
        <v>46</v>
      </c>
      <c r="B82" s="2" t="s">
        <v>134</v>
      </c>
      <c r="C82" s="2" t="s">
        <v>40</v>
      </c>
      <c r="D82" s="21">
        <v>5</v>
      </c>
    </row>
    <row r="83" spans="1:4" ht="31.5" hidden="1" x14ac:dyDescent="0.25">
      <c r="A83" s="1" t="s">
        <v>47</v>
      </c>
      <c r="B83" s="2" t="s">
        <v>135</v>
      </c>
      <c r="C83" s="2" t="s">
        <v>40</v>
      </c>
      <c r="D83" s="21">
        <v>7</v>
      </c>
    </row>
    <row r="84" spans="1:4" ht="31.5" hidden="1" x14ac:dyDescent="0.25">
      <c r="A84" s="1" t="s">
        <v>48</v>
      </c>
      <c r="B84" s="2" t="s">
        <v>136</v>
      </c>
      <c r="C84" s="2" t="s">
        <v>40</v>
      </c>
      <c r="D84" s="21">
        <v>5</v>
      </c>
    </row>
    <row r="85" spans="1:4" ht="31.5" hidden="1" x14ac:dyDescent="0.25">
      <c r="A85" s="1" t="s">
        <v>49</v>
      </c>
      <c r="B85" s="2" t="s">
        <v>137</v>
      </c>
      <c r="C85" s="2" t="s">
        <v>40</v>
      </c>
      <c r="D85" s="21">
        <v>15</v>
      </c>
    </row>
    <row r="86" spans="1:4" ht="47.25" hidden="1" x14ac:dyDescent="0.25">
      <c r="A86" s="1" t="s">
        <v>50</v>
      </c>
      <c r="B86" s="2" t="s">
        <v>138</v>
      </c>
      <c r="C86" s="2" t="s">
        <v>11</v>
      </c>
      <c r="D86" s="21">
        <v>10</v>
      </c>
    </row>
    <row r="87" spans="1:4" ht="47.25" hidden="1" x14ac:dyDescent="0.25">
      <c r="A87" s="1" t="s">
        <v>51</v>
      </c>
      <c r="B87" s="2" t="s">
        <v>139</v>
      </c>
      <c r="C87" s="2" t="s">
        <v>11</v>
      </c>
      <c r="D87" s="21">
        <v>10</v>
      </c>
    </row>
    <row r="88" spans="1:4" ht="31.5" hidden="1" x14ac:dyDescent="0.25">
      <c r="A88" s="1" t="s">
        <v>52</v>
      </c>
      <c r="B88" s="2" t="s">
        <v>140</v>
      </c>
      <c r="C88" s="2" t="s">
        <v>40</v>
      </c>
      <c r="D88" s="21">
        <v>5</v>
      </c>
    </row>
    <row r="89" spans="1:4" ht="31.5" hidden="1" x14ac:dyDescent="0.25">
      <c r="A89" s="1" t="s">
        <v>53</v>
      </c>
      <c r="B89" s="2" t="s">
        <v>141</v>
      </c>
      <c r="C89" s="2" t="s">
        <v>40</v>
      </c>
      <c r="D89" s="21">
        <v>5</v>
      </c>
    </row>
    <row r="90" spans="1:4" ht="47.25" hidden="1" x14ac:dyDescent="0.25">
      <c r="A90" s="1" t="s">
        <v>54</v>
      </c>
      <c r="B90" s="2" t="s">
        <v>142</v>
      </c>
      <c r="C90" s="2" t="s">
        <v>33</v>
      </c>
      <c r="D90" s="21">
        <v>3</v>
      </c>
    </row>
    <row r="91" spans="1:4" ht="31.5" hidden="1" x14ac:dyDescent="0.25">
      <c r="A91" s="1" t="s">
        <v>55</v>
      </c>
      <c r="B91" s="2" t="s">
        <v>143</v>
      </c>
      <c r="C91" s="2" t="s">
        <v>33</v>
      </c>
      <c r="D91" s="21">
        <v>5</v>
      </c>
    </row>
    <row r="92" spans="1:4" ht="47.25" hidden="1" x14ac:dyDescent="0.25">
      <c r="A92" s="1" t="s">
        <v>56</v>
      </c>
      <c r="B92" s="2" t="s">
        <v>144</v>
      </c>
      <c r="C92" s="2" t="s">
        <v>11</v>
      </c>
      <c r="D92" s="21">
        <v>15</v>
      </c>
    </row>
    <row r="93" spans="1:4" ht="31.5" hidden="1" x14ac:dyDescent="0.25">
      <c r="A93" s="1" t="s">
        <v>57</v>
      </c>
      <c r="B93" s="2" t="s">
        <v>145</v>
      </c>
      <c r="C93" s="2" t="s">
        <v>30</v>
      </c>
      <c r="D93" s="21">
        <v>45</v>
      </c>
    </row>
    <row r="94" spans="1:4" ht="31.5" hidden="1" x14ac:dyDescent="0.25">
      <c r="A94" s="1" t="s">
        <v>58</v>
      </c>
      <c r="B94" s="2" t="s">
        <v>146</v>
      </c>
      <c r="C94" s="2" t="s">
        <v>11</v>
      </c>
      <c r="D94" s="21">
        <v>15</v>
      </c>
    </row>
    <row r="95" spans="1:4" ht="47.25" hidden="1" x14ac:dyDescent="0.25">
      <c r="A95" s="1" t="s">
        <v>59</v>
      </c>
      <c r="B95" s="2" t="s">
        <v>147</v>
      </c>
      <c r="C95" s="2" t="s">
        <v>11</v>
      </c>
      <c r="D95" s="21">
        <v>15</v>
      </c>
    </row>
  </sheetData>
  <protectedRanges>
    <protectedRange sqref="D6:D38" name="Диапазон4"/>
    <protectedRange sqref="B6:B38" name="Диапазон1"/>
    <protectedRange sqref="E6:E38" name="Диапазон2"/>
    <protectedRange sqref="H22 G20:G21 H18 G16 G14 H13 H36 G37:G38 H11 G7:G10 H6 G12 G23:G35" name="Диапазон3"/>
  </protectedRanges>
  <mergeCells count="12">
    <mergeCell ref="C2:D2"/>
    <mergeCell ref="E2:F3"/>
    <mergeCell ref="G2:I2"/>
    <mergeCell ref="J2:L2"/>
    <mergeCell ref="C3:D3"/>
    <mergeCell ref="G3:I3"/>
    <mergeCell ref="J3:L3"/>
    <mergeCell ref="C4:D4"/>
    <mergeCell ref="B39:I39"/>
    <mergeCell ref="B40:I40"/>
    <mergeCell ref="B41:I41"/>
    <mergeCell ref="J41:L41"/>
  </mergeCells>
  <dataValidations count="42">
    <dataValidation type="list" allowBlank="1" showInputMessage="1" showErrorMessage="1" promptTitle="Передвижение по помещению" prompt="Выберите услугу &quot;Помощь при передвижении по помещению...&quot;" sqref="B28" xr:uid="{00000000-0002-0000-0000-000000000000}">
      <formula1>$B$85</formula1>
    </dataValidation>
    <dataValidation allowBlank="1" showInputMessage="1" showErrorMessage="1" prompt="(D*I)/4_x000a_Время услуги умножаем на кратность в месяц и делим на 4 недели" sqref="K15 K17 K19" xr:uid="{00000000-0002-0000-0000-000001000000}"/>
    <dataValidation type="list" allowBlank="1" showInputMessage="1" showErrorMessage="1" promptTitle="Конитивные функции" prompt="Выберите услугу &quot;Помощь в поддержании когнитивных функций...&quot;" sqref="B38" xr:uid="{00000000-0002-0000-0000-000002000000}">
      <formula1>$B$95</formula1>
    </dataValidation>
    <dataValidation type="list" allowBlank="1" showInputMessage="1" showErrorMessage="1" promptTitle="Приготовление пищи" prompt="Выберите услугу &quot;Приготовление пищи...&quot; или &quot;Помощь при приготовлении пищи...&quot;" sqref="B6" xr:uid="{00000000-0002-0000-0000-000003000000}">
      <formula1>$B$46:$B$47</formula1>
    </dataValidation>
    <dataValidation type="list" allowBlank="1" showInputMessage="1" showErrorMessage="1" promptTitle="Подготовка и подача пищи" prompt="Выберете услугу &quot;Подготовка и подача пищи...&quot; или &quot;Помощь при подготовке пищи к приему...&quot;" sqref="B7" xr:uid="{00000000-0002-0000-0000-000004000000}">
      <formula1>$B$48:$B$49</formula1>
    </dataValidation>
    <dataValidation type="list" allowBlank="1" showInputMessage="1" showErrorMessage="1" promptTitle="Прием пищи" prompt="Выберите услугу &quot;Кормление&quot; или &quot;Помощь при приеме пищи...&quot;" sqref="B8" xr:uid="{00000000-0002-0000-0000-000005000000}">
      <formula1>$B$50:$B$51</formula1>
    </dataValidation>
    <dataValidation type="list" allowBlank="1" showInputMessage="1" showErrorMessage="1" promptTitle="Питьевой режим" prompt="Выберите услугу &quot;Помощь в соблюдении питьевого режима...&quot;" sqref="B9" xr:uid="{00000000-0002-0000-0000-000006000000}">
      <formula1>$B$52</formula1>
    </dataValidation>
    <dataValidation type="list" allowBlank="1" showInputMessage="1" showErrorMessage="1" promptTitle="Умывание" prompt="Выберите услугу &quot;Умывание...&quot; или &quot;Помощь при умывании...&quot;" sqref="B10" xr:uid="{00000000-0002-0000-0000-000007000000}">
      <formula1>$B$53:$B$54</formula1>
    </dataValidation>
    <dataValidation type="list" allowBlank="1" showInputMessage="1" showErrorMessage="1" promptTitle="Купание" prompt="Выберите услугу &quot;Купание в кровати...&quot;, &quot;Купание в приспособленном помещении...&quot; или &quot;Помощь при купании в приспособленном помещении...&quot;" sqref="B11" xr:uid="{00000000-0002-0000-0000-000008000000}">
      <formula1>$B$55:$B$57</formula1>
    </dataValidation>
    <dataValidation type="list" allowBlank="1" showInputMessage="1" showErrorMessage="1" promptTitle="Обтирание" prompt="Выберите услугу &quot;Гигиеническое обтирание...&quot;" sqref="B12" xr:uid="{00000000-0002-0000-0000-000009000000}">
      <formula1>$B$58</formula1>
    </dataValidation>
    <dataValidation type="list" allowBlank="1" showInputMessage="1" showErrorMessage="1" promptTitle="Мытье головы" prompt="Выберите услугу &quot;Мытье головы...&quot; или &quot;Помощь при мытье головы...&quot;" sqref="B13" xr:uid="{00000000-0002-0000-0000-00000A000000}">
      <formula1>$B$59:$B$60</formula1>
    </dataValidation>
    <dataValidation type="list" allowBlank="1" showInputMessage="1" showErrorMessage="1" promptTitle="Подмывание" prompt="Выберите услугу &quot;Подмывание...&quot;" sqref="B14" xr:uid="{00000000-0002-0000-0000-00000B000000}">
      <formula1>$B$61</formula1>
    </dataValidation>
    <dataValidation type="list" allowBlank="1" showInputMessage="1" showErrorMessage="1" promptTitle="Обработка ногтей на руках" prompt="Выберите услугу &quot;Гигиеническая обработка ногтей на руках...&quot; или &quot;Помощь при гигиенической обработке ногтей на руках...&quot;" sqref="B15" xr:uid="{00000000-0002-0000-0000-00000C000000}">
      <formula1>$B$62:$B$63</formula1>
    </dataValidation>
    <dataValidation type="list" allowBlank="1" showInputMessage="1" showErrorMessage="1" promptTitle="Мытье ног" prompt="Выберите услугу &quot;Мытье ног...&quot; или &quot;Помощь при мытье ног...&quot;" sqref="B16" xr:uid="{00000000-0002-0000-0000-00000D000000}">
      <formula1>$B$64:$B$65</formula1>
    </dataValidation>
    <dataValidation type="list" allowBlank="1" showInputMessage="1" showErrorMessage="1" promptTitle="Обработка ногтей на ногах" prompt="Выберите услугу &quot;Гигиеническая обработка ногтей на ногах...&quot; или &quot;Помощь при гигиенической обработке ногтей на руках...&quot;" sqref="B17" xr:uid="{00000000-0002-0000-0000-00000E000000}">
      <formula1>$B$66:$B$67</formula1>
    </dataValidation>
    <dataValidation type="list" allowBlank="1" showInputMessage="1" showErrorMessage="1" promptTitle="Бритье" prompt="Выберите услугу &quot;Гигиеническое бритье...&quot;" sqref="B18" xr:uid="{00000000-0002-0000-0000-00000F000000}">
      <formula1>$B$68</formula1>
    </dataValidation>
    <dataValidation type="list" allowBlank="1" showInputMessage="1" showErrorMessage="1" promptTitle="Стрижка" prompt="Выберите услугу &quot;Гигиеническая стрижка...&quot;" sqref="B19" xr:uid="{00000000-0002-0000-0000-000010000000}">
      <formula1>$B$69</formula1>
    </dataValidation>
    <dataValidation type="list" allowBlank="1" showInputMessage="1" showErrorMessage="1" promptTitle="Смена одежды (обуви)" prompt="Выберите услугу &quot;Смена одежды (обуви)...&quot; или &quot;Помощь при смене одежды (обуви)...&quot;" sqref="B20" xr:uid="{00000000-0002-0000-0000-000011000000}">
      <formula1>$B$70:$B$71</formula1>
    </dataValidation>
    <dataValidation type="list" allowBlank="1" showInputMessage="1" showErrorMessage="1" promptTitle="Смена нательного белья" prompt="Выберите услугу &quot;Смена нательного белья...&quot; или &quot;Помощь при смене нательного белья...&quot;" sqref="B21" xr:uid="{00000000-0002-0000-0000-000012000000}">
      <formula1>$B$72:$B$73</formula1>
    </dataValidation>
    <dataValidation type="list" allowBlank="1" showInputMessage="1" showErrorMessage="1" promptTitle="Смена постельного белья" prompt="Выберите услугу &quot;Смена постельного белья...&quot; или &quot;Помощь при смене постельного белья...&quot;" sqref="B22" xr:uid="{00000000-0002-0000-0000-000013000000}">
      <formula1>$B$74:$B$75</formula1>
    </dataValidation>
    <dataValidation type="list" allowBlank="1" showInputMessage="1" showErrorMessage="1" promptTitle="Замена абсорбирующего белья" prompt="Выберите услугу &quot;Замена абсорбирующего белья...&quot; или &quot;Помощь при замене абсорбирующего белья...&quot;" sqref="B23" xr:uid="{00000000-0002-0000-0000-000014000000}">
      <formula1>$B$76:$B$77</formula1>
    </dataValidation>
    <dataValidation type="list" allowBlank="1" showInputMessage="1" showErrorMessage="1" promptTitle="Помощь при пользовании туалетом" prompt="Выберите услугу &quot;Помощь при пользовании туалетом...&quot;" sqref="B24" xr:uid="{00000000-0002-0000-0000-000015000000}">
      <formula1>$B$78</formula1>
    </dataValidation>
    <dataValidation type="list" allowBlank="1" showInputMessage="1" showErrorMessage="1" promptTitle="Замена моче/калоприёмника" prompt="Выберите услугу &quot;Замене мочеприемника и (или) калоприемника&quot; или &quot;Помощь при замене мочеприемника и (или) калоприемника...&quot;" sqref="B25" xr:uid="{00000000-0002-0000-0000-000016000000}">
      <formula1>$B$79:$B$80</formula1>
    </dataValidation>
    <dataValidation type="list" allowBlank="1" showInputMessage="1" showErrorMessage="1" promptTitle="Позиционирование" prompt="Выберите услугу &quot;Позиционирование...&quot; или &quot;Помощь при позиционировании...&quot;" sqref="B26" xr:uid="{00000000-0002-0000-0000-000017000000}">
      <formula1>$B$81:$B$82</formula1>
    </dataValidation>
    <dataValidation type="list" allowBlank="1" showInputMessage="1" showErrorMessage="1" promptTitle="Пересаживание" prompt="Выберите услугу &quot;Пересаживание...&quot; &quot;Помощь при пересаживании...&quot;" sqref="B27" xr:uid="{00000000-0002-0000-0000-000018000000}">
      <formula1>$B$83:$B$84</formula1>
    </dataValidation>
    <dataValidation type="list" allowBlank="1" showInputMessage="1" showErrorMessage="1" promptTitle="Измерения" prompt="Выберите услугу &quot;Измерение температуры тела, артериального давления, пульса, сатурации...&quot;" sqref="B29" xr:uid="{00000000-0002-0000-0000-000019000000}">
      <formula1>$B$86</formula1>
    </dataValidation>
    <dataValidation type="list" allowBlank="1" showInputMessage="1" showErrorMessage="1" promptTitle="Рекомендации" prompt="Выберите услугу &quot;Помощь в соблюдении медицинских назначений и рекомендаций...&quot;" sqref="B30" xr:uid="{00000000-0002-0000-0000-00001A000000}">
      <formula1>$B$87</formula1>
    </dataValidation>
    <dataValidation type="list" allowBlank="1" showInputMessage="1" showErrorMessage="1" promptTitle="Подготовка лекарств" prompt="Выберите услугу &quot;Подготовка лекарственных препаратов к приему...&quot;" sqref="B31" xr:uid="{00000000-0002-0000-0000-00001B000000}">
      <formula1>$B$88</formula1>
    </dataValidation>
    <dataValidation type="list" allowBlank="1" showInputMessage="1" showErrorMessage="1" promptTitle="Приём лекарств" prompt="Выберите услугу &quot;Помощь в приеме лекарственных препаратов...&quot;" sqref="B32" xr:uid="{00000000-0002-0000-0000-00001C000000}">
      <formula1>$B$89</formula1>
    </dataValidation>
    <dataValidation type="list" allowBlank="1" showInputMessage="1" showErrorMessage="1" promptTitle="Очки и (или) слуховой аппарат" prompt="Выберите услугу &quot;Помощь в использовании очков и (или) слуховых аппаратов...&quot;" sqref="B33" xr:uid="{00000000-0002-0000-0000-00001D000000}">
      <formula1>$B$90</formula1>
    </dataValidation>
    <dataValidation type="list" allowBlank="1" showInputMessage="1" showErrorMessage="1" promptTitle="Протезы и ортезы" prompt="Выберите услугу &quot;Помощь в использовании протезов или ортезов...&quot;" sqref="B34" xr:uid="{00000000-0002-0000-0000-00001E000000}">
      <formula1>$B$91</formula1>
    </dataValidation>
    <dataValidation type="list" allowBlank="1" showInputMessage="1" showErrorMessage="1" promptTitle="Социальная активность" prompt="Выберите услугу &quot;Помощь в поддержании посильной социальной активности...&quot;" sqref="B35" xr:uid="{00000000-0002-0000-0000-00001F000000}">
      <formula1>$B$92</formula1>
    </dataValidation>
    <dataValidation type="list" allowBlank="1" showInputMessage="1" showErrorMessage="1" promptTitle="Физическая активность, прогулки" prompt="Выберите услугу &quot;Помощь в поддержании посильной физической активности, включая прогулки...&quot;" sqref="B36" xr:uid="{00000000-0002-0000-0000-000020000000}">
      <formula1>$B$93</formula1>
    </dataValidation>
    <dataValidation type="list" allowBlank="1" showInputMessage="1" showErrorMessage="1" promptTitle="Бытовая активность" prompt="Выберите услугу &quot;Помощь в поддержании посильной бытовой активности...&quot;" sqref="B37" xr:uid="{00000000-0002-0000-0000-000021000000}">
      <formula1>$B$94</formula1>
    </dataValidation>
    <dataValidation allowBlank="1" showInputMessage="1" showErrorMessage="1" prompt="Сколько дней в неделю, будет обслуживаться гражданин" sqref="E6:E38" xr:uid="{00000000-0002-0000-0000-000022000000}"/>
    <dataValidation allowBlank="1" showInputMessage="1" showErrorMessage="1" prompt="Сколько раз в неделю будет оказываться услуга" sqref="H6 H11 H13 H36 H22 H18" xr:uid="{00000000-0002-0000-0000-000023000000}"/>
    <dataValidation allowBlank="1" showInputMessage="1" showErrorMessage="1" prompt="формула - H*4 _x000a_(число услуг в неделю умножаем на количество недель в месяце)" sqref="I6 I13 I11 I22 I18 I36" xr:uid="{00000000-0002-0000-0000-000024000000}"/>
    <dataValidation allowBlank="1" showInputMessage="1" showErrorMessage="1" prompt="D*H_x000a_Время одной услуги умножаем на кратность оказания в неделю" sqref="K6:K14 K18 K16 K20:K38" xr:uid="{00000000-0002-0000-0000-000025000000}"/>
    <dataValidation allowBlank="1" showInputMessage="1" showErrorMessage="1" prompt="D*I_x000a_Время на одну услугу умножаем на количество услуг в месяц" sqref="L6:L38" xr:uid="{00000000-0002-0000-0000-000026000000}"/>
    <dataValidation allowBlank="1" showInputMessage="1" showErrorMessage="1" prompt="E*4_x000a_Количество дней обслуживания в неделю умножаем на количество недель в месяце (28)" sqref="F6:F38" xr:uid="{00000000-0002-0000-0000-000027000000}"/>
    <dataValidation allowBlank="1" showInputMessage="1" showErrorMessage="1" prompt="(указать вручную)_x000a_Сколько раз в день будет оказываться услуга" sqref="G7:G10 G12 G14 G16 G20:G21 G37:G38 G23:G35" xr:uid="{00000000-0002-0000-0000-000028000000}"/>
    <dataValidation allowBlank="1" showInputMessage="1" showErrorMessage="1" prompt="E*G_x000a_сколько раз в неделю будет оказываться услуга" sqref="H37:H38 H7:H10 H12 H14 H16 H20:H21 H23:H35" xr:uid="{00000000-0002-0000-0000-000029000000}"/>
  </dataValidations>
  <hyperlinks>
    <hyperlink ref="B3" location="_ftn1" display="_ftn1" xr:uid="{00000000-0004-0000-0000-000000000000}"/>
    <hyperlink ref="C4" location="_ftn2" display="_ftn2" xr:uid="{00000000-0004-0000-0000-000001000000}"/>
    <hyperlink ref="B44" location="_ftnref1" display="_ftnref1" xr:uid="{00000000-0004-0000-0000-000002000000}"/>
    <hyperlink ref="B45" location="_ftnref2" display="_ftnref2" xr:uid="{00000000-0004-0000-0000-000003000000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79998168889431442"/>
  </sheetPr>
  <dimension ref="A1:CQ106"/>
  <sheetViews>
    <sheetView showZeros="0" tabSelected="1" zoomScale="70" zoomScaleNormal="70" workbookViewId="0">
      <pane xSplit="1" topLeftCell="B1" activePane="topRight" state="frozen"/>
      <selection pane="topRight" activeCell="F5" sqref="F5"/>
    </sheetView>
  </sheetViews>
  <sheetFormatPr defaultColWidth="8.85546875" defaultRowHeight="15" x14ac:dyDescent="0.25"/>
  <cols>
    <col min="1" max="1" width="8.85546875" style="53"/>
    <col min="2" max="2" width="69.85546875" style="53" customWidth="1"/>
    <col min="3" max="3" width="14.140625" style="85" customWidth="1"/>
    <col min="4" max="4" width="10.7109375" style="86" customWidth="1"/>
    <col min="5" max="18" width="7.42578125" style="53" customWidth="1"/>
    <col min="19" max="19" width="8.85546875" style="53"/>
    <col min="20" max="20" width="4.140625" style="53" customWidth="1"/>
    <col min="21" max="21" width="69.85546875" style="53" customWidth="1"/>
    <col min="22" max="22" width="10.7109375" style="85" customWidth="1"/>
    <col min="23" max="23" width="10.7109375" style="86" customWidth="1"/>
    <col min="24" max="37" width="7.42578125" style="53" customWidth="1"/>
    <col min="38" max="38" width="8.85546875" style="53"/>
    <col min="39" max="39" width="4.140625" style="53" customWidth="1"/>
    <col min="40" max="40" width="69.85546875" style="53" customWidth="1"/>
    <col min="41" max="41" width="10.7109375" style="85" customWidth="1"/>
    <col min="42" max="42" width="10.7109375" style="86" customWidth="1"/>
    <col min="43" max="56" width="7.42578125" style="53" customWidth="1"/>
    <col min="57" max="57" width="8.85546875" style="53"/>
    <col min="58" max="58" width="4.140625" style="53" customWidth="1"/>
    <col min="59" max="59" width="69.85546875" style="53" customWidth="1"/>
    <col min="60" max="60" width="10.7109375" style="85" customWidth="1"/>
    <col min="61" max="61" width="10.7109375" style="86" customWidth="1"/>
    <col min="62" max="75" width="7.42578125" style="53" customWidth="1"/>
    <col min="76" max="76" width="8.85546875" style="53"/>
    <col min="77" max="77" width="4.140625" style="53" customWidth="1"/>
    <col min="78" max="78" width="69.85546875" style="53" customWidth="1"/>
    <col min="79" max="79" width="10.7109375" style="85" customWidth="1"/>
    <col min="80" max="80" width="10.7109375" style="86" customWidth="1"/>
    <col min="81" max="94" width="7.42578125" style="53" customWidth="1"/>
    <col min="95" max="16384" width="8.85546875" style="53"/>
  </cols>
  <sheetData>
    <row r="1" spans="1:95" ht="27" customHeight="1" thickBot="1" x14ac:dyDescent="0.3">
      <c r="B1" s="144" t="s">
        <v>217</v>
      </c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U1" s="144" t="s">
        <v>218</v>
      </c>
      <c r="V1" s="144"/>
      <c r="W1" s="144"/>
      <c r="X1" s="144"/>
      <c r="Y1" s="144"/>
      <c r="Z1" s="144"/>
      <c r="AA1" s="144"/>
      <c r="AB1" s="144"/>
      <c r="AC1" s="144"/>
      <c r="AD1" s="144"/>
      <c r="AE1" s="144"/>
      <c r="AF1" s="144"/>
      <c r="AG1" s="144"/>
      <c r="AH1" s="144"/>
      <c r="AI1" s="144"/>
      <c r="AJ1" s="144"/>
      <c r="AK1" s="144"/>
      <c r="AL1" s="144"/>
      <c r="AN1" s="144" t="s">
        <v>219</v>
      </c>
      <c r="AO1" s="144"/>
      <c r="AP1" s="144"/>
      <c r="AQ1" s="144"/>
      <c r="AR1" s="144"/>
      <c r="AS1" s="144"/>
      <c r="AT1" s="144"/>
      <c r="AU1" s="144"/>
      <c r="AV1" s="144"/>
      <c r="AW1" s="144"/>
      <c r="AX1" s="144"/>
      <c r="AY1" s="144"/>
      <c r="AZ1" s="144"/>
      <c r="BA1" s="144"/>
      <c r="BB1" s="144"/>
      <c r="BC1" s="144"/>
      <c r="BD1" s="144"/>
      <c r="BE1" s="144"/>
      <c r="BG1" s="144" t="s">
        <v>220</v>
      </c>
      <c r="BH1" s="144"/>
      <c r="BI1" s="144"/>
      <c r="BJ1" s="144"/>
      <c r="BK1" s="144"/>
      <c r="BL1" s="144"/>
      <c r="BM1" s="144"/>
      <c r="BN1" s="144"/>
      <c r="BO1" s="144"/>
      <c r="BP1" s="144"/>
      <c r="BQ1" s="144"/>
      <c r="BR1" s="144"/>
      <c r="BS1" s="144"/>
      <c r="BT1" s="144"/>
      <c r="BU1" s="144"/>
      <c r="BV1" s="144"/>
      <c r="BW1" s="144"/>
      <c r="BX1" s="144"/>
      <c r="BZ1" s="144" t="s">
        <v>222</v>
      </c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144"/>
      <c r="CM1" s="144"/>
      <c r="CN1" s="144"/>
      <c r="CO1" s="144"/>
      <c r="CP1" s="144"/>
      <c r="CQ1" s="144"/>
    </row>
    <row r="2" spans="1:95" ht="69" customHeight="1" thickBot="1" x14ac:dyDescent="0.3">
      <c r="B2" s="145" t="s">
        <v>205</v>
      </c>
      <c r="C2" s="148" t="s">
        <v>206</v>
      </c>
      <c r="D2" s="149"/>
      <c r="E2" s="152" t="s">
        <v>207</v>
      </c>
      <c r="F2" s="153"/>
      <c r="G2" s="152" t="s">
        <v>209</v>
      </c>
      <c r="H2" s="153"/>
      <c r="I2" s="152" t="s">
        <v>210</v>
      </c>
      <c r="J2" s="153"/>
      <c r="K2" s="152" t="s">
        <v>211</v>
      </c>
      <c r="L2" s="153"/>
      <c r="M2" s="152" t="s">
        <v>212</v>
      </c>
      <c r="N2" s="153"/>
      <c r="O2" s="152" t="s">
        <v>213</v>
      </c>
      <c r="P2" s="153"/>
      <c r="Q2" s="152" t="s">
        <v>214</v>
      </c>
      <c r="R2" s="153"/>
      <c r="S2" s="155" t="s">
        <v>216</v>
      </c>
      <c r="U2" s="145" t="s">
        <v>205</v>
      </c>
      <c r="V2" s="148" t="s">
        <v>206</v>
      </c>
      <c r="W2" s="149"/>
      <c r="X2" s="152" t="s">
        <v>207</v>
      </c>
      <c r="Y2" s="153"/>
      <c r="Z2" s="152" t="s">
        <v>209</v>
      </c>
      <c r="AA2" s="153"/>
      <c r="AB2" s="152" t="s">
        <v>210</v>
      </c>
      <c r="AC2" s="153"/>
      <c r="AD2" s="152" t="s">
        <v>211</v>
      </c>
      <c r="AE2" s="153"/>
      <c r="AF2" s="152" t="s">
        <v>212</v>
      </c>
      <c r="AG2" s="153"/>
      <c r="AH2" s="152" t="s">
        <v>213</v>
      </c>
      <c r="AI2" s="153"/>
      <c r="AJ2" s="152" t="s">
        <v>214</v>
      </c>
      <c r="AK2" s="154"/>
      <c r="AL2" s="155" t="s">
        <v>216</v>
      </c>
      <c r="AN2" s="145" t="s">
        <v>205</v>
      </c>
      <c r="AO2" s="148" t="s">
        <v>206</v>
      </c>
      <c r="AP2" s="149"/>
      <c r="AQ2" s="152" t="s">
        <v>207</v>
      </c>
      <c r="AR2" s="153"/>
      <c r="AS2" s="152" t="s">
        <v>209</v>
      </c>
      <c r="AT2" s="153"/>
      <c r="AU2" s="152" t="s">
        <v>210</v>
      </c>
      <c r="AV2" s="153"/>
      <c r="AW2" s="152" t="s">
        <v>211</v>
      </c>
      <c r="AX2" s="153"/>
      <c r="AY2" s="152" t="s">
        <v>212</v>
      </c>
      <c r="AZ2" s="153"/>
      <c r="BA2" s="152" t="s">
        <v>213</v>
      </c>
      <c r="BB2" s="153"/>
      <c r="BC2" s="152" t="s">
        <v>214</v>
      </c>
      <c r="BD2" s="154"/>
      <c r="BE2" s="155" t="s">
        <v>216</v>
      </c>
      <c r="BG2" s="145" t="s">
        <v>205</v>
      </c>
      <c r="BH2" s="148" t="s">
        <v>206</v>
      </c>
      <c r="BI2" s="149"/>
      <c r="BJ2" s="152" t="s">
        <v>207</v>
      </c>
      <c r="BK2" s="153"/>
      <c r="BL2" s="152" t="s">
        <v>209</v>
      </c>
      <c r="BM2" s="153"/>
      <c r="BN2" s="152" t="s">
        <v>210</v>
      </c>
      <c r="BO2" s="153"/>
      <c r="BP2" s="152" t="s">
        <v>211</v>
      </c>
      <c r="BQ2" s="153"/>
      <c r="BR2" s="152" t="s">
        <v>212</v>
      </c>
      <c r="BS2" s="153"/>
      <c r="BT2" s="152" t="s">
        <v>213</v>
      </c>
      <c r="BU2" s="153"/>
      <c r="BV2" s="152" t="s">
        <v>214</v>
      </c>
      <c r="BW2" s="154"/>
      <c r="BX2" s="155" t="s">
        <v>216</v>
      </c>
      <c r="BZ2" s="145" t="s">
        <v>205</v>
      </c>
      <c r="CA2" s="148" t="s">
        <v>206</v>
      </c>
      <c r="CB2" s="149"/>
      <c r="CC2" s="152" t="s">
        <v>207</v>
      </c>
      <c r="CD2" s="153"/>
      <c r="CE2" s="152" t="s">
        <v>209</v>
      </c>
      <c r="CF2" s="153"/>
      <c r="CG2" s="152" t="s">
        <v>210</v>
      </c>
      <c r="CH2" s="153"/>
      <c r="CI2" s="152" t="s">
        <v>211</v>
      </c>
      <c r="CJ2" s="153"/>
      <c r="CK2" s="152" t="s">
        <v>212</v>
      </c>
      <c r="CL2" s="153"/>
      <c r="CM2" s="152" t="s">
        <v>213</v>
      </c>
      <c r="CN2" s="153"/>
      <c r="CO2" s="152" t="s">
        <v>214</v>
      </c>
      <c r="CP2" s="154"/>
      <c r="CQ2" s="155" t="s">
        <v>216</v>
      </c>
    </row>
    <row r="3" spans="1:95" ht="109.9" customHeight="1" x14ac:dyDescent="0.25">
      <c r="B3" s="146"/>
      <c r="C3" s="150"/>
      <c r="D3" s="151"/>
      <c r="E3" s="136" t="s">
        <v>208</v>
      </c>
      <c r="F3" s="136" t="s">
        <v>215</v>
      </c>
      <c r="G3" s="136" t="s">
        <v>208</v>
      </c>
      <c r="H3" s="136" t="s">
        <v>215</v>
      </c>
      <c r="I3" s="136" t="s">
        <v>208</v>
      </c>
      <c r="J3" s="136" t="s">
        <v>215</v>
      </c>
      <c r="K3" s="136" t="s">
        <v>208</v>
      </c>
      <c r="L3" s="136" t="s">
        <v>215</v>
      </c>
      <c r="M3" s="136" t="s">
        <v>208</v>
      </c>
      <c r="N3" s="136" t="s">
        <v>215</v>
      </c>
      <c r="O3" s="136" t="s">
        <v>208</v>
      </c>
      <c r="P3" s="136" t="s">
        <v>215</v>
      </c>
      <c r="Q3" s="136" t="s">
        <v>208</v>
      </c>
      <c r="R3" s="136" t="s">
        <v>215</v>
      </c>
      <c r="S3" s="156"/>
      <c r="U3" s="146"/>
      <c r="V3" s="150"/>
      <c r="W3" s="151"/>
      <c r="X3" s="136" t="s">
        <v>208</v>
      </c>
      <c r="Y3" s="136" t="s">
        <v>215</v>
      </c>
      <c r="Z3" s="136" t="s">
        <v>208</v>
      </c>
      <c r="AA3" s="136" t="s">
        <v>215</v>
      </c>
      <c r="AB3" s="136" t="s">
        <v>208</v>
      </c>
      <c r="AC3" s="136" t="s">
        <v>215</v>
      </c>
      <c r="AD3" s="136" t="s">
        <v>208</v>
      </c>
      <c r="AE3" s="136" t="s">
        <v>215</v>
      </c>
      <c r="AF3" s="136" t="s">
        <v>208</v>
      </c>
      <c r="AG3" s="136" t="s">
        <v>215</v>
      </c>
      <c r="AH3" s="136" t="s">
        <v>208</v>
      </c>
      <c r="AI3" s="136" t="s">
        <v>215</v>
      </c>
      <c r="AJ3" s="136" t="s">
        <v>208</v>
      </c>
      <c r="AK3" s="136" t="s">
        <v>215</v>
      </c>
      <c r="AL3" s="156"/>
      <c r="AN3" s="146"/>
      <c r="AO3" s="150"/>
      <c r="AP3" s="151"/>
      <c r="AQ3" s="136" t="s">
        <v>208</v>
      </c>
      <c r="AR3" s="136" t="s">
        <v>215</v>
      </c>
      <c r="AS3" s="136" t="s">
        <v>208</v>
      </c>
      <c r="AT3" s="136" t="s">
        <v>215</v>
      </c>
      <c r="AU3" s="136" t="s">
        <v>208</v>
      </c>
      <c r="AV3" s="136" t="s">
        <v>215</v>
      </c>
      <c r="AW3" s="136" t="s">
        <v>208</v>
      </c>
      <c r="AX3" s="136" t="s">
        <v>215</v>
      </c>
      <c r="AY3" s="136" t="s">
        <v>208</v>
      </c>
      <c r="AZ3" s="136" t="s">
        <v>215</v>
      </c>
      <c r="BA3" s="136" t="s">
        <v>208</v>
      </c>
      <c r="BB3" s="136" t="s">
        <v>215</v>
      </c>
      <c r="BC3" s="136" t="s">
        <v>208</v>
      </c>
      <c r="BD3" s="136" t="s">
        <v>215</v>
      </c>
      <c r="BE3" s="156"/>
      <c r="BG3" s="146"/>
      <c r="BH3" s="150"/>
      <c r="BI3" s="151"/>
      <c r="BJ3" s="136" t="s">
        <v>208</v>
      </c>
      <c r="BK3" s="136" t="s">
        <v>215</v>
      </c>
      <c r="BL3" s="136" t="s">
        <v>208</v>
      </c>
      <c r="BM3" s="136" t="s">
        <v>215</v>
      </c>
      <c r="BN3" s="136" t="s">
        <v>208</v>
      </c>
      <c r="BO3" s="136" t="s">
        <v>215</v>
      </c>
      <c r="BP3" s="136" t="s">
        <v>208</v>
      </c>
      <c r="BQ3" s="136" t="s">
        <v>215</v>
      </c>
      <c r="BR3" s="136" t="s">
        <v>208</v>
      </c>
      <c r="BS3" s="136" t="s">
        <v>215</v>
      </c>
      <c r="BT3" s="136" t="s">
        <v>208</v>
      </c>
      <c r="BU3" s="136" t="s">
        <v>215</v>
      </c>
      <c r="BV3" s="136" t="s">
        <v>208</v>
      </c>
      <c r="BW3" s="136" t="s">
        <v>215</v>
      </c>
      <c r="BX3" s="156"/>
      <c r="BZ3" s="146"/>
      <c r="CA3" s="150"/>
      <c r="CB3" s="151"/>
      <c r="CC3" s="136" t="s">
        <v>208</v>
      </c>
      <c r="CD3" s="136" t="s">
        <v>215</v>
      </c>
      <c r="CE3" s="136" t="s">
        <v>208</v>
      </c>
      <c r="CF3" s="136" t="s">
        <v>215</v>
      </c>
      <c r="CG3" s="136" t="s">
        <v>208</v>
      </c>
      <c r="CH3" s="136" t="s">
        <v>215</v>
      </c>
      <c r="CI3" s="136" t="s">
        <v>208</v>
      </c>
      <c r="CJ3" s="136" t="s">
        <v>215</v>
      </c>
      <c r="CK3" s="136" t="s">
        <v>208</v>
      </c>
      <c r="CL3" s="136" t="s">
        <v>215</v>
      </c>
      <c r="CM3" s="136" t="s">
        <v>208</v>
      </c>
      <c r="CN3" s="136" t="s">
        <v>215</v>
      </c>
      <c r="CO3" s="136" t="s">
        <v>208</v>
      </c>
      <c r="CP3" s="136" t="s">
        <v>215</v>
      </c>
      <c r="CQ3" s="156"/>
    </row>
    <row r="4" spans="1:95" ht="15" customHeight="1" thickBot="1" x14ac:dyDescent="0.3">
      <c r="B4" s="147"/>
      <c r="C4" s="54" t="s">
        <v>97</v>
      </c>
      <c r="D4" s="55" t="s">
        <v>96</v>
      </c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57"/>
      <c r="U4" s="147"/>
      <c r="V4" s="54" t="s">
        <v>97</v>
      </c>
      <c r="W4" s="55" t="s">
        <v>96</v>
      </c>
      <c r="X4" s="137"/>
      <c r="Y4" s="137"/>
      <c r="Z4" s="137"/>
      <c r="AA4" s="137"/>
      <c r="AB4" s="137"/>
      <c r="AC4" s="137"/>
      <c r="AD4" s="137"/>
      <c r="AE4" s="137"/>
      <c r="AF4" s="137"/>
      <c r="AG4" s="137"/>
      <c r="AH4" s="137"/>
      <c r="AI4" s="137"/>
      <c r="AJ4" s="137"/>
      <c r="AK4" s="137"/>
      <c r="AL4" s="156"/>
      <c r="AN4" s="147"/>
      <c r="AO4" s="54" t="s">
        <v>97</v>
      </c>
      <c r="AP4" s="55" t="s">
        <v>96</v>
      </c>
      <c r="AQ4" s="137"/>
      <c r="AR4" s="137"/>
      <c r="AS4" s="137"/>
      <c r="AT4" s="137"/>
      <c r="AU4" s="137"/>
      <c r="AV4" s="137"/>
      <c r="AW4" s="137"/>
      <c r="AX4" s="137"/>
      <c r="AY4" s="137"/>
      <c r="AZ4" s="137"/>
      <c r="BA4" s="137"/>
      <c r="BB4" s="137"/>
      <c r="BC4" s="137"/>
      <c r="BD4" s="137"/>
      <c r="BE4" s="156"/>
      <c r="BG4" s="147"/>
      <c r="BH4" s="54" t="s">
        <v>97</v>
      </c>
      <c r="BI4" s="55" t="s">
        <v>96</v>
      </c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56"/>
      <c r="BZ4" s="147"/>
      <c r="CA4" s="54" t="s">
        <v>97</v>
      </c>
      <c r="CB4" s="55" t="s">
        <v>96</v>
      </c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56"/>
    </row>
    <row r="5" spans="1:95" ht="30" customHeight="1" x14ac:dyDescent="0.25">
      <c r="A5" s="56" t="s">
        <v>79</v>
      </c>
      <c r="B5" s="57" t="s">
        <v>155</v>
      </c>
      <c r="C5" s="58" t="str">
        <f t="shared" ref="C5:C6" si="0">IF(B5&lt;&gt;"",VLOOKUP(B5,B56:D105,2,0),"")</f>
        <v>До 3 раз неделю</v>
      </c>
      <c r="D5" s="59">
        <f t="shared" ref="D5:D6" si="1">IF(B5&lt;&gt;"",VLOOKUP(B5,B56:D105,3,0),"")</f>
        <v>60</v>
      </c>
      <c r="E5" s="60">
        <v>1</v>
      </c>
      <c r="F5" s="59">
        <f>IF(E5&lt;&gt;"",IF(D5&lt;&gt;"",(E5*D5),""),"")</f>
        <v>60</v>
      </c>
      <c r="G5" s="60"/>
      <c r="H5" s="59" t="str">
        <f>IF(G5&lt;&gt;"",IF(D5&lt;&gt;"",(G5*D5),""),"")</f>
        <v/>
      </c>
      <c r="I5" s="60">
        <v>1</v>
      </c>
      <c r="J5" s="59">
        <f>IF(I5&lt;&gt;"",IF(D5&lt;&gt;"",(I5*D5),""),"")</f>
        <v>60</v>
      </c>
      <c r="K5" s="60"/>
      <c r="L5" s="59" t="str">
        <f>IF(K5&lt;&gt;"",IF(D5&lt;&gt;"",(K5*D5),""),"")</f>
        <v/>
      </c>
      <c r="M5" s="60">
        <v>1</v>
      </c>
      <c r="N5" s="59">
        <f>IF(M5&lt;&gt;"",IF(D5&lt;&gt;"",(M5*D5),""),"")</f>
        <v>60</v>
      </c>
      <c r="O5" s="60"/>
      <c r="P5" s="59" t="str">
        <f>IF(O5&lt;&gt;"",IF(D5&lt;&gt;"",(O5*D5),""),"")</f>
        <v/>
      </c>
      <c r="Q5" s="60"/>
      <c r="R5" s="61" t="str">
        <f>IF(Q5&lt;&gt;"",IF(D5&lt;&gt;"",(Q5*D5),""),"")</f>
        <v/>
      </c>
      <c r="S5" s="62">
        <f>SUM(F5,H5,J5,L5,N5,P5,R5)</f>
        <v>180</v>
      </c>
      <c r="U5" s="57" t="s">
        <v>155</v>
      </c>
      <c r="V5" s="58" t="str">
        <f t="shared" ref="V5:V6" si="2">IF(U5&lt;&gt;"",VLOOKUP(U5,B56:D105,2,0),"")</f>
        <v>До 3 раз неделю</v>
      </c>
      <c r="W5" s="59">
        <f t="shared" ref="W5:W6" si="3">IF(U5&lt;&gt;"",VLOOKUP(U5,B56:D105,3,0),"")</f>
        <v>60</v>
      </c>
      <c r="X5" s="63">
        <v>1</v>
      </c>
      <c r="Y5" s="59">
        <f>IF(X5&lt;&gt;"",IF(W5&lt;&gt;"",(X5*W5),""),"")</f>
        <v>60</v>
      </c>
      <c r="Z5" s="60"/>
      <c r="AA5" s="59" t="str">
        <f>IF(Z5&lt;&gt;"",IF(W5&lt;&gt;"",(Z5*W5),""),"")</f>
        <v/>
      </c>
      <c r="AB5" s="60">
        <v>1</v>
      </c>
      <c r="AC5" s="59">
        <f>IF(AB5&lt;&gt;"",IF(W5&lt;&gt;"",(AB5*W5),""),"")</f>
        <v>60</v>
      </c>
      <c r="AD5" s="60"/>
      <c r="AE5" s="59" t="str">
        <f>IF(AD5&lt;&gt;"",IF(W5&lt;&gt;"",(AD5*W5),""),"")</f>
        <v/>
      </c>
      <c r="AF5" s="60">
        <v>1</v>
      </c>
      <c r="AG5" s="59">
        <f>IF(AF5&lt;&gt;"",IF(W5&lt;&gt;"",(AF5*W5),""),"")</f>
        <v>60</v>
      </c>
      <c r="AH5" s="60"/>
      <c r="AI5" s="59" t="str">
        <f>IF(AH5&lt;&gt;"",IF(W5&lt;&gt;"",(AH5*W5),""),"")</f>
        <v/>
      </c>
      <c r="AJ5" s="60"/>
      <c r="AK5" s="61" t="str">
        <f>IF(AJ5&lt;&gt;"",IF(W5&lt;&gt;"",(AJ5*W5),""),"")</f>
        <v/>
      </c>
      <c r="AL5" s="62">
        <f>SUM(Y5,AA5,AC5,AE5,AG5,AI5,AK5)</f>
        <v>180</v>
      </c>
      <c r="AN5" s="57" t="s">
        <v>155</v>
      </c>
      <c r="AO5" s="58" t="str">
        <f t="shared" ref="AO5:AO6" si="4">IF(AN5&lt;&gt;"",VLOOKUP(AN5,B56:D105,2,0),"")</f>
        <v>До 3 раз неделю</v>
      </c>
      <c r="AP5" s="59">
        <f t="shared" ref="AP5:AP6" si="5">IF(AN5&lt;&gt;"",VLOOKUP(AN5,B56:D105,3,0),"")</f>
        <v>60</v>
      </c>
      <c r="AQ5" s="63">
        <v>1</v>
      </c>
      <c r="AR5" s="59">
        <f>IF(AQ5&lt;&gt;"",IF(AP5&lt;&gt;"",(AQ5*AP5),""),"")</f>
        <v>60</v>
      </c>
      <c r="AS5" s="60"/>
      <c r="AT5" s="59" t="str">
        <f>IF(AS5&lt;&gt;"",IF(AP5&lt;&gt;"",(AS5*AP5),""),"")</f>
        <v/>
      </c>
      <c r="AU5" s="60">
        <v>1</v>
      </c>
      <c r="AV5" s="59">
        <f>IF(AU5&lt;&gt;"",IF(AP5&lt;&gt;"",(AU5*AP5),""),"")</f>
        <v>60</v>
      </c>
      <c r="AW5" s="60"/>
      <c r="AX5" s="59" t="str">
        <f>IF(AW5&lt;&gt;"",IF(AP5&lt;&gt;"",(AW5*AP5),""),"")</f>
        <v/>
      </c>
      <c r="AY5" s="60">
        <v>1</v>
      </c>
      <c r="AZ5" s="59">
        <f>IF(AY5&lt;&gt;"",IF(AP5&lt;&gt;"",(AY5*AP5),""),"")</f>
        <v>60</v>
      </c>
      <c r="BA5" s="60"/>
      <c r="BB5" s="59" t="str">
        <f>IF(BA5&lt;&gt;"",IF(AP5&lt;&gt;"",(BA5*AP5),""),"")</f>
        <v/>
      </c>
      <c r="BC5" s="60"/>
      <c r="BD5" s="61" t="str">
        <f>IF(BC5&lt;&gt;"",IF(AP5&lt;&gt;"",(BC5*AP5),""),"")</f>
        <v/>
      </c>
      <c r="BE5" s="62">
        <f>SUM(AR5,AT5,AV5,AX5,AZ5,BB5,BD5)</f>
        <v>180</v>
      </c>
      <c r="BG5" s="57" t="s">
        <v>155</v>
      </c>
      <c r="BH5" s="58" t="str">
        <f t="shared" ref="BH5:BH6" si="6">IF(BG5&lt;&gt;"",VLOOKUP(BG5,B56:D105,2,0),"")</f>
        <v>До 3 раз неделю</v>
      </c>
      <c r="BI5" s="59">
        <f t="shared" ref="BI5:BI6" si="7">IF(BG5&lt;&gt;"",VLOOKUP(BG5,B56:D105,3,0),"")</f>
        <v>60</v>
      </c>
      <c r="BJ5" s="63">
        <v>1</v>
      </c>
      <c r="BK5" s="59">
        <f>IF(BJ5&lt;&gt;"",IF(BI5&lt;&gt;"",(BJ5*BI5),""),"")</f>
        <v>60</v>
      </c>
      <c r="BL5" s="60"/>
      <c r="BM5" s="59" t="str">
        <f>IF(BL5&lt;&gt;"",IF(BI5&lt;&gt;"",(BL5*BI5),""),"")</f>
        <v/>
      </c>
      <c r="BN5" s="60">
        <v>1</v>
      </c>
      <c r="BO5" s="59">
        <f>IF(BN5&lt;&gt;"",IF(BI5&lt;&gt;"",(BN5*BI5),""),"")</f>
        <v>60</v>
      </c>
      <c r="BP5" s="60"/>
      <c r="BQ5" s="59" t="str">
        <f>IF(BP5&lt;&gt;"",IF(BI5&lt;&gt;"",(BP5*BI5),""),"")</f>
        <v/>
      </c>
      <c r="BR5" s="60">
        <v>1</v>
      </c>
      <c r="BS5" s="59">
        <f>IF(BR5&lt;&gt;"",IF(BI5&lt;&gt;"",(BR5*BI5),""),"")</f>
        <v>60</v>
      </c>
      <c r="BT5" s="60"/>
      <c r="BU5" s="59" t="str">
        <f>IF(BT5&lt;&gt;"",IF(BI5&lt;&gt;"",(BT5*BI5),""),"")</f>
        <v/>
      </c>
      <c r="BV5" s="60"/>
      <c r="BW5" s="61" t="str">
        <f>IF(BV5&lt;&gt;"",IF(BI5&lt;&gt;"",(BV5*BI5),""),"")</f>
        <v/>
      </c>
      <c r="BX5" s="62">
        <f>SUM(BK5,BM5,BO5,BQ5,BS5,BU5,BW5)</f>
        <v>180</v>
      </c>
      <c r="BZ5" s="57" t="s">
        <v>155</v>
      </c>
      <c r="CA5" s="58" t="str">
        <f t="shared" ref="CA5:CA6" si="8">IF(BZ5&lt;&gt;"",VLOOKUP(BZ5,B56:D105,2,0),"")</f>
        <v>До 3 раз неделю</v>
      </c>
      <c r="CB5" s="59">
        <f t="shared" ref="CB5:CB6" si="9">IF(BZ5&lt;&gt;"",VLOOKUP(BZ5,B56:D105,3,0),"")</f>
        <v>60</v>
      </c>
      <c r="CC5" s="60">
        <v>1</v>
      </c>
      <c r="CD5" s="59">
        <f>IF(CC5&lt;&gt;"",IF(CB5&lt;&gt;"",(CC5*CB5),""),"")</f>
        <v>60</v>
      </c>
      <c r="CE5" s="60"/>
      <c r="CF5" s="59" t="str">
        <f>IF(CE5&lt;&gt;"",IF(CB5&lt;&gt;"",(CE5*CB5),""),"")</f>
        <v/>
      </c>
      <c r="CG5" s="60">
        <v>1</v>
      </c>
      <c r="CH5" s="59">
        <f>IF(CG5&lt;&gt;"",IF(CB5&lt;&gt;"",(CG5*CB5),""),"")</f>
        <v>60</v>
      </c>
      <c r="CI5" s="60"/>
      <c r="CJ5" s="59" t="str">
        <f>IF(CI5&lt;&gt;"",IF(CB5&lt;&gt;"",(CI5*CB5),""),"")</f>
        <v/>
      </c>
      <c r="CK5" s="60">
        <v>1</v>
      </c>
      <c r="CL5" s="59">
        <f>IF(CK5&lt;&gt;"",IF(CB5&lt;&gt;"",(CK5*CB5),""),"")</f>
        <v>60</v>
      </c>
      <c r="CM5" s="60"/>
      <c r="CN5" s="59" t="str">
        <f>IF(CM5&lt;&gt;"",IF(CB5&lt;&gt;"",(CM5*CB5),""),"")</f>
        <v/>
      </c>
      <c r="CO5" s="60"/>
      <c r="CP5" s="61" t="str">
        <f>IF(CO5&lt;&gt;"",IF(CB5&lt;&gt;"",(CO5*CB5),""),"")</f>
        <v/>
      </c>
      <c r="CQ5" s="62">
        <f>SUM(CD5,CF5,CH5,CJ5,CL5,CN5,CP5)</f>
        <v>180</v>
      </c>
    </row>
    <row r="6" spans="1:95" ht="30" customHeight="1" x14ac:dyDescent="0.25">
      <c r="A6" s="64" t="s">
        <v>80</v>
      </c>
      <c r="B6" s="65" t="s">
        <v>157</v>
      </c>
      <c r="C6" s="66" t="str">
        <f t="shared" si="0"/>
        <v>До 3 раз день</v>
      </c>
      <c r="D6" s="67">
        <f t="shared" si="1"/>
        <v>10</v>
      </c>
      <c r="E6" s="68">
        <v>2</v>
      </c>
      <c r="F6" s="67">
        <f t="shared" ref="F6:F37" si="10">IF(E6&lt;&gt;"",IF(D6&lt;&gt;"",(E6*D6),""),"")</f>
        <v>20</v>
      </c>
      <c r="G6" s="68">
        <v>2</v>
      </c>
      <c r="H6" s="67">
        <f t="shared" ref="H6:H37" si="11">IF(G6&lt;&gt;"",IF(D6&lt;&gt;"",(G6*D6),""),"")</f>
        <v>20</v>
      </c>
      <c r="I6" s="68">
        <v>2</v>
      </c>
      <c r="J6" s="67">
        <f t="shared" ref="J6:J37" si="12">IF(I6&lt;&gt;"",IF(D6&lt;&gt;"",(I6*D6),""),"")</f>
        <v>20</v>
      </c>
      <c r="K6" s="68">
        <v>2</v>
      </c>
      <c r="L6" s="67">
        <f t="shared" ref="L6:L37" si="13">IF(K6&lt;&gt;"",IF(D6&lt;&gt;"",(K6*D6),""),"")</f>
        <v>20</v>
      </c>
      <c r="M6" s="68">
        <v>2</v>
      </c>
      <c r="N6" s="67">
        <f t="shared" ref="N6:N37" si="14">IF(M6&lt;&gt;"",IF(D6&lt;&gt;"",(M6*D6),""),"")</f>
        <v>20</v>
      </c>
      <c r="O6" s="68">
        <v>2</v>
      </c>
      <c r="P6" s="67">
        <f t="shared" ref="P6:P36" si="15">IF(O6&lt;&gt;"",IF(D6&lt;&gt;"",(O6*D6),""),"")</f>
        <v>20</v>
      </c>
      <c r="Q6" s="68">
        <v>2</v>
      </c>
      <c r="R6" s="69">
        <f t="shared" ref="R6:R37" si="16">IF(Q6&lt;&gt;"",IF(D6&lt;&gt;"",(Q6*D6),""),"")</f>
        <v>20</v>
      </c>
      <c r="S6" s="70">
        <f t="shared" ref="S6:S37" si="17">SUM(F6,H6,J6,L6,N6,P6,R6)</f>
        <v>140</v>
      </c>
      <c r="U6" s="65" t="s">
        <v>157</v>
      </c>
      <c r="V6" s="66" t="str">
        <f t="shared" si="2"/>
        <v>До 3 раз день</v>
      </c>
      <c r="W6" s="67">
        <f t="shared" si="3"/>
        <v>10</v>
      </c>
      <c r="X6" s="71">
        <v>2</v>
      </c>
      <c r="Y6" s="67">
        <f t="shared" ref="Y6:Y8" si="18">IF(X6&lt;&gt;"",IF(W6&lt;&gt;"",(X6*W6),""),"")</f>
        <v>20</v>
      </c>
      <c r="Z6" s="68">
        <v>2</v>
      </c>
      <c r="AA6" s="67">
        <f t="shared" ref="AA6:AA37" si="19">IF(Z6&lt;&gt;"",IF(W6&lt;&gt;"",(Z6*W6),""),"")</f>
        <v>20</v>
      </c>
      <c r="AB6" s="68">
        <v>2</v>
      </c>
      <c r="AC6" s="67">
        <f t="shared" ref="AC6:AC37" si="20">IF(AB6&lt;&gt;"",IF(W6&lt;&gt;"",(AB6*W6),""),"")</f>
        <v>20</v>
      </c>
      <c r="AD6" s="68">
        <v>2</v>
      </c>
      <c r="AE6" s="67">
        <f t="shared" ref="AE6:AE37" si="21">IF(AD6&lt;&gt;"",IF(W6&lt;&gt;"",(AD6*W6),""),"")</f>
        <v>20</v>
      </c>
      <c r="AF6" s="68">
        <v>2</v>
      </c>
      <c r="AG6" s="67">
        <f t="shared" ref="AG6:AG37" si="22">IF(AF6&lt;&gt;"",IF(W6&lt;&gt;"",(AF6*W6),""),"")</f>
        <v>20</v>
      </c>
      <c r="AH6" s="68">
        <v>2</v>
      </c>
      <c r="AI6" s="67">
        <f t="shared" ref="AI6:AI37" si="23">IF(AH6&lt;&gt;"",IF(W6&lt;&gt;"",(AH6*W6),""),"")</f>
        <v>20</v>
      </c>
      <c r="AJ6" s="68">
        <v>2</v>
      </c>
      <c r="AK6" s="69">
        <f t="shared" ref="AK6:AK37" si="24">IF(AJ6&lt;&gt;"",IF(W6&lt;&gt;"",(AJ6*W6),""),"")</f>
        <v>20</v>
      </c>
      <c r="AL6" s="70">
        <f t="shared" ref="AL6:AL37" si="25">SUM(Y6,AA6,AC6,AE6,AG6,AI6,AK6)</f>
        <v>140</v>
      </c>
      <c r="AN6" s="65" t="s">
        <v>157</v>
      </c>
      <c r="AO6" s="66" t="str">
        <f t="shared" si="4"/>
        <v>До 3 раз день</v>
      </c>
      <c r="AP6" s="67">
        <f t="shared" si="5"/>
        <v>10</v>
      </c>
      <c r="AQ6" s="71">
        <v>2</v>
      </c>
      <c r="AR6" s="67">
        <f t="shared" ref="AR6:AR8" si="26">IF(AQ6&lt;&gt;"",IF(AP6&lt;&gt;"",(AQ6*AP6),""),"")</f>
        <v>20</v>
      </c>
      <c r="AS6" s="68">
        <v>2</v>
      </c>
      <c r="AT6" s="67">
        <f t="shared" ref="AT6:AT37" si="27">IF(AS6&lt;&gt;"",IF(AP6&lt;&gt;"",(AS6*AP6),""),"")</f>
        <v>20</v>
      </c>
      <c r="AU6" s="68">
        <v>2</v>
      </c>
      <c r="AV6" s="67">
        <f t="shared" ref="AV6:AV37" si="28">IF(AU6&lt;&gt;"",IF(AP6&lt;&gt;"",(AU6*AP6),""),"")</f>
        <v>20</v>
      </c>
      <c r="AW6" s="68">
        <v>2</v>
      </c>
      <c r="AX6" s="67">
        <f t="shared" ref="AX6:AX37" si="29">IF(AW6&lt;&gt;"",IF(AP6&lt;&gt;"",(AW6*AP6),""),"")</f>
        <v>20</v>
      </c>
      <c r="AY6" s="68">
        <v>2</v>
      </c>
      <c r="AZ6" s="67">
        <f t="shared" ref="AZ6:AZ37" si="30">IF(AY6&lt;&gt;"",IF(AP6&lt;&gt;"",(AY6*AP6),""),"")</f>
        <v>20</v>
      </c>
      <c r="BA6" s="68">
        <v>2</v>
      </c>
      <c r="BB6" s="67">
        <f t="shared" ref="BB6:BB37" si="31">IF(BA6&lt;&gt;"",IF(AP6&lt;&gt;"",(BA6*AP6),""),"")</f>
        <v>20</v>
      </c>
      <c r="BC6" s="68">
        <v>2</v>
      </c>
      <c r="BD6" s="69">
        <f t="shared" ref="BD6:BD37" si="32">IF(BC6&lt;&gt;"",IF(AP6&lt;&gt;"",(BC6*AP6),""),"")</f>
        <v>20</v>
      </c>
      <c r="BE6" s="70">
        <f t="shared" ref="BE6:BE37" si="33">SUM(AR6,AT6,AV6,AX6,AZ6,BB6,BD6)</f>
        <v>140</v>
      </c>
      <c r="BG6" s="65" t="s">
        <v>157</v>
      </c>
      <c r="BH6" s="66" t="str">
        <f t="shared" si="6"/>
        <v>До 3 раз день</v>
      </c>
      <c r="BI6" s="67">
        <f t="shared" si="7"/>
        <v>10</v>
      </c>
      <c r="BJ6" s="71">
        <v>2</v>
      </c>
      <c r="BK6" s="67">
        <f t="shared" ref="BK6:BK8" si="34">IF(BJ6&lt;&gt;"",IF(BI6&lt;&gt;"",(BJ6*BI6),""),"")</f>
        <v>20</v>
      </c>
      <c r="BL6" s="68">
        <v>2</v>
      </c>
      <c r="BM6" s="67">
        <f t="shared" ref="BM6:BM16" si="35">IF(BL6&lt;&gt;"",IF(BI6&lt;&gt;"",(BL6*BI6),""),"")</f>
        <v>20</v>
      </c>
      <c r="BN6" s="68">
        <v>2</v>
      </c>
      <c r="BO6" s="67">
        <f t="shared" ref="BO6:BO37" si="36">IF(BN6&lt;&gt;"",IF(BI6&lt;&gt;"",(BN6*BI6),""),"")</f>
        <v>20</v>
      </c>
      <c r="BP6" s="68">
        <v>2</v>
      </c>
      <c r="BQ6" s="67">
        <f t="shared" ref="BQ6:BQ37" si="37">IF(BP6&lt;&gt;"",IF(BI6&lt;&gt;"",(BP6*BI6),""),"")</f>
        <v>20</v>
      </c>
      <c r="BR6" s="68">
        <v>2</v>
      </c>
      <c r="BS6" s="67">
        <f t="shared" ref="BS6:BS37" si="38">IF(BR6&lt;&gt;"",IF(BI6&lt;&gt;"",(BR6*BI6),""),"")</f>
        <v>20</v>
      </c>
      <c r="BT6" s="68">
        <v>2</v>
      </c>
      <c r="BU6" s="67">
        <f t="shared" ref="BU6:BU37" si="39">IF(BT6&lt;&gt;"",IF(BI6&lt;&gt;"",(BT6*BI6),""),"")</f>
        <v>20</v>
      </c>
      <c r="BV6" s="68">
        <v>2</v>
      </c>
      <c r="BW6" s="69">
        <f t="shared" ref="BW6:BW37" si="40">IF(BV6&lt;&gt;"",IF(BI6&lt;&gt;"",(BV6*BI6),""),"")</f>
        <v>20</v>
      </c>
      <c r="BX6" s="70">
        <f t="shared" ref="BX6:BX37" si="41">SUM(BK6,BM6,BO6,BQ6,BS6,BU6,BW6)</f>
        <v>140</v>
      </c>
      <c r="BZ6" s="65" t="s">
        <v>157</v>
      </c>
      <c r="CA6" s="66" t="str">
        <f t="shared" si="8"/>
        <v>До 3 раз день</v>
      </c>
      <c r="CB6" s="67">
        <f t="shared" si="9"/>
        <v>10</v>
      </c>
      <c r="CC6" s="68">
        <v>2</v>
      </c>
      <c r="CD6" s="67">
        <f t="shared" ref="CD6:CD8" si="42">IF(CC6&lt;&gt;"",IF(CB6&lt;&gt;"",(CC6*CB6),""),"")</f>
        <v>20</v>
      </c>
      <c r="CE6" s="68">
        <v>2</v>
      </c>
      <c r="CF6" s="67">
        <f t="shared" ref="CF6:CF37" si="43">IF(CE6&lt;&gt;"",IF(CB6&lt;&gt;"",(CE6*CB6),""),"")</f>
        <v>20</v>
      </c>
      <c r="CG6" s="68">
        <v>2</v>
      </c>
      <c r="CH6" s="67">
        <f t="shared" ref="CH6:CH37" si="44">IF(CG6&lt;&gt;"",IF(CB6&lt;&gt;"",(CG6*CB6),""),"")</f>
        <v>20</v>
      </c>
      <c r="CI6" s="68">
        <v>2</v>
      </c>
      <c r="CJ6" s="67">
        <f t="shared" ref="CJ6:CJ37" si="45">IF(CI6&lt;&gt;"",IF(CB6&lt;&gt;"",(CI6*CB6),""),"")</f>
        <v>20</v>
      </c>
      <c r="CK6" s="68">
        <v>2</v>
      </c>
      <c r="CL6" s="67">
        <f t="shared" ref="CL6:CL37" si="46">IF(CK6&lt;&gt;"",IF(CB6&lt;&gt;"",(CK6*CB6),""),"")</f>
        <v>20</v>
      </c>
      <c r="CM6" s="68">
        <v>2</v>
      </c>
      <c r="CN6" s="67">
        <f t="shared" ref="CN6:CN37" si="47">IF(CM6&lt;&gt;"",IF(CB6&lt;&gt;"",(CM6*CB6),""),"")</f>
        <v>20</v>
      </c>
      <c r="CO6" s="68">
        <v>2</v>
      </c>
      <c r="CP6" s="69">
        <f t="shared" ref="CP6:CP37" si="48">IF(CO6&lt;&gt;"",IF(CB6&lt;&gt;"",(CO6*CB6),""),"")</f>
        <v>20</v>
      </c>
      <c r="CQ6" s="70">
        <f t="shared" ref="CQ6:CQ37" si="49">SUM(CD6,CF6,CH6,CJ6,CL6,CN6,CP6)</f>
        <v>140</v>
      </c>
    </row>
    <row r="7" spans="1:95" ht="30" customHeight="1" x14ac:dyDescent="0.25">
      <c r="A7" s="64" t="s">
        <v>81</v>
      </c>
      <c r="B7" s="65" t="s">
        <v>160</v>
      </c>
      <c r="C7" s="66" t="str">
        <f>IF(B7&lt;&gt;"",VLOOKUP(B7,B58:D106,2,0),"")</f>
        <v>До 3 раз день</v>
      </c>
      <c r="D7" s="67">
        <f>IF(B7&lt;&gt;"",VLOOKUP(B7,B58:D106,3,0),"")</f>
        <v>21</v>
      </c>
      <c r="E7" s="68">
        <v>2</v>
      </c>
      <c r="F7" s="67">
        <f t="shared" si="10"/>
        <v>42</v>
      </c>
      <c r="G7" s="68">
        <v>2</v>
      </c>
      <c r="H7" s="67">
        <f t="shared" si="11"/>
        <v>42</v>
      </c>
      <c r="I7" s="68">
        <v>2</v>
      </c>
      <c r="J7" s="67">
        <f t="shared" si="12"/>
        <v>42</v>
      </c>
      <c r="K7" s="68">
        <v>2</v>
      </c>
      <c r="L7" s="67">
        <f t="shared" si="13"/>
        <v>42</v>
      </c>
      <c r="M7" s="68">
        <v>2</v>
      </c>
      <c r="N7" s="67">
        <f t="shared" si="14"/>
        <v>42</v>
      </c>
      <c r="O7" s="68">
        <v>2</v>
      </c>
      <c r="P7" s="67">
        <f t="shared" si="15"/>
        <v>42</v>
      </c>
      <c r="Q7" s="68">
        <v>2</v>
      </c>
      <c r="R7" s="69">
        <f t="shared" si="16"/>
        <v>42</v>
      </c>
      <c r="S7" s="70">
        <f t="shared" si="17"/>
        <v>294</v>
      </c>
      <c r="U7" s="65" t="s">
        <v>160</v>
      </c>
      <c r="V7" s="66" t="str">
        <f>IF(U7&lt;&gt;"",VLOOKUP(U7,B58:D106,2,0),"")</f>
        <v>До 3 раз день</v>
      </c>
      <c r="W7" s="67">
        <f>IF(U7&lt;&gt;"",VLOOKUP(U7,B58:D106,3,0),"")</f>
        <v>21</v>
      </c>
      <c r="X7" s="71">
        <v>2</v>
      </c>
      <c r="Y7" s="67">
        <f t="shared" si="18"/>
        <v>42</v>
      </c>
      <c r="Z7" s="68">
        <v>2</v>
      </c>
      <c r="AA7" s="67">
        <f t="shared" si="19"/>
        <v>42</v>
      </c>
      <c r="AB7" s="68">
        <v>2</v>
      </c>
      <c r="AC7" s="67">
        <f t="shared" si="20"/>
        <v>42</v>
      </c>
      <c r="AD7" s="68">
        <v>2</v>
      </c>
      <c r="AE7" s="67">
        <f t="shared" si="21"/>
        <v>42</v>
      </c>
      <c r="AF7" s="68">
        <v>2</v>
      </c>
      <c r="AG7" s="67">
        <f t="shared" si="22"/>
        <v>42</v>
      </c>
      <c r="AH7" s="68">
        <v>2</v>
      </c>
      <c r="AI7" s="67">
        <f t="shared" si="23"/>
        <v>42</v>
      </c>
      <c r="AJ7" s="68">
        <v>2</v>
      </c>
      <c r="AK7" s="69">
        <f t="shared" si="24"/>
        <v>42</v>
      </c>
      <c r="AL7" s="70">
        <f t="shared" si="25"/>
        <v>294</v>
      </c>
      <c r="AN7" s="65" t="s">
        <v>160</v>
      </c>
      <c r="AO7" s="66" t="str">
        <f>IF(AN7&lt;&gt;"",VLOOKUP(AN7,B58:D106,2,0),"")</f>
        <v>До 3 раз день</v>
      </c>
      <c r="AP7" s="67">
        <f>IF(AN7&lt;&gt;"",VLOOKUP(AN7,B58:D106,3,0),"")</f>
        <v>21</v>
      </c>
      <c r="AQ7" s="71">
        <v>2</v>
      </c>
      <c r="AR7" s="67">
        <f t="shared" si="26"/>
        <v>42</v>
      </c>
      <c r="AS7" s="68">
        <v>2</v>
      </c>
      <c r="AT7" s="67">
        <f t="shared" si="27"/>
        <v>42</v>
      </c>
      <c r="AU7" s="68">
        <v>2</v>
      </c>
      <c r="AV7" s="67">
        <f t="shared" si="28"/>
        <v>42</v>
      </c>
      <c r="AW7" s="68">
        <v>2</v>
      </c>
      <c r="AX7" s="67">
        <f t="shared" si="29"/>
        <v>42</v>
      </c>
      <c r="AY7" s="68">
        <v>2</v>
      </c>
      <c r="AZ7" s="67">
        <f t="shared" si="30"/>
        <v>42</v>
      </c>
      <c r="BA7" s="68">
        <v>2</v>
      </c>
      <c r="BB7" s="67">
        <f t="shared" si="31"/>
        <v>42</v>
      </c>
      <c r="BC7" s="68">
        <v>2</v>
      </c>
      <c r="BD7" s="69">
        <f t="shared" si="32"/>
        <v>42</v>
      </c>
      <c r="BE7" s="70">
        <f t="shared" si="33"/>
        <v>294</v>
      </c>
      <c r="BG7" s="65" t="s">
        <v>160</v>
      </c>
      <c r="BH7" s="66" t="str">
        <f>IF(BG7&lt;&gt;"",VLOOKUP(BG7,B58:D106,2,0),"")</f>
        <v>До 3 раз день</v>
      </c>
      <c r="BI7" s="67">
        <f>IF(BG7&lt;&gt;"",VLOOKUP(BG7,B58:D106,3,0),"")</f>
        <v>21</v>
      </c>
      <c r="BJ7" s="71">
        <v>2</v>
      </c>
      <c r="BK7" s="67">
        <f t="shared" si="34"/>
        <v>42</v>
      </c>
      <c r="BL7" s="68">
        <v>2</v>
      </c>
      <c r="BM7" s="67">
        <f t="shared" si="35"/>
        <v>42</v>
      </c>
      <c r="BN7" s="68">
        <v>2</v>
      </c>
      <c r="BO7" s="67">
        <f t="shared" si="36"/>
        <v>42</v>
      </c>
      <c r="BP7" s="68">
        <v>2</v>
      </c>
      <c r="BQ7" s="67">
        <f t="shared" si="37"/>
        <v>42</v>
      </c>
      <c r="BR7" s="68">
        <v>2</v>
      </c>
      <c r="BS7" s="67">
        <f t="shared" si="38"/>
        <v>42</v>
      </c>
      <c r="BT7" s="68">
        <v>2</v>
      </c>
      <c r="BU7" s="67">
        <f t="shared" si="39"/>
        <v>42</v>
      </c>
      <c r="BV7" s="68">
        <v>2</v>
      </c>
      <c r="BW7" s="69">
        <f t="shared" si="40"/>
        <v>42</v>
      </c>
      <c r="BX7" s="70">
        <f t="shared" si="41"/>
        <v>294</v>
      </c>
      <c r="BZ7" s="65" t="s">
        <v>160</v>
      </c>
      <c r="CA7" s="66" t="str">
        <f>IF(BZ7&lt;&gt;"",VLOOKUP(BZ7,B58:D106,2,0),"")</f>
        <v>До 3 раз день</v>
      </c>
      <c r="CB7" s="67">
        <f>IF(BZ7&lt;&gt;"",VLOOKUP(BZ7,B58:D106,3,0),"")</f>
        <v>21</v>
      </c>
      <c r="CC7" s="68">
        <v>2</v>
      </c>
      <c r="CD7" s="67">
        <f t="shared" si="42"/>
        <v>42</v>
      </c>
      <c r="CE7" s="68">
        <v>2</v>
      </c>
      <c r="CF7" s="67">
        <f t="shared" si="43"/>
        <v>42</v>
      </c>
      <c r="CG7" s="68">
        <v>2</v>
      </c>
      <c r="CH7" s="67">
        <f t="shared" si="44"/>
        <v>42</v>
      </c>
      <c r="CI7" s="68">
        <v>2</v>
      </c>
      <c r="CJ7" s="67">
        <f t="shared" si="45"/>
        <v>42</v>
      </c>
      <c r="CK7" s="68">
        <v>2</v>
      </c>
      <c r="CL7" s="67">
        <f t="shared" si="46"/>
        <v>42</v>
      </c>
      <c r="CM7" s="68">
        <v>2</v>
      </c>
      <c r="CN7" s="67">
        <f t="shared" si="47"/>
        <v>42</v>
      </c>
      <c r="CO7" s="68">
        <v>2</v>
      </c>
      <c r="CP7" s="69">
        <f t="shared" si="48"/>
        <v>42</v>
      </c>
      <c r="CQ7" s="70">
        <f t="shared" si="49"/>
        <v>294</v>
      </c>
    </row>
    <row r="8" spans="1:95" ht="30" customHeight="1" x14ac:dyDescent="0.25">
      <c r="A8" s="64">
        <v>7</v>
      </c>
      <c r="B8" s="65" t="s">
        <v>161</v>
      </c>
      <c r="C8" s="66" t="str">
        <f>IF(B8&lt;&gt;"",VLOOKUP(B8,B59:D106,2,0),"")</f>
        <v>До 4 раз в день</v>
      </c>
      <c r="D8" s="67">
        <f>IF(B8&lt;&gt;"",VLOOKUP(B8,B59:D106,3,0),"")</f>
        <v>3</v>
      </c>
      <c r="E8" s="68">
        <v>2</v>
      </c>
      <c r="F8" s="67">
        <f t="shared" si="10"/>
        <v>6</v>
      </c>
      <c r="G8" s="68">
        <v>2</v>
      </c>
      <c r="H8" s="67">
        <f t="shared" si="11"/>
        <v>6</v>
      </c>
      <c r="I8" s="68">
        <v>2</v>
      </c>
      <c r="J8" s="67">
        <f t="shared" si="12"/>
        <v>6</v>
      </c>
      <c r="K8" s="68">
        <v>2</v>
      </c>
      <c r="L8" s="67">
        <f t="shared" si="13"/>
        <v>6</v>
      </c>
      <c r="M8" s="68">
        <v>2</v>
      </c>
      <c r="N8" s="67">
        <f t="shared" si="14"/>
        <v>6</v>
      </c>
      <c r="O8" s="68">
        <v>2</v>
      </c>
      <c r="P8" s="67">
        <f t="shared" si="15"/>
        <v>6</v>
      </c>
      <c r="Q8" s="68">
        <v>2</v>
      </c>
      <c r="R8" s="69">
        <f t="shared" si="16"/>
        <v>6</v>
      </c>
      <c r="S8" s="70">
        <f t="shared" si="17"/>
        <v>42</v>
      </c>
      <c r="U8" s="65"/>
      <c r="V8" s="66" t="str">
        <f>IF(U8&lt;&gt;"",VLOOKUP(U8,B59:D106,2,0),"")</f>
        <v/>
      </c>
      <c r="W8" s="67" t="str">
        <f>IF(U8&lt;&gt;"",VLOOKUP(U8,B59:D106,3,0),"")</f>
        <v/>
      </c>
      <c r="X8" s="71"/>
      <c r="Y8" s="67" t="str">
        <f t="shared" si="18"/>
        <v/>
      </c>
      <c r="Z8" s="68"/>
      <c r="AA8" s="67" t="str">
        <f t="shared" si="19"/>
        <v/>
      </c>
      <c r="AB8" s="68"/>
      <c r="AC8" s="67" t="str">
        <f t="shared" si="20"/>
        <v/>
      </c>
      <c r="AD8" s="68"/>
      <c r="AE8" s="67" t="str">
        <f t="shared" si="21"/>
        <v/>
      </c>
      <c r="AF8" s="68"/>
      <c r="AG8" s="67" t="str">
        <f t="shared" si="22"/>
        <v/>
      </c>
      <c r="AH8" s="68"/>
      <c r="AI8" s="67" t="str">
        <f t="shared" si="23"/>
        <v/>
      </c>
      <c r="AJ8" s="68"/>
      <c r="AK8" s="69" t="str">
        <f t="shared" si="24"/>
        <v/>
      </c>
      <c r="AL8" s="70">
        <f t="shared" si="25"/>
        <v>0</v>
      </c>
      <c r="AN8" s="65"/>
      <c r="AO8" s="66" t="str">
        <f>IF(AN8&lt;&gt;"",VLOOKUP(AN8,B59:D106,2,0),"")</f>
        <v/>
      </c>
      <c r="AP8" s="67" t="str">
        <f>IF(AN8&lt;&gt;"",VLOOKUP(AN8,B59:D106,3,0),"")</f>
        <v/>
      </c>
      <c r="AQ8" s="71"/>
      <c r="AR8" s="67" t="str">
        <f t="shared" si="26"/>
        <v/>
      </c>
      <c r="AS8" s="68"/>
      <c r="AT8" s="67" t="str">
        <f t="shared" si="27"/>
        <v/>
      </c>
      <c r="AU8" s="68"/>
      <c r="AV8" s="67" t="str">
        <f t="shared" si="28"/>
        <v/>
      </c>
      <c r="AW8" s="68"/>
      <c r="AX8" s="67" t="str">
        <f t="shared" si="29"/>
        <v/>
      </c>
      <c r="AY8" s="68"/>
      <c r="AZ8" s="67" t="str">
        <f t="shared" si="30"/>
        <v/>
      </c>
      <c r="BA8" s="68"/>
      <c r="BB8" s="67" t="str">
        <f t="shared" si="31"/>
        <v/>
      </c>
      <c r="BC8" s="68"/>
      <c r="BD8" s="69" t="str">
        <f t="shared" si="32"/>
        <v/>
      </c>
      <c r="BE8" s="70">
        <f t="shared" si="33"/>
        <v>0</v>
      </c>
      <c r="BG8" s="65"/>
      <c r="BH8" s="66" t="str">
        <f>IF(BG8&lt;&gt;"",VLOOKUP(BG8,B59:D106,2,0),"")</f>
        <v/>
      </c>
      <c r="BI8" s="67" t="str">
        <f>IF(BG8&lt;&gt;"",VLOOKUP(BG8,B59:D106,3,0),"")</f>
        <v/>
      </c>
      <c r="BJ8" s="71"/>
      <c r="BK8" s="67" t="str">
        <f t="shared" si="34"/>
        <v/>
      </c>
      <c r="BL8" s="68"/>
      <c r="BM8" s="67" t="str">
        <f t="shared" si="35"/>
        <v/>
      </c>
      <c r="BN8" s="68"/>
      <c r="BO8" s="67" t="str">
        <f t="shared" si="36"/>
        <v/>
      </c>
      <c r="BP8" s="68"/>
      <c r="BQ8" s="67" t="str">
        <f t="shared" si="37"/>
        <v/>
      </c>
      <c r="BR8" s="68"/>
      <c r="BS8" s="67" t="str">
        <f t="shared" si="38"/>
        <v/>
      </c>
      <c r="BT8" s="68"/>
      <c r="BU8" s="67" t="str">
        <f t="shared" si="39"/>
        <v/>
      </c>
      <c r="BV8" s="68"/>
      <c r="BW8" s="69" t="str">
        <f t="shared" si="40"/>
        <v/>
      </c>
      <c r="BX8" s="70">
        <f t="shared" si="41"/>
        <v>0</v>
      </c>
      <c r="BZ8" s="65"/>
      <c r="CA8" s="66" t="str">
        <f>IF(BZ8&lt;&gt;"",VLOOKUP(BZ8,B59:D106,2,0),"")</f>
        <v/>
      </c>
      <c r="CB8" s="67" t="str">
        <f>IF(BZ8&lt;&gt;"",VLOOKUP(BZ8,B59:D106,3,0),"")</f>
        <v/>
      </c>
      <c r="CC8" s="68"/>
      <c r="CD8" s="67" t="str">
        <f t="shared" si="42"/>
        <v/>
      </c>
      <c r="CE8" s="68"/>
      <c r="CF8" s="67" t="str">
        <f t="shared" si="43"/>
        <v/>
      </c>
      <c r="CG8" s="68"/>
      <c r="CH8" s="67" t="str">
        <f t="shared" si="44"/>
        <v/>
      </c>
      <c r="CI8" s="68"/>
      <c r="CJ8" s="67" t="str">
        <f t="shared" si="45"/>
        <v/>
      </c>
      <c r="CK8" s="68"/>
      <c r="CL8" s="67" t="str">
        <f t="shared" si="46"/>
        <v/>
      </c>
      <c r="CM8" s="68"/>
      <c r="CN8" s="67" t="str">
        <f t="shared" si="47"/>
        <v/>
      </c>
      <c r="CO8" s="68"/>
      <c r="CP8" s="69" t="str">
        <f t="shared" si="48"/>
        <v/>
      </c>
      <c r="CQ8" s="70">
        <f t="shared" si="49"/>
        <v>0</v>
      </c>
    </row>
    <row r="9" spans="1:95" ht="30" customHeight="1" x14ac:dyDescent="0.25">
      <c r="A9" s="64" t="s">
        <v>82</v>
      </c>
      <c r="B9" s="65" t="s">
        <v>162</v>
      </c>
      <c r="C9" s="66" t="str">
        <f>IF(B9&lt;&gt;"",VLOOKUP(B9,B60:D106,2,0),"")</f>
        <v>1 раз в день</v>
      </c>
      <c r="D9" s="67">
        <f>IF(B9&lt;&gt;"",VLOOKUP(B9,B60:D106,3,0),"")</f>
        <v>15</v>
      </c>
      <c r="E9" s="68">
        <v>1</v>
      </c>
      <c r="F9" s="67">
        <f>IF(E9&lt;&gt;"",IF(D9&lt;&gt;"",(E9*D9),""),"")</f>
        <v>15</v>
      </c>
      <c r="G9" s="68">
        <v>1</v>
      </c>
      <c r="H9" s="67">
        <f t="shared" si="11"/>
        <v>15</v>
      </c>
      <c r="I9" s="68">
        <v>1</v>
      </c>
      <c r="J9" s="67">
        <f t="shared" si="12"/>
        <v>15</v>
      </c>
      <c r="K9" s="68">
        <v>1</v>
      </c>
      <c r="L9" s="67">
        <f t="shared" si="13"/>
        <v>15</v>
      </c>
      <c r="M9" s="68">
        <v>1</v>
      </c>
      <c r="N9" s="67">
        <f t="shared" si="14"/>
        <v>15</v>
      </c>
      <c r="O9" s="68">
        <v>1</v>
      </c>
      <c r="P9" s="67">
        <f t="shared" si="15"/>
        <v>15</v>
      </c>
      <c r="Q9" s="68">
        <v>1</v>
      </c>
      <c r="R9" s="69">
        <f t="shared" si="16"/>
        <v>15</v>
      </c>
      <c r="S9" s="70">
        <f t="shared" si="17"/>
        <v>105</v>
      </c>
      <c r="U9" s="65"/>
      <c r="V9" s="66" t="str">
        <f>IF(U9&lt;&gt;"",VLOOKUP(U9,B60:D106,2,0),"")</f>
        <v/>
      </c>
      <c r="W9" s="67" t="str">
        <f>IF(U9&lt;&gt;"",VLOOKUP(U9,B60:D106,3,0),"")</f>
        <v/>
      </c>
      <c r="X9" s="71"/>
      <c r="Y9" s="67" t="str">
        <f>IF(X9&lt;&gt;"",IF(W9&lt;&gt;"",(X9*W9),""),"")</f>
        <v/>
      </c>
      <c r="Z9" s="68"/>
      <c r="AA9" s="67" t="str">
        <f t="shared" si="19"/>
        <v/>
      </c>
      <c r="AB9" s="68"/>
      <c r="AC9" s="67" t="str">
        <f t="shared" si="20"/>
        <v/>
      </c>
      <c r="AD9" s="68"/>
      <c r="AE9" s="67" t="str">
        <f t="shared" si="21"/>
        <v/>
      </c>
      <c r="AF9" s="68"/>
      <c r="AG9" s="67" t="str">
        <f t="shared" si="22"/>
        <v/>
      </c>
      <c r="AH9" s="68"/>
      <c r="AI9" s="67" t="str">
        <f t="shared" si="23"/>
        <v/>
      </c>
      <c r="AJ9" s="68"/>
      <c r="AK9" s="69" t="str">
        <f t="shared" si="24"/>
        <v/>
      </c>
      <c r="AL9" s="70">
        <f t="shared" si="25"/>
        <v>0</v>
      </c>
      <c r="AN9" s="65"/>
      <c r="AO9" s="66" t="str">
        <f>IF(AN9&lt;&gt;"",VLOOKUP(AN9,B60:D106,2,0),"")</f>
        <v/>
      </c>
      <c r="AP9" s="67" t="str">
        <f>IF(AN9&lt;&gt;"",VLOOKUP(AN9,B60:D106,3,0),"")</f>
        <v/>
      </c>
      <c r="AQ9" s="71"/>
      <c r="AR9" s="67" t="str">
        <f>IF(AQ9&lt;&gt;"",IF(AP9&lt;&gt;"",(AQ9*AP9),""),"")</f>
        <v/>
      </c>
      <c r="AS9" s="68"/>
      <c r="AT9" s="67" t="str">
        <f t="shared" si="27"/>
        <v/>
      </c>
      <c r="AU9" s="68"/>
      <c r="AV9" s="67" t="str">
        <f t="shared" si="28"/>
        <v/>
      </c>
      <c r="AW9" s="68"/>
      <c r="AX9" s="67" t="str">
        <f t="shared" si="29"/>
        <v/>
      </c>
      <c r="AY9" s="68"/>
      <c r="AZ9" s="67" t="str">
        <f t="shared" si="30"/>
        <v/>
      </c>
      <c r="BA9" s="68"/>
      <c r="BB9" s="67" t="str">
        <f t="shared" si="31"/>
        <v/>
      </c>
      <c r="BC9" s="68"/>
      <c r="BD9" s="69" t="str">
        <f t="shared" si="32"/>
        <v/>
      </c>
      <c r="BE9" s="70">
        <f t="shared" si="33"/>
        <v>0</v>
      </c>
      <c r="BG9" s="65"/>
      <c r="BH9" s="66" t="str">
        <f>IF(BG9&lt;&gt;"",VLOOKUP(BG9,B60:D106,2,0),"")</f>
        <v/>
      </c>
      <c r="BI9" s="67" t="str">
        <f>IF(BG9&lt;&gt;"",VLOOKUP(BG9,B60:D106,3,0),"")</f>
        <v/>
      </c>
      <c r="BJ9" s="71"/>
      <c r="BK9" s="67" t="str">
        <f>IF(BJ9&lt;&gt;"",IF(BI9&lt;&gt;"",(BJ9*BI9),""),"")</f>
        <v/>
      </c>
      <c r="BL9" s="68"/>
      <c r="BM9" s="67" t="str">
        <f t="shared" si="35"/>
        <v/>
      </c>
      <c r="BN9" s="68"/>
      <c r="BO9" s="67" t="str">
        <f t="shared" si="36"/>
        <v/>
      </c>
      <c r="BP9" s="68"/>
      <c r="BQ9" s="67" t="str">
        <f t="shared" si="37"/>
        <v/>
      </c>
      <c r="BR9" s="68"/>
      <c r="BS9" s="67" t="str">
        <f t="shared" si="38"/>
        <v/>
      </c>
      <c r="BT9" s="68"/>
      <c r="BU9" s="67" t="str">
        <f t="shared" si="39"/>
        <v/>
      </c>
      <c r="BV9" s="68"/>
      <c r="BW9" s="69" t="str">
        <f t="shared" si="40"/>
        <v/>
      </c>
      <c r="BX9" s="70">
        <f t="shared" si="41"/>
        <v>0</v>
      </c>
      <c r="BZ9" s="65"/>
      <c r="CA9" s="66" t="str">
        <f>IF(BZ9&lt;&gt;"",VLOOKUP(BZ9,B60:D106,2,0),"")</f>
        <v/>
      </c>
      <c r="CB9" s="67" t="str">
        <f>IF(BZ9&lt;&gt;"",VLOOKUP(BZ9,B60:D106,3,0),"")</f>
        <v/>
      </c>
      <c r="CC9" s="68"/>
      <c r="CD9" s="67" t="str">
        <f>IF(CC9&lt;&gt;"",IF(CB9&lt;&gt;"",(CC9*CB9),""),"")</f>
        <v/>
      </c>
      <c r="CE9" s="68"/>
      <c r="CF9" s="67" t="str">
        <f t="shared" si="43"/>
        <v/>
      </c>
      <c r="CG9" s="68"/>
      <c r="CH9" s="67" t="str">
        <f t="shared" si="44"/>
        <v/>
      </c>
      <c r="CI9" s="68"/>
      <c r="CJ9" s="67" t="str">
        <f t="shared" si="45"/>
        <v/>
      </c>
      <c r="CK9" s="68"/>
      <c r="CL9" s="67" t="str">
        <f t="shared" si="46"/>
        <v/>
      </c>
      <c r="CM9" s="68"/>
      <c r="CN9" s="67" t="str">
        <f t="shared" si="47"/>
        <v/>
      </c>
      <c r="CO9" s="68"/>
      <c r="CP9" s="69" t="str">
        <f t="shared" si="48"/>
        <v/>
      </c>
      <c r="CQ9" s="70">
        <f t="shared" si="49"/>
        <v>0</v>
      </c>
    </row>
    <row r="10" spans="1:95" ht="30" customHeight="1" x14ac:dyDescent="0.25">
      <c r="A10" s="64" t="s">
        <v>83</v>
      </c>
      <c r="B10" s="65" t="s">
        <v>165</v>
      </c>
      <c r="C10" s="66" t="str">
        <f>IF(B10&lt;&gt;"",VLOOKUP(B10,B61:D106,2,0),"")</f>
        <v>1 раз в неделю</v>
      </c>
      <c r="D10" s="67">
        <f>IF(B10&lt;&gt;"",VLOOKUP(B10,B61:D106,3,0),"")</f>
        <v>40</v>
      </c>
      <c r="E10" s="68"/>
      <c r="F10" s="67" t="str">
        <f t="shared" si="10"/>
        <v/>
      </c>
      <c r="G10" s="68"/>
      <c r="H10" s="67" t="str">
        <f t="shared" si="11"/>
        <v/>
      </c>
      <c r="I10" s="68">
        <v>1</v>
      </c>
      <c r="J10" s="67">
        <f t="shared" si="12"/>
        <v>40</v>
      </c>
      <c r="K10" s="68"/>
      <c r="L10" s="67" t="str">
        <f t="shared" si="13"/>
        <v/>
      </c>
      <c r="M10" s="68"/>
      <c r="N10" s="67" t="str">
        <f t="shared" si="14"/>
        <v/>
      </c>
      <c r="O10" s="68"/>
      <c r="P10" s="67" t="str">
        <f t="shared" si="15"/>
        <v/>
      </c>
      <c r="Q10" s="68"/>
      <c r="R10" s="69" t="str">
        <f t="shared" si="16"/>
        <v/>
      </c>
      <c r="S10" s="70">
        <f t="shared" si="17"/>
        <v>40</v>
      </c>
      <c r="U10" s="65" t="s">
        <v>166</v>
      </c>
      <c r="V10" s="66" t="str">
        <f>IF(U10&lt;&gt;"",VLOOKUP(U10,B61:D106,2,0),"")</f>
        <v>1 раз в неделю</v>
      </c>
      <c r="W10" s="67">
        <f>IF(U10&lt;&gt;"",VLOOKUP(U10,B61:D106,3,0),"")</f>
        <v>27</v>
      </c>
      <c r="X10" s="71"/>
      <c r="Y10" s="67" t="str">
        <f t="shared" ref="Y10:Y29" si="50">IF(X10&lt;&gt;"",IF(W10&lt;&gt;"",(X10*W10),""),"")</f>
        <v/>
      </c>
      <c r="Z10" s="68"/>
      <c r="AA10" s="67" t="str">
        <f t="shared" si="19"/>
        <v/>
      </c>
      <c r="AB10" s="68">
        <v>1</v>
      </c>
      <c r="AC10" s="67">
        <f t="shared" si="20"/>
        <v>27</v>
      </c>
      <c r="AD10" s="68"/>
      <c r="AE10" s="67" t="str">
        <f t="shared" si="21"/>
        <v/>
      </c>
      <c r="AF10" s="68"/>
      <c r="AG10" s="67" t="str">
        <f t="shared" si="22"/>
        <v/>
      </c>
      <c r="AH10" s="68"/>
      <c r="AI10" s="67" t="str">
        <f t="shared" si="23"/>
        <v/>
      </c>
      <c r="AJ10" s="68"/>
      <c r="AK10" s="69" t="str">
        <f t="shared" si="24"/>
        <v/>
      </c>
      <c r="AL10" s="70">
        <f t="shared" si="25"/>
        <v>27</v>
      </c>
      <c r="AN10" s="65" t="s">
        <v>166</v>
      </c>
      <c r="AO10" s="66" t="str">
        <f>IF(AN10&lt;&gt;"",VLOOKUP(AN10,B61:D106,2,0),"")</f>
        <v>1 раз в неделю</v>
      </c>
      <c r="AP10" s="67">
        <f>IF(AN10&lt;&gt;"",VLOOKUP(AN10,B61:D106,3,0),"")</f>
        <v>27</v>
      </c>
      <c r="AQ10" s="71"/>
      <c r="AR10" s="67" t="str">
        <f t="shared" ref="AR10:AR29" si="51">IF(AQ10&lt;&gt;"",IF(AP10&lt;&gt;"",(AQ10*AP10),""),"")</f>
        <v/>
      </c>
      <c r="AS10" s="68"/>
      <c r="AT10" s="67" t="str">
        <f t="shared" si="27"/>
        <v/>
      </c>
      <c r="AU10" s="68">
        <v>1</v>
      </c>
      <c r="AV10" s="67">
        <f t="shared" si="28"/>
        <v>27</v>
      </c>
      <c r="AW10" s="68"/>
      <c r="AX10" s="67" t="str">
        <f t="shared" si="29"/>
        <v/>
      </c>
      <c r="AY10" s="68"/>
      <c r="AZ10" s="67" t="str">
        <f t="shared" si="30"/>
        <v/>
      </c>
      <c r="BA10" s="68"/>
      <c r="BB10" s="67" t="str">
        <f t="shared" si="31"/>
        <v/>
      </c>
      <c r="BC10" s="68"/>
      <c r="BD10" s="69" t="str">
        <f t="shared" si="32"/>
        <v/>
      </c>
      <c r="BE10" s="70">
        <f t="shared" si="33"/>
        <v>27</v>
      </c>
      <c r="BG10" s="65" t="s">
        <v>166</v>
      </c>
      <c r="BH10" s="66" t="str">
        <f>IF(BG10&lt;&gt;"",VLOOKUP(BG10,B61:D106,2,0),"")</f>
        <v>1 раз в неделю</v>
      </c>
      <c r="BI10" s="67">
        <f>IF(BG10&lt;&gt;"",VLOOKUP(BG10,B61:D106,3,0),"")</f>
        <v>27</v>
      </c>
      <c r="BJ10" s="71"/>
      <c r="BK10" s="67" t="str">
        <f t="shared" ref="BK10:BK16" si="52">IF(BJ10&lt;&gt;"",IF(BI10&lt;&gt;"",(BJ10*BI10),""),"")</f>
        <v/>
      </c>
      <c r="BL10" s="68"/>
      <c r="BM10" s="67" t="str">
        <f t="shared" si="35"/>
        <v/>
      </c>
      <c r="BN10" s="68">
        <v>1</v>
      </c>
      <c r="BO10" s="67">
        <f t="shared" si="36"/>
        <v>27</v>
      </c>
      <c r="BP10" s="68"/>
      <c r="BQ10" s="67" t="str">
        <f t="shared" si="37"/>
        <v/>
      </c>
      <c r="BR10" s="68"/>
      <c r="BS10" s="67" t="str">
        <f t="shared" si="38"/>
        <v/>
      </c>
      <c r="BT10" s="68"/>
      <c r="BU10" s="67" t="str">
        <f t="shared" si="39"/>
        <v/>
      </c>
      <c r="BV10" s="68"/>
      <c r="BW10" s="69" t="str">
        <f t="shared" si="40"/>
        <v/>
      </c>
      <c r="BX10" s="70">
        <f t="shared" si="41"/>
        <v>27</v>
      </c>
      <c r="BZ10" s="65" t="s">
        <v>166</v>
      </c>
      <c r="CA10" s="66" t="str">
        <f>IF(BZ10&lt;&gt;"",VLOOKUP(BZ10,B61:D106,2,0),"")</f>
        <v>1 раз в неделю</v>
      </c>
      <c r="CB10" s="67">
        <f>IF(BZ10&lt;&gt;"",VLOOKUP(BZ10,B61:D106,3,0),"")</f>
        <v>27</v>
      </c>
      <c r="CC10" s="68"/>
      <c r="CD10" s="67" t="str">
        <f t="shared" ref="CD10:CD29" si="53">IF(CC10&lt;&gt;"",IF(CB10&lt;&gt;"",(CC10*CB10),""),"")</f>
        <v/>
      </c>
      <c r="CE10" s="68"/>
      <c r="CF10" s="67" t="str">
        <f t="shared" si="43"/>
        <v/>
      </c>
      <c r="CG10" s="68">
        <v>1</v>
      </c>
      <c r="CH10" s="67">
        <f t="shared" si="44"/>
        <v>27</v>
      </c>
      <c r="CI10" s="68"/>
      <c r="CJ10" s="67" t="str">
        <f t="shared" si="45"/>
        <v/>
      </c>
      <c r="CK10" s="68"/>
      <c r="CL10" s="67" t="str">
        <f t="shared" si="46"/>
        <v/>
      </c>
      <c r="CM10" s="68"/>
      <c r="CN10" s="67" t="str">
        <f t="shared" si="47"/>
        <v/>
      </c>
      <c r="CO10" s="68"/>
      <c r="CP10" s="69" t="str">
        <f t="shared" si="48"/>
        <v/>
      </c>
      <c r="CQ10" s="70">
        <f t="shared" si="49"/>
        <v>27</v>
      </c>
    </row>
    <row r="11" spans="1:95" ht="30" customHeight="1" x14ac:dyDescent="0.25">
      <c r="A11" s="64">
        <v>13</v>
      </c>
      <c r="B11" s="65" t="s">
        <v>167</v>
      </c>
      <c r="C11" s="66" t="str">
        <f>IF(B11&lt;&gt;"",VLOOKUP(B11,B62:D106,2,0),"")</f>
        <v>1 раз в день</v>
      </c>
      <c r="D11" s="67">
        <f>IF(B11&lt;&gt;"",VLOOKUP(B11,B62:D106,3,0),"")</f>
        <v>12</v>
      </c>
      <c r="E11" s="68">
        <v>1</v>
      </c>
      <c r="F11" s="67">
        <f t="shared" si="10"/>
        <v>12</v>
      </c>
      <c r="G11" s="68">
        <v>1</v>
      </c>
      <c r="H11" s="67">
        <f t="shared" si="11"/>
        <v>12</v>
      </c>
      <c r="I11" s="68"/>
      <c r="J11" s="67" t="str">
        <f t="shared" si="12"/>
        <v/>
      </c>
      <c r="K11" s="68">
        <v>1</v>
      </c>
      <c r="L11" s="67">
        <f t="shared" si="13"/>
        <v>12</v>
      </c>
      <c r="M11" s="68">
        <v>1</v>
      </c>
      <c r="N11" s="67">
        <f t="shared" si="14"/>
        <v>12</v>
      </c>
      <c r="O11" s="68">
        <v>1</v>
      </c>
      <c r="P11" s="67">
        <f t="shared" si="15"/>
        <v>12</v>
      </c>
      <c r="Q11" s="68">
        <v>1</v>
      </c>
      <c r="R11" s="69">
        <f t="shared" si="16"/>
        <v>12</v>
      </c>
      <c r="S11" s="70">
        <f t="shared" si="17"/>
        <v>72</v>
      </c>
      <c r="T11" s="72"/>
      <c r="U11" s="65"/>
      <c r="V11" s="66" t="str">
        <f>IF(U11&lt;&gt;"",VLOOKUP(U11,B62:D106,2,0),"")</f>
        <v/>
      </c>
      <c r="W11" s="67" t="str">
        <f>IF(U11&lt;&gt;"",VLOOKUP(U11,B62:D106,3,0),"")</f>
        <v/>
      </c>
      <c r="X11" s="71"/>
      <c r="Y11" s="67" t="str">
        <f t="shared" si="50"/>
        <v/>
      </c>
      <c r="Z11" s="68"/>
      <c r="AA11" s="67" t="str">
        <f t="shared" si="19"/>
        <v/>
      </c>
      <c r="AB11" s="68"/>
      <c r="AC11" s="67" t="str">
        <f t="shared" si="20"/>
        <v/>
      </c>
      <c r="AD11" s="68"/>
      <c r="AE11" s="67" t="str">
        <f t="shared" si="21"/>
        <v/>
      </c>
      <c r="AF11" s="68"/>
      <c r="AG11" s="67" t="str">
        <f t="shared" si="22"/>
        <v/>
      </c>
      <c r="AH11" s="68"/>
      <c r="AI11" s="67" t="str">
        <f t="shared" si="23"/>
        <v/>
      </c>
      <c r="AJ11" s="68"/>
      <c r="AK11" s="69" t="str">
        <f t="shared" si="24"/>
        <v/>
      </c>
      <c r="AL11" s="70">
        <f t="shared" si="25"/>
        <v>0</v>
      </c>
      <c r="AM11" s="72"/>
      <c r="AN11" s="65"/>
      <c r="AO11" s="66" t="str">
        <f>IF(AN11&lt;&gt;"",VLOOKUP(AN11,B62:D106,2,0),"")</f>
        <v/>
      </c>
      <c r="AP11" s="67" t="str">
        <f>IF(AN11&lt;&gt;"",VLOOKUP(AN11,B62:D106,3,0),"")</f>
        <v/>
      </c>
      <c r="AQ11" s="71"/>
      <c r="AR11" s="67" t="str">
        <f t="shared" si="51"/>
        <v/>
      </c>
      <c r="AS11" s="68"/>
      <c r="AT11" s="67" t="str">
        <f t="shared" si="27"/>
        <v/>
      </c>
      <c r="AU11" s="68"/>
      <c r="AV11" s="67" t="str">
        <f t="shared" si="28"/>
        <v/>
      </c>
      <c r="AW11" s="68"/>
      <c r="AX11" s="67" t="str">
        <f t="shared" si="29"/>
        <v/>
      </c>
      <c r="AY11" s="68"/>
      <c r="AZ11" s="67" t="str">
        <f t="shared" si="30"/>
        <v/>
      </c>
      <c r="BA11" s="68"/>
      <c r="BB11" s="67" t="str">
        <f t="shared" si="31"/>
        <v/>
      </c>
      <c r="BC11" s="68"/>
      <c r="BD11" s="69" t="str">
        <f t="shared" si="32"/>
        <v/>
      </c>
      <c r="BE11" s="70">
        <f t="shared" si="33"/>
        <v>0</v>
      </c>
      <c r="BF11" s="72"/>
      <c r="BG11" s="65"/>
      <c r="BH11" s="66" t="str">
        <f>IF(BG11&lt;&gt;"",VLOOKUP(BG11,B62:D106,2,0),"")</f>
        <v/>
      </c>
      <c r="BI11" s="67" t="str">
        <f>IF(BG11&lt;&gt;"",VLOOKUP(BG11,B62:D106,3,0),"")</f>
        <v/>
      </c>
      <c r="BJ11" s="71"/>
      <c r="BK11" s="67" t="str">
        <f t="shared" si="52"/>
        <v/>
      </c>
      <c r="BL11" s="68"/>
      <c r="BM11" s="67" t="str">
        <f t="shared" si="35"/>
        <v/>
      </c>
      <c r="BN11" s="68"/>
      <c r="BO11" s="67" t="str">
        <f t="shared" si="36"/>
        <v/>
      </c>
      <c r="BP11" s="68"/>
      <c r="BQ11" s="67" t="str">
        <f t="shared" si="37"/>
        <v/>
      </c>
      <c r="BR11" s="68"/>
      <c r="BS11" s="67" t="str">
        <f t="shared" si="38"/>
        <v/>
      </c>
      <c r="BT11" s="68"/>
      <c r="BU11" s="67" t="str">
        <f t="shared" si="39"/>
        <v/>
      </c>
      <c r="BV11" s="68"/>
      <c r="BW11" s="69" t="str">
        <f t="shared" si="40"/>
        <v/>
      </c>
      <c r="BX11" s="70">
        <f t="shared" si="41"/>
        <v>0</v>
      </c>
      <c r="BY11" s="72"/>
      <c r="BZ11" s="65"/>
      <c r="CA11" s="66" t="str">
        <f>IF(BZ11&lt;&gt;"",VLOOKUP(BZ11,B62:D106,2,0),"")</f>
        <v/>
      </c>
      <c r="CB11" s="67" t="str">
        <f>IF(BZ11&lt;&gt;"",VLOOKUP(BZ11,B62:D106,3,0),"")</f>
        <v/>
      </c>
      <c r="CC11" s="68"/>
      <c r="CD11" s="67" t="str">
        <f t="shared" si="53"/>
        <v/>
      </c>
      <c r="CE11" s="68"/>
      <c r="CF11" s="67" t="str">
        <f t="shared" si="43"/>
        <v/>
      </c>
      <c r="CG11" s="68"/>
      <c r="CH11" s="67" t="str">
        <f t="shared" si="44"/>
        <v/>
      </c>
      <c r="CI11" s="68"/>
      <c r="CJ11" s="67" t="str">
        <f t="shared" si="45"/>
        <v/>
      </c>
      <c r="CK11" s="68"/>
      <c r="CL11" s="67" t="str">
        <f t="shared" si="46"/>
        <v/>
      </c>
      <c r="CM11" s="68"/>
      <c r="CN11" s="67" t="str">
        <f t="shared" si="47"/>
        <v/>
      </c>
      <c r="CO11" s="68"/>
      <c r="CP11" s="69" t="str">
        <f t="shared" si="48"/>
        <v/>
      </c>
      <c r="CQ11" s="70">
        <f t="shared" si="49"/>
        <v>0</v>
      </c>
    </row>
    <row r="12" spans="1:95" ht="30" customHeight="1" x14ac:dyDescent="0.25">
      <c r="A12" s="64" t="s">
        <v>84</v>
      </c>
      <c r="B12" s="65"/>
      <c r="C12" s="66" t="str">
        <f>IF(B12&lt;&gt;"",VLOOKUP(B12,B63:D106,2,0),"")</f>
        <v/>
      </c>
      <c r="D12" s="67" t="str">
        <f>IF(B12&lt;&gt;"",VLOOKUP(B12,B63:D106,3,0),"")</f>
        <v/>
      </c>
      <c r="E12" s="68"/>
      <c r="F12" s="67" t="str">
        <f t="shared" si="10"/>
        <v/>
      </c>
      <c r="G12" s="68"/>
      <c r="H12" s="67" t="str">
        <f t="shared" si="11"/>
        <v/>
      </c>
      <c r="I12" s="68"/>
      <c r="J12" s="67" t="str">
        <f t="shared" si="12"/>
        <v/>
      </c>
      <c r="K12" s="68"/>
      <c r="L12" s="67" t="str">
        <f t="shared" si="13"/>
        <v/>
      </c>
      <c r="M12" s="68"/>
      <c r="N12" s="67" t="str">
        <f t="shared" si="14"/>
        <v/>
      </c>
      <c r="O12" s="68"/>
      <c r="P12" s="67" t="str">
        <f t="shared" si="15"/>
        <v/>
      </c>
      <c r="Q12" s="68"/>
      <c r="R12" s="69" t="str">
        <f t="shared" si="16"/>
        <v/>
      </c>
      <c r="S12" s="70">
        <f t="shared" si="17"/>
        <v>0</v>
      </c>
      <c r="T12" s="72"/>
      <c r="U12" s="65"/>
      <c r="V12" s="66" t="str">
        <f>IF(U12&lt;&gt;"",VLOOKUP(U12,B63:D106,2,0),"")</f>
        <v/>
      </c>
      <c r="W12" s="67" t="str">
        <f>IF(U12&lt;&gt;"",VLOOKUP(U12,B63:D106,3,0),"")</f>
        <v/>
      </c>
      <c r="X12" s="71"/>
      <c r="Y12" s="67" t="str">
        <f t="shared" si="50"/>
        <v/>
      </c>
      <c r="Z12" s="68"/>
      <c r="AA12" s="67" t="str">
        <f t="shared" si="19"/>
        <v/>
      </c>
      <c r="AB12" s="68"/>
      <c r="AC12" s="67" t="str">
        <f t="shared" si="20"/>
        <v/>
      </c>
      <c r="AD12" s="68"/>
      <c r="AE12" s="67" t="str">
        <f t="shared" si="21"/>
        <v/>
      </c>
      <c r="AF12" s="68"/>
      <c r="AG12" s="67" t="str">
        <f t="shared" si="22"/>
        <v/>
      </c>
      <c r="AH12" s="68"/>
      <c r="AI12" s="67" t="str">
        <f t="shared" si="23"/>
        <v/>
      </c>
      <c r="AJ12" s="68"/>
      <c r="AK12" s="69" t="str">
        <f t="shared" si="24"/>
        <v/>
      </c>
      <c r="AL12" s="70">
        <f t="shared" si="25"/>
        <v>0</v>
      </c>
      <c r="AM12" s="72"/>
      <c r="AN12" s="65"/>
      <c r="AO12" s="66" t="str">
        <f>IF(AN12&lt;&gt;"",VLOOKUP(AN12,B63:D106,2,0),"")</f>
        <v/>
      </c>
      <c r="AP12" s="67" t="str">
        <f>IF(AN12&lt;&gt;"",VLOOKUP(AN12,B63:D106,3,0),"")</f>
        <v/>
      </c>
      <c r="AQ12" s="71"/>
      <c r="AR12" s="67" t="str">
        <f t="shared" si="51"/>
        <v/>
      </c>
      <c r="AS12" s="68"/>
      <c r="AT12" s="67" t="str">
        <f t="shared" si="27"/>
        <v/>
      </c>
      <c r="AU12" s="68"/>
      <c r="AV12" s="67" t="str">
        <f t="shared" si="28"/>
        <v/>
      </c>
      <c r="AW12" s="68"/>
      <c r="AX12" s="67" t="str">
        <f t="shared" si="29"/>
        <v/>
      </c>
      <c r="AY12" s="68"/>
      <c r="AZ12" s="67" t="str">
        <f t="shared" si="30"/>
        <v/>
      </c>
      <c r="BA12" s="68"/>
      <c r="BB12" s="67" t="str">
        <f t="shared" si="31"/>
        <v/>
      </c>
      <c r="BC12" s="68"/>
      <c r="BD12" s="69" t="str">
        <f t="shared" si="32"/>
        <v/>
      </c>
      <c r="BE12" s="70">
        <f t="shared" si="33"/>
        <v>0</v>
      </c>
      <c r="BF12" s="72"/>
      <c r="BG12" s="65"/>
      <c r="BH12" s="66" t="str">
        <f>IF(BG12&lt;&gt;"",VLOOKUP(BG12,B63:D106,2,0),"")</f>
        <v/>
      </c>
      <c r="BI12" s="67" t="str">
        <f>IF(BG12&lt;&gt;"",VLOOKUP(BG12,B63:D106,3,0),"")</f>
        <v/>
      </c>
      <c r="BJ12" s="71"/>
      <c r="BK12" s="67" t="str">
        <f t="shared" si="52"/>
        <v/>
      </c>
      <c r="BL12" s="68"/>
      <c r="BM12" s="67" t="str">
        <f t="shared" si="35"/>
        <v/>
      </c>
      <c r="BN12" s="68"/>
      <c r="BO12" s="67" t="str">
        <f t="shared" si="36"/>
        <v/>
      </c>
      <c r="BP12" s="68"/>
      <c r="BQ12" s="67" t="str">
        <f t="shared" si="37"/>
        <v/>
      </c>
      <c r="BR12" s="68"/>
      <c r="BS12" s="67" t="str">
        <f t="shared" si="38"/>
        <v/>
      </c>
      <c r="BT12" s="68"/>
      <c r="BU12" s="67" t="str">
        <f t="shared" si="39"/>
        <v/>
      </c>
      <c r="BV12" s="68"/>
      <c r="BW12" s="69" t="str">
        <f t="shared" si="40"/>
        <v/>
      </c>
      <c r="BX12" s="70">
        <f t="shared" si="41"/>
        <v>0</v>
      </c>
      <c r="BY12" s="72"/>
      <c r="BZ12" s="65"/>
      <c r="CA12" s="66" t="str">
        <f>IF(BZ12&lt;&gt;"",VLOOKUP(BZ12,B63:D106,2,0),"")</f>
        <v/>
      </c>
      <c r="CB12" s="67" t="str">
        <f>IF(BZ12&lt;&gt;"",VLOOKUP(BZ12,B63:D106,3,0),"")</f>
        <v/>
      </c>
      <c r="CC12" s="68"/>
      <c r="CD12" s="67" t="str">
        <f t="shared" si="53"/>
        <v/>
      </c>
      <c r="CE12" s="68"/>
      <c r="CF12" s="67" t="str">
        <f t="shared" si="43"/>
        <v/>
      </c>
      <c r="CG12" s="68"/>
      <c r="CH12" s="67" t="str">
        <f t="shared" si="44"/>
        <v/>
      </c>
      <c r="CI12" s="68"/>
      <c r="CJ12" s="67" t="str">
        <f t="shared" si="45"/>
        <v/>
      </c>
      <c r="CK12" s="68"/>
      <c r="CL12" s="67" t="str">
        <f t="shared" si="46"/>
        <v/>
      </c>
      <c r="CM12" s="68"/>
      <c r="CN12" s="67" t="str">
        <f t="shared" si="47"/>
        <v/>
      </c>
      <c r="CO12" s="68"/>
      <c r="CP12" s="69" t="str">
        <f t="shared" si="48"/>
        <v/>
      </c>
      <c r="CQ12" s="70">
        <f t="shared" si="49"/>
        <v>0</v>
      </c>
    </row>
    <row r="13" spans="1:95" ht="30" customHeight="1" x14ac:dyDescent="0.25">
      <c r="A13" s="64">
        <v>16</v>
      </c>
      <c r="B13" s="65"/>
      <c r="C13" s="66" t="str">
        <f>IF(B13&lt;&gt;"",VLOOKUP(B13,B64:D106,2,0),"")</f>
        <v/>
      </c>
      <c r="D13" s="67" t="str">
        <f>IF(B13&lt;&gt;"",VLOOKUP(B13,B64:D106,3,0),"")</f>
        <v/>
      </c>
      <c r="E13" s="68"/>
      <c r="F13" s="67" t="str">
        <f t="shared" si="10"/>
        <v/>
      </c>
      <c r="G13" s="68"/>
      <c r="H13" s="67" t="str">
        <f t="shared" si="11"/>
        <v/>
      </c>
      <c r="I13" s="68"/>
      <c r="J13" s="67" t="str">
        <f t="shared" si="12"/>
        <v/>
      </c>
      <c r="K13" s="68"/>
      <c r="L13" s="67" t="str">
        <f t="shared" si="13"/>
        <v/>
      </c>
      <c r="M13" s="68"/>
      <c r="N13" s="67" t="str">
        <f t="shared" si="14"/>
        <v/>
      </c>
      <c r="O13" s="68"/>
      <c r="P13" s="67" t="str">
        <f t="shared" si="15"/>
        <v/>
      </c>
      <c r="Q13" s="68"/>
      <c r="R13" s="69" t="str">
        <f t="shared" si="16"/>
        <v/>
      </c>
      <c r="S13" s="70">
        <f t="shared" si="17"/>
        <v>0</v>
      </c>
      <c r="U13" s="65"/>
      <c r="V13" s="66" t="str">
        <f>IF(U13&lt;&gt;"",VLOOKUP(U13,B64:D106,2,0),"")</f>
        <v/>
      </c>
      <c r="W13" s="67" t="str">
        <f>IF(U13&lt;&gt;"",VLOOKUP(U13,B64:D106,3,0),"")</f>
        <v/>
      </c>
      <c r="X13" s="71"/>
      <c r="Y13" s="67" t="str">
        <f t="shared" si="50"/>
        <v/>
      </c>
      <c r="Z13" s="68"/>
      <c r="AA13" s="67" t="str">
        <f t="shared" si="19"/>
        <v/>
      </c>
      <c r="AB13" s="68"/>
      <c r="AC13" s="67" t="str">
        <f t="shared" si="20"/>
        <v/>
      </c>
      <c r="AD13" s="68"/>
      <c r="AE13" s="67" t="str">
        <f t="shared" si="21"/>
        <v/>
      </c>
      <c r="AF13" s="68"/>
      <c r="AG13" s="67" t="str">
        <f t="shared" si="22"/>
        <v/>
      </c>
      <c r="AH13" s="68"/>
      <c r="AI13" s="67" t="str">
        <f t="shared" si="23"/>
        <v/>
      </c>
      <c r="AJ13" s="68"/>
      <c r="AK13" s="69" t="str">
        <f t="shared" si="24"/>
        <v/>
      </c>
      <c r="AL13" s="70">
        <f t="shared" si="25"/>
        <v>0</v>
      </c>
      <c r="AN13" s="65"/>
      <c r="AO13" s="66" t="str">
        <f>IF(AN13&lt;&gt;"",VLOOKUP(AN13,B64:D106,2,0),"")</f>
        <v/>
      </c>
      <c r="AP13" s="67" t="str">
        <f>IF(AN13&lt;&gt;"",VLOOKUP(AN13,B64:D106,3,0),"")</f>
        <v/>
      </c>
      <c r="AQ13" s="71"/>
      <c r="AR13" s="67" t="str">
        <f t="shared" si="51"/>
        <v/>
      </c>
      <c r="AS13" s="68"/>
      <c r="AT13" s="67" t="str">
        <f t="shared" si="27"/>
        <v/>
      </c>
      <c r="AU13" s="68"/>
      <c r="AV13" s="67" t="str">
        <f t="shared" si="28"/>
        <v/>
      </c>
      <c r="AW13" s="68"/>
      <c r="AX13" s="67" t="str">
        <f t="shared" si="29"/>
        <v/>
      </c>
      <c r="AY13" s="68"/>
      <c r="AZ13" s="67" t="str">
        <f t="shared" si="30"/>
        <v/>
      </c>
      <c r="BA13" s="68"/>
      <c r="BB13" s="67" t="str">
        <f t="shared" si="31"/>
        <v/>
      </c>
      <c r="BC13" s="68"/>
      <c r="BD13" s="69" t="str">
        <f t="shared" si="32"/>
        <v/>
      </c>
      <c r="BE13" s="70">
        <f t="shared" si="33"/>
        <v>0</v>
      </c>
      <c r="BG13" s="65"/>
      <c r="BH13" s="66" t="str">
        <f>IF(BG13&lt;&gt;"",VLOOKUP(BG13,B64:D106,2,0),"")</f>
        <v/>
      </c>
      <c r="BI13" s="67" t="str">
        <f>IF(BG13&lt;&gt;"",VLOOKUP(BG13,B64:D106,3,0),"")</f>
        <v/>
      </c>
      <c r="BJ13" s="71"/>
      <c r="BK13" s="67" t="str">
        <f t="shared" si="52"/>
        <v/>
      </c>
      <c r="BL13" s="68"/>
      <c r="BM13" s="67" t="str">
        <f t="shared" si="35"/>
        <v/>
      </c>
      <c r="BN13" s="68"/>
      <c r="BO13" s="67" t="str">
        <f t="shared" si="36"/>
        <v/>
      </c>
      <c r="BP13" s="68"/>
      <c r="BQ13" s="67" t="str">
        <f t="shared" si="37"/>
        <v/>
      </c>
      <c r="BR13" s="68"/>
      <c r="BS13" s="67" t="str">
        <f t="shared" si="38"/>
        <v/>
      </c>
      <c r="BT13" s="68"/>
      <c r="BU13" s="67" t="str">
        <f t="shared" si="39"/>
        <v/>
      </c>
      <c r="BV13" s="68"/>
      <c r="BW13" s="69" t="str">
        <f t="shared" si="40"/>
        <v/>
      </c>
      <c r="BX13" s="70">
        <f t="shared" si="41"/>
        <v>0</v>
      </c>
      <c r="BZ13" s="65"/>
      <c r="CA13" s="66" t="str">
        <f>IF(BZ13&lt;&gt;"",VLOOKUP(BZ13,B64:D106,2,0),"")</f>
        <v/>
      </c>
      <c r="CB13" s="67" t="str">
        <f>IF(BZ13&lt;&gt;"",VLOOKUP(BZ13,B64:D106,3,0),"")</f>
        <v/>
      </c>
      <c r="CC13" s="68"/>
      <c r="CD13" s="67" t="str">
        <f t="shared" si="53"/>
        <v/>
      </c>
      <c r="CE13" s="68"/>
      <c r="CF13" s="67" t="str">
        <f t="shared" si="43"/>
        <v/>
      </c>
      <c r="CG13" s="68"/>
      <c r="CH13" s="67" t="str">
        <f t="shared" si="44"/>
        <v/>
      </c>
      <c r="CI13" s="68"/>
      <c r="CJ13" s="67" t="str">
        <f t="shared" si="45"/>
        <v/>
      </c>
      <c r="CK13" s="68"/>
      <c r="CL13" s="67" t="str">
        <f t="shared" si="46"/>
        <v/>
      </c>
      <c r="CM13" s="68"/>
      <c r="CN13" s="67" t="str">
        <f t="shared" si="47"/>
        <v/>
      </c>
      <c r="CO13" s="68"/>
      <c r="CP13" s="69" t="str">
        <f t="shared" si="48"/>
        <v/>
      </c>
      <c r="CQ13" s="70">
        <f t="shared" si="49"/>
        <v>0</v>
      </c>
    </row>
    <row r="14" spans="1:95" ht="30" customHeight="1" x14ac:dyDescent="0.25">
      <c r="A14" s="64" t="s">
        <v>85</v>
      </c>
      <c r="B14" s="65"/>
      <c r="C14" s="66" t="str">
        <f>IF(B14&lt;&gt;"",VLOOKUP(B14,B65:D106,2,0),"")</f>
        <v/>
      </c>
      <c r="D14" s="67" t="str">
        <f>IF(B14&lt;&gt;"",VLOOKUP(B14,B65:D106,3,0),"")</f>
        <v/>
      </c>
      <c r="E14" s="68"/>
      <c r="F14" s="67" t="str">
        <f t="shared" si="10"/>
        <v/>
      </c>
      <c r="G14" s="68"/>
      <c r="H14" s="67" t="str">
        <f t="shared" si="11"/>
        <v/>
      </c>
      <c r="I14" s="68"/>
      <c r="J14" s="67" t="str">
        <f t="shared" si="12"/>
        <v/>
      </c>
      <c r="K14" s="68"/>
      <c r="L14" s="67" t="str">
        <f t="shared" si="13"/>
        <v/>
      </c>
      <c r="M14" s="68"/>
      <c r="N14" s="67" t="str">
        <f t="shared" si="14"/>
        <v/>
      </c>
      <c r="O14" s="68"/>
      <c r="P14" s="67" t="str">
        <f t="shared" si="15"/>
        <v/>
      </c>
      <c r="Q14" s="68"/>
      <c r="R14" s="69" t="str">
        <f t="shared" si="16"/>
        <v/>
      </c>
      <c r="S14" s="70">
        <f t="shared" si="17"/>
        <v>0</v>
      </c>
      <c r="U14" s="65" t="s">
        <v>172</v>
      </c>
      <c r="V14" s="66" t="str">
        <f>IF(U14&lt;&gt;"",VLOOKUP(U14,B65:D106,2,0),"")</f>
        <v>2 раза в месяц</v>
      </c>
      <c r="W14" s="67">
        <f>IF(U14&lt;&gt;"",VLOOKUP(U14,B65:D106,3,0),"")</f>
        <v>7</v>
      </c>
      <c r="X14" s="71"/>
      <c r="Y14" s="67" t="str">
        <f t="shared" si="50"/>
        <v/>
      </c>
      <c r="Z14" s="68"/>
      <c r="AA14" s="67" t="str">
        <f t="shared" si="19"/>
        <v/>
      </c>
      <c r="AB14" s="68">
        <v>1</v>
      </c>
      <c r="AC14" s="67">
        <f t="shared" si="20"/>
        <v>7</v>
      </c>
      <c r="AD14" s="68"/>
      <c r="AE14" s="67" t="str">
        <f t="shared" si="21"/>
        <v/>
      </c>
      <c r="AF14" s="68"/>
      <c r="AG14" s="67" t="str">
        <f t="shared" si="22"/>
        <v/>
      </c>
      <c r="AH14" s="68"/>
      <c r="AI14" s="67" t="str">
        <f t="shared" si="23"/>
        <v/>
      </c>
      <c r="AJ14" s="68"/>
      <c r="AK14" s="69" t="str">
        <f t="shared" si="24"/>
        <v/>
      </c>
      <c r="AL14" s="70">
        <f t="shared" si="25"/>
        <v>7</v>
      </c>
      <c r="AN14" s="65"/>
      <c r="AO14" s="66" t="str">
        <f>IF(AN14&lt;&gt;"",VLOOKUP(AN14,B65:D106,2,0),"")</f>
        <v/>
      </c>
      <c r="AP14" s="67" t="str">
        <f>IF(AN14&lt;&gt;"",VLOOKUP(AN14,B65:D106,3,0),"")</f>
        <v/>
      </c>
      <c r="AQ14" s="71"/>
      <c r="AR14" s="67" t="str">
        <f t="shared" si="51"/>
        <v/>
      </c>
      <c r="AS14" s="68"/>
      <c r="AT14" s="67" t="str">
        <f t="shared" si="27"/>
        <v/>
      </c>
      <c r="AU14" s="68"/>
      <c r="AV14" s="67" t="str">
        <f t="shared" si="28"/>
        <v/>
      </c>
      <c r="AW14" s="68"/>
      <c r="AX14" s="67" t="str">
        <f t="shared" si="29"/>
        <v/>
      </c>
      <c r="AY14" s="68"/>
      <c r="AZ14" s="67" t="str">
        <f t="shared" si="30"/>
        <v/>
      </c>
      <c r="BA14" s="68"/>
      <c r="BB14" s="67" t="str">
        <f t="shared" si="31"/>
        <v/>
      </c>
      <c r="BC14" s="68"/>
      <c r="BD14" s="69" t="str">
        <f t="shared" si="32"/>
        <v/>
      </c>
      <c r="BE14" s="70">
        <f t="shared" si="33"/>
        <v>0</v>
      </c>
      <c r="BG14" s="65" t="s">
        <v>172</v>
      </c>
      <c r="BH14" s="66" t="str">
        <f>IF(BG14&lt;&gt;"",VLOOKUP(BG14,B65:D106,2,0),"")</f>
        <v>2 раза в месяц</v>
      </c>
      <c r="BI14" s="67">
        <f>IF(BG14&lt;&gt;"",VLOOKUP(BG14,B65:D106,3,0),"")</f>
        <v>7</v>
      </c>
      <c r="BJ14" s="71"/>
      <c r="BK14" s="67" t="str">
        <f t="shared" si="52"/>
        <v/>
      </c>
      <c r="BL14" s="68"/>
      <c r="BM14" s="67" t="str">
        <f t="shared" si="35"/>
        <v/>
      </c>
      <c r="BN14" s="68">
        <v>1</v>
      </c>
      <c r="BO14" s="67">
        <f t="shared" si="36"/>
        <v>7</v>
      </c>
      <c r="BP14" s="68"/>
      <c r="BQ14" s="67" t="str">
        <f t="shared" si="37"/>
        <v/>
      </c>
      <c r="BR14" s="68"/>
      <c r="BS14" s="67" t="str">
        <f t="shared" si="38"/>
        <v/>
      </c>
      <c r="BT14" s="68"/>
      <c r="BU14" s="67" t="str">
        <f t="shared" si="39"/>
        <v/>
      </c>
      <c r="BV14" s="68"/>
      <c r="BW14" s="69" t="str">
        <f t="shared" si="40"/>
        <v/>
      </c>
      <c r="BX14" s="70">
        <f t="shared" si="41"/>
        <v>7</v>
      </c>
      <c r="BZ14" s="65"/>
      <c r="CA14" s="66" t="str">
        <f>IF(BZ14&lt;&gt;"",VLOOKUP(BZ14,B65:D106,2,0),"")</f>
        <v/>
      </c>
      <c r="CB14" s="67" t="str">
        <f>IF(BZ14&lt;&gt;"",VLOOKUP(BZ14,B65:D106,3,0),"")</f>
        <v/>
      </c>
      <c r="CC14" s="68"/>
      <c r="CD14" s="67" t="str">
        <f t="shared" si="53"/>
        <v/>
      </c>
      <c r="CE14" s="68"/>
      <c r="CF14" s="67" t="str">
        <f t="shared" si="43"/>
        <v/>
      </c>
      <c r="CG14" s="68"/>
      <c r="CH14" s="67" t="str">
        <f t="shared" si="44"/>
        <v/>
      </c>
      <c r="CI14" s="68"/>
      <c r="CJ14" s="67" t="str">
        <f t="shared" si="45"/>
        <v/>
      </c>
      <c r="CK14" s="68"/>
      <c r="CL14" s="67" t="str">
        <f t="shared" si="46"/>
        <v/>
      </c>
      <c r="CM14" s="68"/>
      <c r="CN14" s="67" t="str">
        <f t="shared" si="47"/>
        <v/>
      </c>
      <c r="CO14" s="68"/>
      <c r="CP14" s="69" t="str">
        <f t="shared" si="48"/>
        <v/>
      </c>
      <c r="CQ14" s="70">
        <f t="shared" si="49"/>
        <v>0</v>
      </c>
    </row>
    <row r="15" spans="1:95" ht="30" customHeight="1" x14ac:dyDescent="0.25">
      <c r="A15" s="64" t="s">
        <v>86</v>
      </c>
      <c r="B15" s="65" t="s">
        <v>174</v>
      </c>
      <c r="C15" s="66" t="str">
        <f>IF(B15&lt;&gt;"",VLOOKUP(B15,B66:D106,2,0),"")</f>
        <v>1 раз в день</v>
      </c>
      <c r="D15" s="67">
        <f>IF(B15&lt;&gt;"",VLOOKUP(B15,B66:D106,3,0),"")</f>
        <v>7</v>
      </c>
      <c r="E15" s="68">
        <v>1</v>
      </c>
      <c r="F15" s="67">
        <f t="shared" si="10"/>
        <v>7</v>
      </c>
      <c r="G15" s="68"/>
      <c r="H15" s="67" t="str">
        <f t="shared" si="11"/>
        <v/>
      </c>
      <c r="I15" s="68">
        <v>1</v>
      </c>
      <c r="J15" s="67">
        <f t="shared" si="12"/>
        <v>7</v>
      </c>
      <c r="K15" s="68"/>
      <c r="L15" s="67" t="str">
        <f t="shared" si="13"/>
        <v/>
      </c>
      <c r="M15" s="68">
        <v>1</v>
      </c>
      <c r="N15" s="67">
        <f t="shared" si="14"/>
        <v>7</v>
      </c>
      <c r="O15" s="68"/>
      <c r="P15" s="67" t="str">
        <f t="shared" si="15"/>
        <v/>
      </c>
      <c r="Q15" s="68"/>
      <c r="R15" s="69" t="str">
        <f t="shared" si="16"/>
        <v/>
      </c>
      <c r="S15" s="70">
        <f t="shared" si="17"/>
        <v>21</v>
      </c>
      <c r="U15" s="65" t="s">
        <v>174</v>
      </c>
      <c r="V15" s="66" t="str">
        <f>IF(U15&lt;&gt;"",VLOOKUP(U15,B66:D106,2,0),"")</f>
        <v>1 раз в день</v>
      </c>
      <c r="W15" s="67">
        <f>IF(U15&lt;&gt;"",VLOOKUP(U15,B66:D106,3,0),"")</f>
        <v>7</v>
      </c>
      <c r="X15" s="71">
        <v>1</v>
      </c>
      <c r="Y15" s="67">
        <f t="shared" si="50"/>
        <v>7</v>
      </c>
      <c r="Z15" s="68"/>
      <c r="AA15" s="67" t="str">
        <f t="shared" si="19"/>
        <v/>
      </c>
      <c r="AB15" s="68">
        <v>1</v>
      </c>
      <c r="AC15" s="67">
        <f t="shared" si="20"/>
        <v>7</v>
      </c>
      <c r="AD15" s="68"/>
      <c r="AE15" s="67" t="str">
        <f t="shared" si="21"/>
        <v/>
      </c>
      <c r="AF15" s="68">
        <v>1</v>
      </c>
      <c r="AG15" s="67">
        <f t="shared" si="22"/>
        <v>7</v>
      </c>
      <c r="AH15" s="68"/>
      <c r="AI15" s="67" t="str">
        <f t="shared" si="23"/>
        <v/>
      </c>
      <c r="AJ15" s="68"/>
      <c r="AK15" s="69" t="str">
        <f t="shared" si="24"/>
        <v/>
      </c>
      <c r="AL15" s="70">
        <f t="shared" si="25"/>
        <v>21</v>
      </c>
      <c r="AN15" s="65" t="s">
        <v>174</v>
      </c>
      <c r="AO15" s="66" t="str">
        <f>IF(AN15&lt;&gt;"",VLOOKUP(AN15,B66:D106,2,0),"")</f>
        <v>1 раз в день</v>
      </c>
      <c r="AP15" s="67">
        <f>IF(AN15&lt;&gt;"",VLOOKUP(AN15,B66:D106,3,0),"")</f>
        <v>7</v>
      </c>
      <c r="AQ15" s="71">
        <v>1</v>
      </c>
      <c r="AR15" s="67">
        <f t="shared" si="51"/>
        <v>7</v>
      </c>
      <c r="AS15" s="68"/>
      <c r="AT15" s="67" t="str">
        <f t="shared" si="27"/>
        <v/>
      </c>
      <c r="AU15" s="68">
        <v>1</v>
      </c>
      <c r="AV15" s="67">
        <f t="shared" si="28"/>
        <v>7</v>
      </c>
      <c r="AW15" s="68"/>
      <c r="AX15" s="67" t="str">
        <f t="shared" si="29"/>
        <v/>
      </c>
      <c r="AY15" s="68">
        <v>1</v>
      </c>
      <c r="AZ15" s="67">
        <f t="shared" si="30"/>
        <v>7</v>
      </c>
      <c r="BA15" s="68"/>
      <c r="BB15" s="67" t="str">
        <f t="shared" si="31"/>
        <v/>
      </c>
      <c r="BC15" s="68"/>
      <c r="BD15" s="69" t="str">
        <f t="shared" si="32"/>
        <v/>
      </c>
      <c r="BE15" s="70">
        <f t="shared" si="33"/>
        <v>21</v>
      </c>
      <c r="BG15" s="65" t="s">
        <v>174</v>
      </c>
      <c r="BH15" s="66" t="str">
        <f>IF(BG15&lt;&gt;"",VLOOKUP(BG15,B66:D106,2,0),"")</f>
        <v>1 раз в день</v>
      </c>
      <c r="BI15" s="67">
        <f>IF(BG15&lt;&gt;"",VLOOKUP(BG15,B66:D106,3,0),"")</f>
        <v>7</v>
      </c>
      <c r="BJ15" s="71">
        <v>1</v>
      </c>
      <c r="BK15" s="67">
        <f t="shared" si="52"/>
        <v>7</v>
      </c>
      <c r="BL15" s="68"/>
      <c r="BM15" s="67" t="str">
        <f t="shared" si="35"/>
        <v/>
      </c>
      <c r="BN15" s="68">
        <v>1</v>
      </c>
      <c r="BO15" s="67">
        <f t="shared" si="36"/>
        <v>7</v>
      </c>
      <c r="BP15" s="68"/>
      <c r="BQ15" s="67" t="str">
        <f t="shared" si="37"/>
        <v/>
      </c>
      <c r="BR15" s="68">
        <v>1</v>
      </c>
      <c r="BS15" s="67">
        <f t="shared" si="38"/>
        <v>7</v>
      </c>
      <c r="BT15" s="68"/>
      <c r="BU15" s="67" t="str">
        <f t="shared" si="39"/>
        <v/>
      </c>
      <c r="BV15" s="68"/>
      <c r="BW15" s="69" t="str">
        <f t="shared" si="40"/>
        <v/>
      </c>
      <c r="BX15" s="70">
        <f t="shared" si="41"/>
        <v>21</v>
      </c>
      <c r="BZ15" s="65" t="s">
        <v>174</v>
      </c>
      <c r="CA15" s="66" t="str">
        <f>IF(BZ15&lt;&gt;"",VLOOKUP(BZ15,B66:D106,2,0),"")</f>
        <v>1 раз в день</v>
      </c>
      <c r="CB15" s="67">
        <f>IF(BZ15&lt;&gt;"",VLOOKUP(BZ15,B66:D106,3,0),"")</f>
        <v>7</v>
      </c>
      <c r="CC15" s="68">
        <v>1</v>
      </c>
      <c r="CD15" s="67">
        <f t="shared" si="53"/>
        <v>7</v>
      </c>
      <c r="CE15" s="68"/>
      <c r="CF15" s="67" t="str">
        <f t="shared" si="43"/>
        <v/>
      </c>
      <c r="CG15" s="68">
        <v>1</v>
      </c>
      <c r="CH15" s="67">
        <f t="shared" si="44"/>
        <v>7</v>
      </c>
      <c r="CI15" s="68"/>
      <c r="CJ15" s="67" t="str">
        <f t="shared" si="45"/>
        <v/>
      </c>
      <c r="CK15" s="68">
        <v>1</v>
      </c>
      <c r="CL15" s="67">
        <f t="shared" si="46"/>
        <v>7</v>
      </c>
      <c r="CM15" s="68"/>
      <c r="CN15" s="67" t="str">
        <f t="shared" si="47"/>
        <v/>
      </c>
      <c r="CO15" s="68"/>
      <c r="CP15" s="69" t="str">
        <f t="shared" si="48"/>
        <v/>
      </c>
      <c r="CQ15" s="70">
        <f t="shared" si="49"/>
        <v>21</v>
      </c>
    </row>
    <row r="16" spans="1:95" ht="30" customHeight="1" x14ac:dyDescent="0.25">
      <c r="A16" s="64" t="s">
        <v>87</v>
      </c>
      <c r="B16" s="65"/>
      <c r="C16" s="66" t="str">
        <f>IF(B16&lt;&gt;"",VLOOKUP(B16,B67:D106,2,0),"")</f>
        <v/>
      </c>
      <c r="D16" s="67" t="str">
        <f>IF(B16&lt;&gt;"",VLOOKUP(B16,B67:D106,3,0),"")</f>
        <v/>
      </c>
      <c r="E16" s="68"/>
      <c r="F16" s="67" t="str">
        <f t="shared" si="10"/>
        <v/>
      </c>
      <c r="G16" s="68"/>
      <c r="H16" s="67" t="str">
        <f t="shared" si="11"/>
        <v/>
      </c>
      <c r="I16" s="68"/>
      <c r="J16" s="67" t="str">
        <f t="shared" si="12"/>
        <v/>
      </c>
      <c r="K16" s="68"/>
      <c r="L16" s="67" t="str">
        <f t="shared" si="13"/>
        <v/>
      </c>
      <c r="M16" s="68"/>
      <c r="N16" s="67" t="str">
        <f t="shared" si="14"/>
        <v/>
      </c>
      <c r="O16" s="68"/>
      <c r="P16" s="67" t="str">
        <f t="shared" si="15"/>
        <v/>
      </c>
      <c r="Q16" s="68"/>
      <c r="R16" s="69" t="str">
        <f t="shared" si="16"/>
        <v/>
      </c>
      <c r="S16" s="70">
        <f t="shared" si="17"/>
        <v>0</v>
      </c>
      <c r="U16" s="65"/>
      <c r="V16" s="66" t="str">
        <f>IF(U16&lt;&gt;"",VLOOKUP(U16,B67:D106,2,0),"")</f>
        <v/>
      </c>
      <c r="W16" s="67" t="str">
        <f>IF(U16&lt;&gt;"",VLOOKUP(U16,B67:D106,3,0),"")</f>
        <v/>
      </c>
      <c r="X16" s="71"/>
      <c r="Y16" s="67" t="str">
        <f t="shared" si="50"/>
        <v/>
      </c>
      <c r="Z16" s="68"/>
      <c r="AA16" s="67" t="str">
        <f t="shared" si="19"/>
        <v/>
      </c>
      <c r="AB16" s="68"/>
      <c r="AC16" s="67" t="str">
        <f t="shared" si="20"/>
        <v/>
      </c>
      <c r="AD16" s="68"/>
      <c r="AE16" s="67" t="str">
        <f t="shared" si="21"/>
        <v/>
      </c>
      <c r="AF16" s="68"/>
      <c r="AG16" s="67" t="str">
        <f t="shared" si="22"/>
        <v/>
      </c>
      <c r="AH16" s="68"/>
      <c r="AI16" s="67" t="str">
        <f t="shared" si="23"/>
        <v/>
      </c>
      <c r="AJ16" s="68"/>
      <c r="AK16" s="69" t="str">
        <f t="shared" si="24"/>
        <v/>
      </c>
      <c r="AL16" s="70">
        <f t="shared" si="25"/>
        <v>0</v>
      </c>
      <c r="AN16" s="65" t="s">
        <v>176</v>
      </c>
      <c r="AO16" s="66" t="str">
        <f>IF(AN16&lt;&gt;"",VLOOKUP(AN16,B67:D106,2,0),"")</f>
        <v>1 раз в месяц</v>
      </c>
      <c r="AP16" s="67">
        <f>IF(AN16&lt;&gt;"",VLOOKUP(AN16,B67:D106,3,0),"")</f>
        <v>27</v>
      </c>
      <c r="AQ16" s="71">
        <v>1</v>
      </c>
      <c r="AR16" s="67">
        <f t="shared" si="51"/>
        <v>27</v>
      </c>
      <c r="AS16" s="68"/>
      <c r="AT16" s="67" t="str">
        <f t="shared" si="27"/>
        <v/>
      </c>
      <c r="AU16" s="68"/>
      <c r="AV16" s="67" t="str">
        <f t="shared" si="28"/>
        <v/>
      </c>
      <c r="AW16" s="68"/>
      <c r="AX16" s="67" t="str">
        <f t="shared" si="29"/>
        <v/>
      </c>
      <c r="AY16" s="68"/>
      <c r="AZ16" s="67" t="str">
        <f t="shared" si="30"/>
        <v/>
      </c>
      <c r="BA16" s="68"/>
      <c r="BB16" s="67" t="str">
        <f t="shared" si="31"/>
        <v/>
      </c>
      <c r="BC16" s="68"/>
      <c r="BD16" s="69" t="str">
        <f t="shared" si="32"/>
        <v/>
      </c>
      <c r="BE16" s="70">
        <f t="shared" si="33"/>
        <v>27</v>
      </c>
      <c r="BG16" s="65"/>
      <c r="BH16" s="66" t="str">
        <f>IF(BG16&lt;&gt;"",VLOOKUP(BG16,B67:D106,2,0),"")</f>
        <v/>
      </c>
      <c r="BI16" s="67" t="str">
        <f>IF(BG16&lt;&gt;"",VLOOKUP(BG16,B67:D106,3,0),"")</f>
        <v/>
      </c>
      <c r="BJ16" s="71"/>
      <c r="BK16" s="67" t="str">
        <f t="shared" si="52"/>
        <v/>
      </c>
      <c r="BL16" s="68"/>
      <c r="BM16" s="67" t="str">
        <f t="shared" si="35"/>
        <v/>
      </c>
      <c r="BN16" s="68"/>
      <c r="BO16" s="67" t="str">
        <f t="shared" si="36"/>
        <v/>
      </c>
      <c r="BP16" s="68"/>
      <c r="BQ16" s="67" t="str">
        <f t="shared" si="37"/>
        <v/>
      </c>
      <c r="BR16" s="68"/>
      <c r="BS16" s="67" t="str">
        <f t="shared" si="38"/>
        <v/>
      </c>
      <c r="BT16" s="68"/>
      <c r="BU16" s="67" t="str">
        <f t="shared" si="39"/>
        <v/>
      </c>
      <c r="BV16" s="68"/>
      <c r="BW16" s="69" t="str">
        <f t="shared" si="40"/>
        <v/>
      </c>
      <c r="BX16" s="70">
        <f t="shared" si="41"/>
        <v>0</v>
      </c>
      <c r="BZ16" s="65"/>
      <c r="CA16" s="66" t="str">
        <f>IF(BZ16&lt;&gt;"",VLOOKUP(BZ16,B67:D106,2,0),"")</f>
        <v/>
      </c>
      <c r="CB16" s="67" t="str">
        <f>IF(BZ16&lt;&gt;"",VLOOKUP(BZ16,B67:D106,3,0),"")</f>
        <v/>
      </c>
      <c r="CC16" s="68"/>
      <c r="CD16" s="67" t="str">
        <f t="shared" si="53"/>
        <v/>
      </c>
      <c r="CE16" s="68"/>
      <c r="CF16" s="67" t="str">
        <f t="shared" si="43"/>
        <v/>
      </c>
      <c r="CG16" s="68"/>
      <c r="CH16" s="67" t="str">
        <f t="shared" si="44"/>
        <v/>
      </c>
      <c r="CI16" s="68"/>
      <c r="CJ16" s="67" t="str">
        <f t="shared" si="45"/>
        <v/>
      </c>
      <c r="CK16" s="68"/>
      <c r="CL16" s="67" t="str">
        <f t="shared" si="46"/>
        <v/>
      </c>
      <c r="CM16" s="68"/>
      <c r="CN16" s="67" t="str">
        <f t="shared" si="47"/>
        <v/>
      </c>
      <c r="CO16" s="68"/>
      <c r="CP16" s="69" t="str">
        <f t="shared" si="48"/>
        <v/>
      </c>
      <c r="CQ16" s="70">
        <f t="shared" si="49"/>
        <v>0</v>
      </c>
    </row>
    <row r="17" spans="1:95" ht="30" customHeight="1" x14ac:dyDescent="0.25">
      <c r="A17" s="64">
        <v>23</v>
      </c>
      <c r="B17" s="65"/>
      <c r="C17" s="66" t="str">
        <f>IF(B17&lt;&gt;"",VLOOKUP(B17,B68:D106,2,0),"")</f>
        <v/>
      </c>
      <c r="D17" s="67" t="str">
        <f>IF(B17&lt;&gt;"",VLOOKUP(B17,B68:D106,3,0),"")</f>
        <v/>
      </c>
      <c r="E17" s="68"/>
      <c r="F17" s="67" t="str">
        <f t="shared" si="10"/>
        <v/>
      </c>
      <c r="G17" s="68"/>
      <c r="H17" s="67" t="str">
        <f t="shared" si="11"/>
        <v/>
      </c>
      <c r="I17" s="68"/>
      <c r="J17" s="67" t="str">
        <f t="shared" si="12"/>
        <v/>
      </c>
      <c r="K17" s="68"/>
      <c r="L17" s="67" t="str">
        <f t="shared" si="13"/>
        <v/>
      </c>
      <c r="M17" s="68"/>
      <c r="N17" s="67" t="str">
        <f t="shared" si="14"/>
        <v/>
      </c>
      <c r="O17" s="68"/>
      <c r="P17" s="67" t="str">
        <f t="shared" si="15"/>
        <v/>
      </c>
      <c r="Q17" s="68"/>
      <c r="R17" s="69" t="str">
        <f t="shared" si="16"/>
        <v/>
      </c>
      <c r="S17" s="70">
        <f t="shared" si="17"/>
        <v>0</v>
      </c>
      <c r="U17" s="65"/>
      <c r="V17" s="66" t="str">
        <f>IF(U17&lt;&gt;"",VLOOKUP(U17,B68:D106,2,0),"")</f>
        <v/>
      </c>
      <c r="W17" s="67" t="str">
        <f>IF(U17&lt;&gt;"",VLOOKUP(U17,B68:D106,3,0),"")</f>
        <v/>
      </c>
      <c r="X17" s="71"/>
      <c r="Y17" s="67" t="str">
        <f>IF(X17&lt;&gt;"",IF(W17&lt;&gt;"",(X17*W17),""),"")</f>
        <v/>
      </c>
      <c r="Z17" s="68"/>
      <c r="AA17" s="67" t="str">
        <f>IF(Z17&lt;&gt;"",IF(W17&lt;&gt;"",(Z17*W17),""),"")</f>
        <v/>
      </c>
      <c r="AB17" s="68"/>
      <c r="AC17" s="67" t="str">
        <f t="shared" si="20"/>
        <v/>
      </c>
      <c r="AD17" s="68"/>
      <c r="AE17" s="67" t="str">
        <f t="shared" si="21"/>
        <v/>
      </c>
      <c r="AF17" s="68"/>
      <c r="AG17" s="67" t="str">
        <f t="shared" si="22"/>
        <v/>
      </c>
      <c r="AH17" s="68"/>
      <c r="AI17" s="67" t="str">
        <f t="shared" si="23"/>
        <v/>
      </c>
      <c r="AJ17" s="68"/>
      <c r="AK17" s="69" t="str">
        <f t="shared" si="24"/>
        <v/>
      </c>
      <c r="AL17" s="70">
        <f t="shared" si="25"/>
        <v>0</v>
      </c>
      <c r="AN17" s="65"/>
      <c r="AO17" s="66" t="str">
        <f>IF(AN17&lt;&gt;"",VLOOKUP(AN17,B68:D106,2,0),"")</f>
        <v/>
      </c>
      <c r="AP17" s="67" t="str">
        <f>IF(AN17&lt;&gt;"",VLOOKUP(AN17,B68:D106,3,0),"")</f>
        <v/>
      </c>
      <c r="AQ17" s="71"/>
      <c r="AR17" s="67" t="str">
        <f t="shared" si="51"/>
        <v/>
      </c>
      <c r="AS17" s="68"/>
      <c r="AT17" s="67" t="str">
        <f t="shared" si="27"/>
        <v/>
      </c>
      <c r="AU17" s="68"/>
      <c r="AV17" s="67" t="str">
        <f t="shared" si="28"/>
        <v/>
      </c>
      <c r="AW17" s="68"/>
      <c r="AX17" s="67" t="str">
        <f t="shared" si="29"/>
        <v/>
      </c>
      <c r="AY17" s="68"/>
      <c r="AZ17" s="67" t="str">
        <f t="shared" si="30"/>
        <v/>
      </c>
      <c r="BA17" s="68"/>
      <c r="BB17" s="67" t="str">
        <f t="shared" si="31"/>
        <v/>
      </c>
      <c r="BC17" s="68"/>
      <c r="BD17" s="69" t="str">
        <f t="shared" si="32"/>
        <v/>
      </c>
      <c r="BE17" s="70">
        <f t="shared" si="33"/>
        <v>0</v>
      </c>
      <c r="BG17" s="65"/>
      <c r="BH17" s="66" t="str">
        <f>IF(BG17&lt;&gt;"",VLOOKUP(BG17,B68:D106,2,0),"")</f>
        <v/>
      </c>
      <c r="BI17" s="67" t="str">
        <f>IF(BG17&lt;&gt;"",VLOOKUP(BG17,B68:D106,3,0),"")</f>
        <v/>
      </c>
      <c r="BJ17" s="71"/>
      <c r="BK17" s="67" t="str">
        <f>IF(BJ17&lt;&gt;"",IF(BI17&lt;&gt;"",(BJ17*BI17),""),"")</f>
        <v/>
      </c>
      <c r="BL17" s="68"/>
      <c r="BM17" s="67" t="str">
        <f>IF(BL17&lt;&gt;"",IF(BI17&lt;&gt;"",(BL17*BI17),""),"")</f>
        <v/>
      </c>
      <c r="BN17" s="68"/>
      <c r="BO17" s="67" t="str">
        <f t="shared" si="36"/>
        <v/>
      </c>
      <c r="BP17" s="68"/>
      <c r="BQ17" s="67" t="str">
        <f t="shared" si="37"/>
        <v/>
      </c>
      <c r="BR17" s="68"/>
      <c r="BS17" s="67" t="str">
        <f t="shared" si="38"/>
        <v/>
      </c>
      <c r="BT17" s="68"/>
      <c r="BU17" s="67" t="str">
        <f t="shared" si="39"/>
        <v/>
      </c>
      <c r="BV17" s="68"/>
      <c r="BW17" s="69" t="str">
        <f t="shared" si="40"/>
        <v/>
      </c>
      <c r="BX17" s="70">
        <f t="shared" si="41"/>
        <v>0</v>
      </c>
      <c r="BZ17" s="65"/>
      <c r="CA17" s="66" t="str">
        <f>IF(BZ17&lt;&gt;"",VLOOKUP(BZ17,B68:D106,2,0),"")</f>
        <v/>
      </c>
      <c r="CB17" s="67" t="str">
        <f>IF(BZ17&lt;&gt;"",VLOOKUP(BZ17,B68:D106,3,0),"")</f>
        <v/>
      </c>
      <c r="CC17" s="68"/>
      <c r="CD17" s="67" t="str">
        <f t="shared" si="53"/>
        <v/>
      </c>
      <c r="CE17" s="68"/>
      <c r="CF17" s="67" t="str">
        <f t="shared" si="43"/>
        <v/>
      </c>
      <c r="CG17" s="68"/>
      <c r="CH17" s="67" t="str">
        <f t="shared" si="44"/>
        <v/>
      </c>
      <c r="CI17" s="68"/>
      <c r="CJ17" s="67" t="str">
        <f t="shared" si="45"/>
        <v/>
      </c>
      <c r="CK17" s="68"/>
      <c r="CL17" s="67" t="str">
        <f t="shared" si="46"/>
        <v/>
      </c>
      <c r="CM17" s="68"/>
      <c r="CN17" s="67" t="str">
        <f t="shared" si="47"/>
        <v/>
      </c>
      <c r="CO17" s="68"/>
      <c r="CP17" s="69" t="str">
        <f t="shared" si="48"/>
        <v/>
      </c>
      <c r="CQ17" s="70">
        <f t="shared" si="49"/>
        <v>0</v>
      </c>
    </row>
    <row r="18" spans="1:95" ht="30" customHeight="1" x14ac:dyDescent="0.25">
      <c r="A18" s="64">
        <v>24</v>
      </c>
      <c r="B18" s="65"/>
      <c r="C18" s="66" t="str">
        <f>IF(B18&lt;&gt;"",VLOOKUP(B18,B69:D106,2,0),"")</f>
        <v/>
      </c>
      <c r="D18" s="67" t="str">
        <f>IF(B18&lt;&gt;"",VLOOKUP(B18,B69:D106,3,0),"")</f>
        <v/>
      </c>
      <c r="E18" s="68"/>
      <c r="F18" s="67" t="str">
        <f t="shared" si="10"/>
        <v/>
      </c>
      <c r="G18" s="68"/>
      <c r="H18" s="67" t="str">
        <f t="shared" si="11"/>
        <v/>
      </c>
      <c r="I18" s="68"/>
      <c r="J18" s="67" t="str">
        <f t="shared" si="12"/>
        <v/>
      </c>
      <c r="K18" s="68"/>
      <c r="L18" s="67" t="str">
        <f t="shared" si="13"/>
        <v/>
      </c>
      <c r="M18" s="68"/>
      <c r="N18" s="67" t="str">
        <f t="shared" si="14"/>
        <v/>
      </c>
      <c r="O18" s="68"/>
      <c r="P18" s="67" t="str">
        <f t="shared" si="15"/>
        <v/>
      </c>
      <c r="Q18" s="68"/>
      <c r="R18" s="69" t="str">
        <f t="shared" si="16"/>
        <v/>
      </c>
      <c r="S18" s="70">
        <f t="shared" si="17"/>
        <v>0</v>
      </c>
      <c r="U18" s="65"/>
      <c r="V18" s="66" t="str">
        <f>IF(U18&lt;&gt;"",VLOOKUP(U18,B69:D106,2,0),"")</f>
        <v/>
      </c>
      <c r="W18" s="67" t="str">
        <f>IF(U18&lt;&gt;"",VLOOKUP(U18,B69:D106,3,0),"")</f>
        <v/>
      </c>
      <c r="X18" s="71"/>
      <c r="Y18" s="67" t="str">
        <f t="shared" si="50"/>
        <v/>
      </c>
      <c r="Z18" s="68"/>
      <c r="AA18" s="67" t="str">
        <f>IF(Z18&lt;&gt;"",IF(W18&lt;&gt;"",(Z18*W18),""),"")</f>
        <v/>
      </c>
      <c r="AB18" s="68"/>
      <c r="AC18" s="67" t="str">
        <f t="shared" si="20"/>
        <v/>
      </c>
      <c r="AD18" s="68"/>
      <c r="AE18" s="67" t="str">
        <f t="shared" si="21"/>
        <v/>
      </c>
      <c r="AF18" s="68"/>
      <c r="AG18" s="67" t="str">
        <f t="shared" si="22"/>
        <v/>
      </c>
      <c r="AH18" s="68"/>
      <c r="AI18" s="67" t="str">
        <f t="shared" si="23"/>
        <v/>
      </c>
      <c r="AJ18" s="68"/>
      <c r="AK18" s="69" t="str">
        <f t="shared" si="24"/>
        <v/>
      </c>
      <c r="AL18" s="70">
        <f t="shared" si="25"/>
        <v>0</v>
      </c>
      <c r="AN18" s="65" t="s">
        <v>178</v>
      </c>
      <c r="AO18" s="66" t="str">
        <f>IF(AN18&lt;&gt;"",VLOOKUP(AN18,B69:D106,2,0),"")</f>
        <v>1 раз в месяц</v>
      </c>
      <c r="AP18" s="67">
        <f>IF(AN18&lt;&gt;"",VLOOKUP(AN18,B69:D106,3,0),"")</f>
        <v>20</v>
      </c>
      <c r="AQ18" s="71"/>
      <c r="AR18" s="67" t="str">
        <f t="shared" si="51"/>
        <v/>
      </c>
      <c r="AS18" s="68"/>
      <c r="AT18" s="67" t="str">
        <f t="shared" si="27"/>
        <v/>
      </c>
      <c r="AU18" s="68"/>
      <c r="AV18" s="67" t="str">
        <f t="shared" si="28"/>
        <v/>
      </c>
      <c r="AW18" s="68"/>
      <c r="AX18" s="67" t="str">
        <f t="shared" si="29"/>
        <v/>
      </c>
      <c r="AY18" s="68">
        <v>1</v>
      </c>
      <c r="AZ18" s="67">
        <f t="shared" si="30"/>
        <v>20</v>
      </c>
      <c r="BA18" s="68"/>
      <c r="BB18" s="67" t="str">
        <f t="shared" si="31"/>
        <v/>
      </c>
      <c r="BC18" s="68"/>
      <c r="BD18" s="69" t="str">
        <f t="shared" si="32"/>
        <v/>
      </c>
      <c r="BE18" s="70">
        <f t="shared" si="33"/>
        <v>20</v>
      </c>
      <c r="BG18" s="65"/>
      <c r="BH18" s="66" t="str">
        <f>IF(BG18&lt;&gt;"",VLOOKUP(BG18,B69:D106,2,0),"")</f>
        <v/>
      </c>
      <c r="BI18" s="67" t="str">
        <f>IF(BG18&lt;&gt;"",VLOOKUP(BG18,B69:D106,3,0),"")</f>
        <v/>
      </c>
      <c r="BJ18" s="71"/>
      <c r="BK18" s="67" t="str">
        <f t="shared" ref="BK18:BK29" si="54">IF(BJ18&lt;&gt;"",IF(BI18&lt;&gt;"",(BJ18*BI18),""),"")</f>
        <v/>
      </c>
      <c r="BL18" s="68"/>
      <c r="BM18" s="67" t="str">
        <f>IF(BL18&lt;&gt;"",IF(BI18&lt;&gt;"",(BL18*BI18),""),"")</f>
        <v/>
      </c>
      <c r="BN18" s="68"/>
      <c r="BO18" s="67" t="str">
        <f t="shared" si="36"/>
        <v/>
      </c>
      <c r="BP18" s="68"/>
      <c r="BQ18" s="67" t="str">
        <f t="shared" si="37"/>
        <v/>
      </c>
      <c r="BR18" s="68"/>
      <c r="BS18" s="67" t="str">
        <f t="shared" si="38"/>
        <v/>
      </c>
      <c r="BT18" s="68"/>
      <c r="BU18" s="67" t="str">
        <f t="shared" si="39"/>
        <v/>
      </c>
      <c r="BV18" s="68"/>
      <c r="BW18" s="69" t="str">
        <f t="shared" si="40"/>
        <v/>
      </c>
      <c r="BX18" s="70">
        <f t="shared" si="41"/>
        <v>0</v>
      </c>
      <c r="BZ18" s="65"/>
      <c r="CA18" s="66" t="str">
        <f>IF(BZ18&lt;&gt;"",VLOOKUP(BZ18,B69:D106,2,0),"")</f>
        <v/>
      </c>
      <c r="CB18" s="67" t="str">
        <f>IF(BZ18&lt;&gt;"",VLOOKUP(BZ18,B69:D106,3,0),"")</f>
        <v/>
      </c>
      <c r="CC18" s="68"/>
      <c r="CD18" s="67" t="str">
        <f t="shared" si="53"/>
        <v/>
      </c>
      <c r="CE18" s="68"/>
      <c r="CF18" s="67" t="str">
        <f t="shared" si="43"/>
        <v/>
      </c>
      <c r="CG18" s="68"/>
      <c r="CH18" s="67" t="str">
        <f t="shared" si="44"/>
        <v/>
      </c>
      <c r="CI18" s="68"/>
      <c r="CJ18" s="67" t="str">
        <f t="shared" si="45"/>
        <v/>
      </c>
      <c r="CK18" s="68"/>
      <c r="CL18" s="67" t="str">
        <f t="shared" si="46"/>
        <v/>
      </c>
      <c r="CM18" s="68"/>
      <c r="CN18" s="67" t="str">
        <f t="shared" si="47"/>
        <v/>
      </c>
      <c r="CO18" s="68"/>
      <c r="CP18" s="69" t="str">
        <f t="shared" si="48"/>
        <v/>
      </c>
      <c r="CQ18" s="70">
        <f t="shared" si="49"/>
        <v>0</v>
      </c>
    </row>
    <row r="19" spans="1:95" ht="30" customHeight="1" x14ac:dyDescent="0.25">
      <c r="A19" s="64" t="s">
        <v>88</v>
      </c>
      <c r="B19" s="65" t="s">
        <v>179</v>
      </c>
      <c r="C19" s="66" t="str">
        <f>IF(B19&lt;&gt;"",VLOOKUP(B19,B70:D106,2,0),"")</f>
        <v>До 2 раз в день</v>
      </c>
      <c r="D19" s="67">
        <f>IF(B19&lt;&gt;"",VLOOKUP(B19,B70:D106,3,0),"")</f>
        <v>10</v>
      </c>
      <c r="E19" s="68">
        <v>1</v>
      </c>
      <c r="F19" s="67">
        <f t="shared" si="10"/>
        <v>10</v>
      </c>
      <c r="G19" s="68">
        <v>1</v>
      </c>
      <c r="H19" s="67">
        <f t="shared" si="11"/>
        <v>10</v>
      </c>
      <c r="I19" s="68">
        <v>1</v>
      </c>
      <c r="J19" s="67">
        <f t="shared" si="12"/>
        <v>10</v>
      </c>
      <c r="K19" s="68">
        <v>1</v>
      </c>
      <c r="L19" s="67">
        <f t="shared" si="13"/>
        <v>10</v>
      </c>
      <c r="M19" s="68">
        <v>1</v>
      </c>
      <c r="N19" s="67">
        <f t="shared" si="14"/>
        <v>10</v>
      </c>
      <c r="O19" s="68">
        <v>1</v>
      </c>
      <c r="P19" s="67">
        <f t="shared" si="15"/>
        <v>10</v>
      </c>
      <c r="Q19" s="68">
        <v>1</v>
      </c>
      <c r="R19" s="69">
        <f t="shared" si="16"/>
        <v>10</v>
      </c>
      <c r="S19" s="70">
        <f t="shared" si="17"/>
        <v>70</v>
      </c>
      <c r="U19" s="65"/>
      <c r="V19" s="66" t="str">
        <f>IF(U19&lt;&gt;"",VLOOKUP(U19,B70:D106,2,0),"")</f>
        <v/>
      </c>
      <c r="W19" s="67" t="str">
        <f>IF(U19&lt;&gt;"",VLOOKUP(U19,B70:D106,3,0),"")</f>
        <v/>
      </c>
      <c r="X19" s="71"/>
      <c r="Y19" s="67" t="str">
        <f t="shared" si="50"/>
        <v/>
      </c>
      <c r="Z19" s="68"/>
      <c r="AA19" s="67" t="str">
        <f t="shared" si="19"/>
        <v/>
      </c>
      <c r="AB19" s="68"/>
      <c r="AC19" s="67" t="str">
        <f t="shared" si="20"/>
        <v/>
      </c>
      <c r="AD19" s="68"/>
      <c r="AE19" s="67" t="str">
        <f t="shared" si="21"/>
        <v/>
      </c>
      <c r="AF19" s="68"/>
      <c r="AG19" s="67" t="str">
        <f t="shared" si="22"/>
        <v/>
      </c>
      <c r="AH19" s="68"/>
      <c r="AI19" s="67" t="str">
        <f t="shared" si="23"/>
        <v/>
      </c>
      <c r="AJ19" s="68"/>
      <c r="AK19" s="69" t="str">
        <f t="shared" si="24"/>
        <v/>
      </c>
      <c r="AL19" s="70">
        <f t="shared" si="25"/>
        <v>0</v>
      </c>
      <c r="AN19" s="65"/>
      <c r="AO19" s="66" t="str">
        <f>IF(AN19&lt;&gt;"",VLOOKUP(AN19,B70:D106,2,0),"")</f>
        <v/>
      </c>
      <c r="AP19" s="67" t="str">
        <f>IF(AN19&lt;&gt;"",VLOOKUP(AN19,B70:D106,3,0),"")</f>
        <v/>
      </c>
      <c r="AQ19" s="71"/>
      <c r="AR19" s="67" t="str">
        <f t="shared" si="51"/>
        <v/>
      </c>
      <c r="AS19" s="68"/>
      <c r="AT19" s="67" t="str">
        <f t="shared" si="27"/>
        <v/>
      </c>
      <c r="AU19" s="68"/>
      <c r="AV19" s="67" t="str">
        <f t="shared" si="28"/>
        <v/>
      </c>
      <c r="AW19" s="68"/>
      <c r="AX19" s="67" t="str">
        <f t="shared" si="29"/>
        <v/>
      </c>
      <c r="AY19" s="68"/>
      <c r="AZ19" s="67" t="str">
        <f t="shared" si="30"/>
        <v/>
      </c>
      <c r="BA19" s="68"/>
      <c r="BB19" s="67" t="str">
        <f t="shared" si="31"/>
        <v/>
      </c>
      <c r="BC19" s="68"/>
      <c r="BD19" s="69" t="str">
        <f t="shared" si="32"/>
        <v/>
      </c>
      <c r="BE19" s="70">
        <f t="shared" si="33"/>
        <v>0</v>
      </c>
      <c r="BG19" s="65"/>
      <c r="BH19" s="66" t="str">
        <f>IF(BG19&lt;&gt;"",VLOOKUP(BG19,B70:D106,2,0),"")</f>
        <v/>
      </c>
      <c r="BI19" s="67" t="str">
        <f>IF(BG19&lt;&gt;"",VLOOKUP(BG19,B70:D106,3,0),"")</f>
        <v/>
      </c>
      <c r="BJ19" s="71"/>
      <c r="BK19" s="67" t="str">
        <f t="shared" si="54"/>
        <v/>
      </c>
      <c r="BL19" s="68"/>
      <c r="BM19" s="67" t="str">
        <f t="shared" ref="BM19:BM37" si="55">IF(BL19&lt;&gt;"",IF(BI19&lt;&gt;"",(BL19*BI19),""),"")</f>
        <v/>
      </c>
      <c r="BN19" s="68"/>
      <c r="BO19" s="67" t="str">
        <f t="shared" si="36"/>
        <v/>
      </c>
      <c r="BP19" s="68"/>
      <c r="BQ19" s="67" t="str">
        <f t="shared" si="37"/>
        <v/>
      </c>
      <c r="BR19" s="68"/>
      <c r="BS19" s="67" t="str">
        <f t="shared" si="38"/>
        <v/>
      </c>
      <c r="BT19" s="68"/>
      <c r="BU19" s="67" t="str">
        <f t="shared" si="39"/>
        <v/>
      </c>
      <c r="BV19" s="68"/>
      <c r="BW19" s="69" t="str">
        <f t="shared" si="40"/>
        <v/>
      </c>
      <c r="BX19" s="70">
        <f t="shared" si="41"/>
        <v>0</v>
      </c>
      <c r="BZ19" s="65"/>
      <c r="CA19" s="66" t="str">
        <f>IF(BZ19&lt;&gt;"",VLOOKUP(BZ19,B70:D106,2,0),"")</f>
        <v/>
      </c>
      <c r="CB19" s="67" t="str">
        <f>IF(BZ19&lt;&gt;"",VLOOKUP(BZ19,B70:D106,3,0),"")</f>
        <v/>
      </c>
      <c r="CC19" s="68"/>
      <c r="CD19" s="67" t="str">
        <f t="shared" si="53"/>
        <v/>
      </c>
      <c r="CE19" s="68"/>
      <c r="CF19" s="67" t="str">
        <f t="shared" si="43"/>
        <v/>
      </c>
      <c r="CG19" s="68"/>
      <c r="CH19" s="67" t="str">
        <f t="shared" si="44"/>
        <v/>
      </c>
      <c r="CI19" s="68"/>
      <c r="CJ19" s="67" t="str">
        <f t="shared" si="45"/>
        <v/>
      </c>
      <c r="CK19" s="68"/>
      <c r="CL19" s="67" t="str">
        <f t="shared" si="46"/>
        <v/>
      </c>
      <c r="CM19" s="68"/>
      <c r="CN19" s="67" t="str">
        <f t="shared" si="47"/>
        <v/>
      </c>
      <c r="CO19" s="68"/>
      <c r="CP19" s="69" t="str">
        <f t="shared" si="48"/>
        <v/>
      </c>
      <c r="CQ19" s="70">
        <f t="shared" si="49"/>
        <v>0</v>
      </c>
    </row>
    <row r="20" spans="1:95" ht="30" customHeight="1" x14ac:dyDescent="0.25">
      <c r="A20" s="64" t="s">
        <v>89</v>
      </c>
      <c r="B20" s="65" t="s">
        <v>181</v>
      </c>
      <c r="C20" s="66" t="str">
        <f>IF(B20&lt;&gt;"",VLOOKUP(B20,B71:D106,2,0),"")</f>
        <v>До 2 раз в день</v>
      </c>
      <c r="D20" s="67">
        <f>IF(B20&lt;&gt;"",VLOOKUP(B20,B71:D106,3,0),"")</f>
        <v>15</v>
      </c>
      <c r="E20" s="68">
        <v>1</v>
      </c>
      <c r="F20" s="67">
        <f t="shared" si="10"/>
        <v>15</v>
      </c>
      <c r="G20" s="68">
        <v>1</v>
      </c>
      <c r="H20" s="67">
        <f t="shared" si="11"/>
        <v>15</v>
      </c>
      <c r="I20" s="68">
        <v>1</v>
      </c>
      <c r="J20" s="67">
        <f t="shared" si="12"/>
        <v>15</v>
      </c>
      <c r="K20" s="68">
        <v>1</v>
      </c>
      <c r="L20" s="67">
        <f t="shared" si="13"/>
        <v>15</v>
      </c>
      <c r="M20" s="68">
        <v>1</v>
      </c>
      <c r="N20" s="67">
        <f t="shared" si="14"/>
        <v>15</v>
      </c>
      <c r="O20" s="68">
        <v>1</v>
      </c>
      <c r="P20" s="67">
        <f t="shared" si="15"/>
        <v>15</v>
      </c>
      <c r="Q20" s="68">
        <v>1</v>
      </c>
      <c r="R20" s="69">
        <f t="shared" si="16"/>
        <v>15</v>
      </c>
      <c r="S20" s="70">
        <f t="shared" si="17"/>
        <v>105</v>
      </c>
      <c r="U20" s="65"/>
      <c r="V20" s="66" t="str">
        <f>IF(U20&lt;&gt;"",VLOOKUP(U20,B71:D106,2,0),"")</f>
        <v/>
      </c>
      <c r="W20" s="67" t="str">
        <f>IF(U20&lt;&gt;"",VLOOKUP(U20,B71:D106,3,0),"")</f>
        <v/>
      </c>
      <c r="X20" s="71"/>
      <c r="Y20" s="67" t="str">
        <f t="shared" si="50"/>
        <v/>
      </c>
      <c r="Z20" s="68"/>
      <c r="AA20" s="67" t="str">
        <f t="shared" si="19"/>
        <v/>
      </c>
      <c r="AB20" s="68"/>
      <c r="AC20" s="67" t="str">
        <f t="shared" si="20"/>
        <v/>
      </c>
      <c r="AD20" s="68"/>
      <c r="AE20" s="67" t="str">
        <f t="shared" si="21"/>
        <v/>
      </c>
      <c r="AF20" s="68"/>
      <c r="AG20" s="67" t="str">
        <f t="shared" si="22"/>
        <v/>
      </c>
      <c r="AH20" s="68"/>
      <c r="AI20" s="67" t="str">
        <f t="shared" si="23"/>
        <v/>
      </c>
      <c r="AJ20" s="68"/>
      <c r="AK20" s="69" t="str">
        <f t="shared" si="24"/>
        <v/>
      </c>
      <c r="AL20" s="70">
        <f t="shared" si="25"/>
        <v>0</v>
      </c>
      <c r="AN20" s="65"/>
      <c r="AO20" s="66" t="str">
        <f>IF(AN20&lt;&gt;"",VLOOKUP(AN20,B71:D106,2,0),"")</f>
        <v/>
      </c>
      <c r="AP20" s="67" t="str">
        <f>IF(AN20&lt;&gt;"",VLOOKUP(AN20,B71:D106,3,0),"")</f>
        <v/>
      </c>
      <c r="AQ20" s="71"/>
      <c r="AR20" s="67" t="str">
        <f t="shared" si="51"/>
        <v/>
      </c>
      <c r="AS20" s="68"/>
      <c r="AT20" s="67" t="str">
        <f t="shared" si="27"/>
        <v/>
      </c>
      <c r="AU20" s="68"/>
      <c r="AV20" s="67" t="str">
        <f t="shared" si="28"/>
        <v/>
      </c>
      <c r="AW20" s="68"/>
      <c r="AX20" s="67" t="str">
        <f t="shared" si="29"/>
        <v/>
      </c>
      <c r="AY20" s="68"/>
      <c r="AZ20" s="67" t="str">
        <f t="shared" si="30"/>
        <v/>
      </c>
      <c r="BA20" s="68"/>
      <c r="BB20" s="67" t="str">
        <f t="shared" si="31"/>
        <v/>
      </c>
      <c r="BC20" s="68"/>
      <c r="BD20" s="69" t="str">
        <f t="shared" si="32"/>
        <v/>
      </c>
      <c r="BE20" s="70">
        <f t="shared" si="33"/>
        <v>0</v>
      </c>
      <c r="BG20" s="65"/>
      <c r="BH20" s="66" t="str">
        <f>IF(BG20&lt;&gt;"",VLOOKUP(BG20,B71:D106,2,0),"")</f>
        <v/>
      </c>
      <c r="BI20" s="67" t="str">
        <f>IF(BG20&lt;&gt;"",VLOOKUP(BG20,B71:D106,3,0),"")</f>
        <v/>
      </c>
      <c r="BJ20" s="71"/>
      <c r="BK20" s="67" t="str">
        <f t="shared" si="54"/>
        <v/>
      </c>
      <c r="BL20" s="68"/>
      <c r="BM20" s="67" t="str">
        <f t="shared" si="55"/>
        <v/>
      </c>
      <c r="BN20" s="68"/>
      <c r="BO20" s="67" t="str">
        <f t="shared" si="36"/>
        <v/>
      </c>
      <c r="BP20" s="68"/>
      <c r="BQ20" s="67" t="str">
        <f t="shared" si="37"/>
        <v/>
      </c>
      <c r="BR20" s="68"/>
      <c r="BS20" s="67" t="str">
        <f t="shared" si="38"/>
        <v/>
      </c>
      <c r="BT20" s="68"/>
      <c r="BU20" s="67" t="str">
        <f t="shared" si="39"/>
        <v/>
      </c>
      <c r="BV20" s="68"/>
      <c r="BW20" s="69" t="str">
        <f t="shared" si="40"/>
        <v/>
      </c>
      <c r="BX20" s="70">
        <f t="shared" si="41"/>
        <v>0</v>
      </c>
      <c r="BZ20" s="65"/>
      <c r="CA20" s="66" t="str">
        <f>IF(BZ20&lt;&gt;"",VLOOKUP(BZ20,B71:D106,2,0),"")</f>
        <v/>
      </c>
      <c r="CB20" s="67" t="str">
        <f>IF(BZ20&lt;&gt;"",VLOOKUP(BZ20,B71:D106,3,0),"")</f>
        <v/>
      </c>
      <c r="CC20" s="68"/>
      <c r="CD20" s="67" t="str">
        <f t="shared" si="53"/>
        <v/>
      </c>
      <c r="CE20" s="68"/>
      <c r="CF20" s="67" t="str">
        <f t="shared" si="43"/>
        <v/>
      </c>
      <c r="CG20" s="68"/>
      <c r="CH20" s="67" t="str">
        <f t="shared" si="44"/>
        <v/>
      </c>
      <c r="CI20" s="68"/>
      <c r="CJ20" s="67" t="str">
        <f t="shared" si="45"/>
        <v/>
      </c>
      <c r="CK20" s="68"/>
      <c r="CL20" s="67" t="str">
        <f t="shared" si="46"/>
        <v/>
      </c>
      <c r="CM20" s="68"/>
      <c r="CN20" s="67" t="str">
        <f t="shared" si="47"/>
        <v/>
      </c>
      <c r="CO20" s="68"/>
      <c r="CP20" s="69" t="str">
        <f t="shared" si="48"/>
        <v/>
      </c>
      <c r="CQ20" s="70">
        <f t="shared" si="49"/>
        <v>0</v>
      </c>
    </row>
    <row r="21" spans="1:95" ht="30" customHeight="1" x14ac:dyDescent="0.25">
      <c r="A21" s="64" t="s">
        <v>90</v>
      </c>
      <c r="B21" s="65" t="s">
        <v>184</v>
      </c>
      <c r="C21" s="66" t="str">
        <f>IF(B21&lt;&gt;"",VLOOKUP(B21,B72:D106,2,0),"")</f>
        <v>1 раз в неделю</v>
      </c>
      <c r="D21" s="67">
        <f>IF(B21&lt;&gt;"",VLOOKUP(B21,B72:D106,3,0),"")</f>
        <v>10</v>
      </c>
      <c r="E21" s="68"/>
      <c r="F21" s="67" t="str">
        <f t="shared" si="10"/>
        <v/>
      </c>
      <c r="G21" s="68"/>
      <c r="H21" s="67" t="str">
        <f t="shared" si="11"/>
        <v/>
      </c>
      <c r="I21" s="68">
        <v>1</v>
      </c>
      <c r="J21" s="67">
        <f t="shared" si="12"/>
        <v>10</v>
      </c>
      <c r="K21" s="68"/>
      <c r="L21" s="67" t="str">
        <f t="shared" si="13"/>
        <v/>
      </c>
      <c r="M21" s="68"/>
      <c r="N21" s="67" t="str">
        <f t="shared" si="14"/>
        <v/>
      </c>
      <c r="O21" s="68"/>
      <c r="P21" s="67" t="str">
        <f t="shared" si="15"/>
        <v/>
      </c>
      <c r="Q21" s="68"/>
      <c r="R21" s="69" t="str">
        <f t="shared" si="16"/>
        <v/>
      </c>
      <c r="S21" s="70">
        <f t="shared" si="17"/>
        <v>10</v>
      </c>
      <c r="U21" s="65" t="s">
        <v>184</v>
      </c>
      <c r="V21" s="66" t="str">
        <f>IF(U21&lt;&gt;"",VLOOKUP(U21,B72:D106,2,0),"")</f>
        <v>1 раз в неделю</v>
      </c>
      <c r="W21" s="67">
        <f>IF(U21&lt;&gt;"",VLOOKUP(U21,B72:D106,3,0),"")</f>
        <v>10</v>
      </c>
      <c r="X21" s="71"/>
      <c r="Y21" s="67" t="str">
        <f t="shared" si="50"/>
        <v/>
      </c>
      <c r="Z21" s="68"/>
      <c r="AA21" s="67" t="str">
        <f t="shared" si="19"/>
        <v/>
      </c>
      <c r="AB21" s="68">
        <v>1</v>
      </c>
      <c r="AC21" s="67">
        <f t="shared" si="20"/>
        <v>10</v>
      </c>
      <c r="AD21" s="68"/>
      <c r="AE21" s="67" t="str">
        <f t="shared" si="21"/>
        <v/>
      </c>
      <c r="AF21" s="68"/>
      <c r="AG21" s="67" t="str">
        <f t="shared" si="22"/>
        <v/>
      </c>
      <c r="AH21" s="68"/>
      <c r="AI21" s="67" t="str">
        <f t="shared" si="23"/>
        <v/>
      </c>
      <c r="AJ21" s="68"/>
      <c r="AK21" s="69" t="str">
        <f t="shared" si="24"/>
        <v/>
      </c>
      <c r="AL21" s="70">
        <f t="shared" si="25"/>
        <v>10</v>
      </c>
      <c r="AN21" s="65" t="s">
        <v>184</v>
      </c>
      <c r="AO21" s="66" t="str">
        <f>IF(AN21&lt;&gt;"",VLOOKUP(AN21,B72:D106,2,0),"")</f>
        <v>1 раз в неделю</v>
      </c>
      <c r="AP21" s="67">
        <f>IF(AN21&lt;&gt;"",VLOOKUP(AN21,B72:D106,3,0),"")</f>
        <v>10</v>
      </c>
      <c r="AQ21" s="71"/>
      <c r="AR21" s="67" t="str">
        <f t="shared" si="51"/>
        <v/>
      </c>
      <c r="AS21" s="68"/>
      <c r="AT21" s="67" t="str">
        <f t="shared" si="27"/>
        <v/>
      </c>
      <c r="AU21" s="68">
        <v>1</v>
      </c>
      <c r="AV21" s="67">
        <f t="shared" si="28"/>
        <v>10</v>
      </c>
      <c r="AW21" s="68"/>
      <c r="AX21" s="67" t="str">
        <f t="shared" si="29"/>
        <v/>
      </c>
      <c r="AY21" s="68"/>
      <c r="AZ21" s="67" t="str">
        <f t="shared" si="30"/>
        <v/>
      </c>
      <c r="BA21" s="68"/>
      <c r="BB21" s="67" t="str">
        <f t="shared" si="31"/>
        <v/>
      </c>
      <c r="BC21" s="68"/>
      <c r="BD21" s="69" t="str">
        <f t="shared" si="32"/>
        <v/>
      </c>
      <c r="BE21" s="70">
        <f t="shared" si="33"/>
        <v>10</v>
      </c>
      <c r="BG21" s="65" t="s">
        <v>184</v>
      </c>
      <c r="BH21" s="66" t="str">
        <f>IF(BG21&lt;&gt;"",VLOOKUP(BG21,B72:D106,2,0),"")</f>
        <v>1 раз в неделю</v>
      </c>
      <c r="BI21" s="67">
        <f>IF(BG21&lt;&gt;"",VLOOKUP(BG21,B72:D106,3,0),"")</f>
        <v>10</v>
      </c>
      <c r="BJ21" s="71"/>
      <c r="BK21" s="67" t="str">
        <f t="shared" si="54"/>
        <v/>
      </c>
      <c r="BL21" s="68"/>
      <c r="BM21" s="67" t="str">
        <f t="shared" si="55"/>
        <v/>
      </c>
      <c r="BN21" s="68">
        <v>1</v>
      </c>
      <c r="BO21" s="67">
        <f t="shared" si="36"/>
        <v>10</v>
      </c>
      <c r="BP21" s="68"/>
      <c r="BQ21" s="67" t="str">
        <f t="shared" si="37"/>
        <v/>
      </c>
      <c r="BR21" s="68"/>
      <c r="BS21" s="67" t="str">
        <f t="shared" si="38"/>
        <v/>
      </c>
      <c r="BT21" s="68"/>
      <c r="BU21" s="67" t="str">
        <f t="shared" si="39"/>
        <v/>
      </c>
      <c r="BV21" s="68"/>
      <c r="BW21" s="69" t="str">
        <f t="shared" si="40"/>
        <v/>
      </c>
      <c r="BX21" s="70">
        <f t="shared" si="41"/>
        <v>10</v>
      </c>
      <c r="BZ21" s="65" t="s">
        <v>184</v>
      </c>
      <c r="CA21" s="66" t="str">
        <f>IF(BZ21&lt;&gt;"",VLOOKUP(BZ21,B72:D106,2,0),"")</f>
        <v>1 раз в неделю</v>
      </c>
      <c r="CB21" s="67">
        <f>IF(BZ21&lt;&gt;"",VLOOKUP(BZ21,B72:D106,3,0),"")</f>
        <v>10</v>
      </c>
      <c r="CC21" s="68"/>
      <c r="CD21" s="67" t="str">
        <f t="shared" si="53"/>
        <v/>
      </c>
      <c r="CE21" s="68"/>
      <c r="CF21" s="67" t="str">
        <f t="shared" si="43"/>
        <v/>
      </c>
      <c r="CG21" s="68">
        <v>1</v>
      </c>
      <c r="CH21" s="67">
        <f t="shared" si="44"/>
        <v>10</v>
      </c>
      <c r="CI21" s="68"/>
      <c r="CJ21" s="67" t="str">
        <f t="shared" si="45"/>
        <v/>
      </c>
      <c r="CK21" s="68"/>
      <c r="CL21" s="67" t="str">
        <f t="shared" si="46"/>
        <v/>
      </c>
      <c r="CM21" s="68"/>
      <c r="CN21" s="67" t="str">
        <f t="shared" si="47"/>
        <v/>
      </c>
      <c r="CO21" s="68"/>
      <c r="CP21" s="69" t="str">
        <f t="shared" si="48"/>
        <v/>
      </c>
      <c r="CQ21" s="70">
        <f t="shared" si="49"/>
        <v>10</v>
      </c>
    </row>
    <row r="22" spans="1:95" ht="40.15" customHeight="1" x14ac:dyDescent="0.25">
      <c r="A22" s="64" t="s">
        <v>91</v>
      </c>
      <c r="B22" s="65"/>
      <c r="C22" s="66" t="str">
        <f>IF(B22&lt;&gt;"",VLOOKUP(B22,B73:D106,2,0),"")</f>
        <v/>
      </c>
      <c r="D22" s="67" t="str">
        <f>IF(B22&lt;&gt;"",VLOOKUP(B22,B73:D106,3,0),"")</f>
        <v/>
      </c>
      <c r="E22" s="68"/>
      <c r="F22" s="67" t="str">
        <f t="shared" si="10"/>
        <v/>
      </c>
      <c r="G22" s="68"/>
      <c r="H22" s="67" t="str">
        <f t="shared" si="11"/>
        <v/>
      </c>
      <c r="I22" s="68"/>
      <c r="J22" s="67" t="str">
        <f t="shared" si="12"/>
        <v/>
      </c>
      <c r="K22" s="68"/>
      <c r="L22" s="67" t="str">
        <f t="shared" si="13"/>
        <v/>
      </c>
      <c r="M22" s="68"/>
      <c r="N22" s="67" t="str">
        <f t="shared" si="14"/>
        <v/>
      </c>
      <c r="O22" s="68"/>
      <c r="P22" s="67" t="str">
        <f t="shared" si="15"/>
        <v/>
      </c>
      <c r="Q22" s="68"/>
      <c r="R22" s="69" t="str">
        <f t="shared" si="16"/>
        <v/>
      </c>
      <c r="S22" s="70">
        <f t="shared" si="17"/>
        <v>0</v>
      </c>
      <c r="U22" s="65"/>
      <c r="V22" s="66" t="str">
        <f>IF(U22&lt;&gt;"",VLOOKUP(U22,B73:D106,2,0),"")</f>
        <v/>
      </c>
      <c r="W22" s="67" t="str">
        <f>IF(U22&lt;&gt;"",VLOOKUP(U22,B73:D106,3,0),"")</f>
        <v/>
      </c>
      <c r="X22" s="71"/>
      <c r="Y22" s="67" t="str">
        <f t="shared" si="50"/>
        <v/>
      </c>
      <c r="Z22" s="68"/>
      <c r="AA22" s="67" t="str">
        <f t="shared" si="19"/>
        <v/>
      </c>
      <c r="AB22" s="68"/>
      <c r="AC22" s="67" t="str">
        <f t="shared" si="20"/>
        <v/>
      </c>
      <c r="AD22" s="68"/>
      <c r="AE22" s="67" t="str">
        <f t="shared" si="21"/>
        <v/>
      </c>
      <c r="AF22" s="68"/>
      <c r="AG22" s="67" t="str">
        <f t="shared" si="22"/>
        <v/>
      </c>
      <c r="AH22" s="68"/>
      <c r="AI22" s="67" t="str">
        <f t="shared" si="23"/>
        <v/>
      </c>
      <c r="AJ22" s="68"/>
      <c r="AK22" s="69" t="str">
        <f t="shared" si="24"/>
        <v/>
      </c>
      <c r="AL22" s="70">
        <f t="shared" si="25"/>
        <v>0</v>
      </c>
      <c r="AN22" s="65"/>
      <c r="AO22" s="66" t="str">
        <f>IF(AN22&lt;&gt;"",VLOOKUP(AN22,B73:D106,2,0),"")</f>
        <v/>
      </c>
      <c r="AP22" s="67" t="str">
        <f>IF(AN22&lt;&gt;"",VLOOKUP(AN22,B73:D106,3,0),"")</f>
        <v/>
      </c>
      <c r="AQ22" s="71"/>
      <c r="AR22" s="67" t="str">
        <f t="shared" si="51"/>
        <v/>
      </c>
      <c r="AS22" s="68"/>
      <c r="AT22" s="67" t="str">
        <f t="shared" si="27"/>
        <v/>
      </c>
      <c r="AU22" s="68"/>
      <c r="AV22" s="67" t="str">
        <f t="shared" si="28"/>
        <v/>
      </c>
      <c r="AW22" s="68"/>
      <c r="AX22" s="67" t="str">
        <f t="shared" si="29"/>
        <v/>
      </c>
      <c r="AY22" s="68"/>
      <c r="AZ22" s="67" t="str">
        <f t="shared" si="30"/>
        <v/>
      </c>
      <c r="BA22" s="68"/>
      <c r="BB22" s="67" t="str">
        <f t="shared" si="31"/>
        <v/>
      </c>
      <c r="BC22" s="68"/>
      <c r="BD22" s="69" t="str">
        <f t="shared" si="32"/>
        <v/>
      </c>
      <c r="BE22" s="70">
        <f t="shared" si="33"/>
        <v>0</v>
      </c>
      <c r="BG22" s="65"/>
      <c r="BH22" s="66" t="str">
        <f>IF(BG22&lt;&gt;"",VLOOKUP(BG22,B73:D106,2,0),"")</f>
        <v/>
      </c>
      <c r="BI22" s="67" t="str">
        <f>IF(BG22&lt;&gt;"",VLOOKUP(BG22,B73:D106,3,0),"")</f>
        <v/>
      </c>
      <c r="BJ22" s="71"/>
      <c r="BK22" s="67" t="str">
        <f t="shared" si="54"/>
        <v/>
      </c>
      <c r="BL22" s="68"/>
      <c r="BM22" s="67" t="str">
        <f t="shared" si="55"/>
        <v/>
      </c>
      <c r="BN22" s="68"/>
      <c r="BO22" s="67" t="str">
        <f t="shared" si="36"/>
        <v/>
      </c>
      <c r="BP22" s="68"/>
      <c r="BQ22" s="67" t="str">
        <f t="shared" si="37"/>
        <v/>
      </c>
      <c r="BR22" s="68"/>
      <c r="BS22" s="67" t="str">
        <f t="shared" si="38"/>
        <v/>
      </c>
      <c r="BT22" s="68"/>
      <c r="BU22" s="67" t="str">
        <f t="shared" si="39"/>
        <v/>
      </c>
      <c r="BV22" s="68"/>
      <c r="BW22" s="69" t="str">
        <f t="shared" si="40"/>
        <v/>
      </c>
      <c r="BX22" s="70">
        <f t="shared" si="41"/>
        <v>0</v>
      </c>
      <c r="BZ22" s="65"/>
      <c r="CA22" s="66" t="str">
        <f>IF(BZ22&lt;&gt;"",VLOOKUP(BZ22,B73:D106,2,0),"")</f>
        <v/>
      </c>
      <c r="CB22" s="67" t="str">
        <f>IF(BZ22&lt;&gt;"",VLOOKUP(BZ22,B73:D106,3,0),"")</f>
        <v/>
      </c>
      <c r="CC22" s="68"/>
      <c r="CD22" s="67" t="str">
        <f t="shared" si="53"/>
        <v/>
      </c>
      <c r="CE22" s="68"/>
      <c r="CF22" s="67" t="str">
        <f t="shared" si="43"/>
        <v/>
      </c>
      <c r="CG22" s="68"/>
      <c r="CH22" s="67" t="str">
        <f t="shared" si="44"/>
        <v/>
      </c>
      <c r="CI22" s="68"/>
      <c r="CJ22" s="67" t="str">
        <f t="shared" si="45"/>
        <v/>
      </c>
      <c r="CK22" s="68"/>
      <c r="CL22" s="67" t="str">
        <f t="shared" si="46"/>
        <v/>
      </c>
      <c r="CM22" s="68"/>
      <c r="CN22" s="67" t="str">
        <f t="shared" si="47"/>
        <v/>
      </c>
      <c r="CO22" s="68"/>
      <c r="CP22" s="69" t="str">
        <f t="shared" si="48"/>
        <v/>
      </c>
      <c r="CQ22" s="70">
        <f t="shared" si="49"/>
        <v>0</v>
      </c>
    </row>
    <row r="23" spans="1:95" ht="40.15" customHeight="1" x14ac:dyDescent="0.25">
      <c r="A23" s="64">
        <v>33</v>
      </c>
      <c r="B23" s="65"/>
      <c r="C23" s="66" t="str">
        <f>IF(B23&lt;&gt;"",VLOOKUP(B23,B74:D106,2,0),"")</f>
        <v/>
      </c>
      <c r="D23" s="67" t="str">
        <f>IF(B23&lt;&gt;"",VLOOKUP(B23,B74:D106,3,0),"")</f>
        <v/>
      </c>
      <c r="E23" s="68"/>
      <c r="F23" s="67" t="str">
        <f t="shared" si="10"/>
        <v/>
      </c>
      <c r="G23" s="68"/>
      <c r="H23" s="67" t="str">
        <f t="shared" si="11"/>
        <v/>
      </c>
      <c r="I23" s="68"/>
      <c r="J23" s="67" t="str">
        <f t="shared" si="12"/>
        <v/>
      </c>
      <c r="K23" s="68"/>
      <c r="L23" s="67" t="str">
        <f t="shared" si="13"/>
        <v/>
      </c>
      <c r="M23" s="68"/>
      <c r="N23" s="67" t="str">
        <f t="shared" si="14"/>
        <v/>
      </c>
      <c r="O23" s="68"/>
      <c r="P23" s="67" t="str">
        <f t="shared" si="15"/>
        <v/>
      </c>
      <c r="Q23" s="68"/>
      <c r="R23" s="69" t="str">
        <f t="shared" si="16"/>
        <v/>
      </c>
      <c r="S23" s="70">
        <f t="shared" si="17"/>
        <v>0</v>
      </c>
      <c r="U23" s="65"/>
      <c r="V23" s="66" t="str">
        <f>IF(U23&lt;&gt;"",VLOOKUP(U23,B74:D106,2,0),"")</f>
        <v/>
      </c>
      <c r="W23" s="67" t="str">
        <f>IF(U23&lt;&gt;"",VLOOKUP(U23,B74:D106,3,0),"")</f>
        <v/>
      </c>
      <c r="X23" s="71"/>
      <c r="Y23" s="67" t="str">
        <f t="shared" si="50"/>
        <v/>
      </c>
      <c r="Z23" s="68"/>
      <c r="AA23" s="67" t="str">
        <f t="shared" si="19"/>
        <v/>
      </c>
      <c r="AB23" s="68"/>
      <c r="AC23" s="67" t="str">
        <f t="shared" si="20"/>
        <v/>
      </c>
      <c r="AD23" s="68"/>
      <c r="AE23" s="67" t="str">
        <f t="shared" si="21"/>
        <v/>
      </c>
      <c r="AF23" s="68"/>
      <c r="AG23" s="67" t="str">
        <f t="shared" si="22"/>
        <v/>
      </c>
      <c r="AH23" s="68"/>
      <c r="AI23" s="67" t="str">
        <f t="shared" si="23"/>
        <v/>
      </c>
      <c r="AJ23" s="68"/>
      <c r="AK23" s="69" t="str">
        <f t="shared" si="24"/>
        <v/>
      </c>
      <c r="AL23" s="70">
        <f t="shared" si="25"/>
        <v>0</v>
      </c>
      <c r="AN23" s="65"/>
      <c r="AO23" s="66" t="str">
        <f>IF(AN23&lt;&gt;"",VLOOKUP(AN23,B74:D106,2,0),"")</f>
        <v/>
      </c>
      <c r="AP23" s="67" t="str">
        <f>IF(AN23&lt;&gt;"",VLOOKUP(AN23,B74:D106,3,0),"")</f>
        <v/>
      </c>
      <c r="AQ23" s="71"/>
      <c r="AR23" s="67" t="str">
        <f t="shared" si="51"/>
        <v/>
      </c>
      <c r="AS23" s="68"/>
      <c r="AT23" s="67" t="str">
        <f t="shared" si="27"/>
        <v/>
      </c>
      <c r="AU23" s="68"/>
      <c r="AV23" s="67" t="str">
        <f t="shared" si="28"/>
        <v/>
      </c>
      <c r="AW23" s="68"/>
      <c r="AX23" s="67" t="str">
        <f t="shared" si="29"/>
        <v/>
      </c>
      <c r="AY23" s="68"/>
      <c r="AZ23" s="67" t="str">
        <f t="shared" si="30"/>
        <v/>
      </c>
      <c r="BA23" s="68"/>
      <c r="BB23" s="67" t="str">
        <f t="shared" si="31"/>
        <v/>
      </c>
      <c r="BC23" s="68"/>
      <c r="BD23" s="69" t="str">
        <f t="shared" si="32"/>
        <v/>
      </c>
      <c r="BE23" s="70">
        <f t="shared" si="33"/>
        <v>0</v>
      </c>
      <c r="BG23" s="65"/>
      <c r="BH23" s="66" t="str">
        <f>IF(BG23&lt;&gt;"",VLOOKUP(BG23,B74:D106,2,0),"")</f>
        <v/>
      </c>
      <c r="BI23" s="67" t="str">
        <f>IF(BG23&lt;&gt;"",VLOOKUP(BG23,B74:D106,3,0),"")</f>
        <v/>
      </c>
      <c r="BJ23" s="71"/>
      <c r="BK23" s="67" t="str">
        <f t="shared" si="54"/>
        <v/>
      </c>
      <c r="BL23" s="68"/>
      <c r="BM23" s="67" t="str">
        <f t="shared" si="55"/>
        <v/>
      </c>
      <c r="BN23" s="68"/>
      <c r="BO23" s="67" t="str">
        <f t="shared" si="36"/>
        <v/>
      </c>
      <c r="BP23" s="68"/>
      <c r="BQ23" s="67" t="str">
        <f t="shared" si="37"/>
        <v/>
      </c>
      <c r="BR23" s="68"/>
      <c r="BS23" s="67" t="str">
        <f t="shared" si="38"/>
        <v/>
      </c>
      <c r="BT23" s="68"/>
      <c r="BU23" s="67" t="str">
        <f t="shared" si="39"/>
        <v/>
      </c>
      <c r="BV23" s="68"/>
      <c r="BW23" s="69" t="str">
        <f t="shared" si="40"/>
        <v/>
      </c>
      <c r="BX23" s="70">
        <f t="shared" si="41"/>
        <v>0</v>
      </c>
      <c r="BZ23" s="65"/>
      <c r="CA23" s="66" t="str">
        <f>IF(BZ23&lt;&gt;"",VLOOKUP(BZ23,B74:D106,2,0),"")</f>
        <v/>
      </c>
      <c r="CB23" s="67" t="str">
        <f>IF(BZ23&lt;&gt;"",VLOOKUP(BZ23,B74:D106,3,0),"")</f>
        <v/>
      </c>
      <c r="CC23" s="68"/>
      <c r="CD23" s="67" t="str">
        <f t="shared" si="53"/>
        <v/>
      </c>
      <c r="CE23" s="68"/>
      <c r="CF23" s="67" t="str">
        <f t="shared" si="43"/>
        <v/>
      </c>
      <c r="CG23" s="68"/>
      <c r="CH23" s="67" t="str">
        <f t="shared" si="44"/>
        <v/>
      </c>
      <c r="CI23" s="68"/>
      <c r="CJ23" s="67" t="str">
        <f t="shared" si="45"/>
        <v/>
      </c>
      <c r="CK23" s="68"/>
      <c r="CL23" s="67" t="str">
        <f t="shared" si="46"/>
        <v/>
      </c>
      <c r="CM23" s="68"/>
      <c r="CN23" s="67" t="str">
        <f t="shared" si="47"/>
        <v/>
      </c>
      <c r="CO23" s="68"/>
      <c r="CP23" s="69" t="str">
        <f t="shared" si="48"/>
        <v/>
      </c>
      <c r="CQ23" s="70">
        <f t="shared" si="49"/>
        <v>0</v>
      </c>
    </row>
    <row r="24" spans="1:95" ht="40.15" customHeight="1" x14ac:dyDescent="0.25">
      <c r="A24" s="64" t="s">
        <v>93</v>
      </c>
      <c r="B24" s="65"/>
      <c r="C24" s="66" t="str">
        <f>IF(B24&lt;&gt;"",VLOOKUP(B24,B75:D106,2,0),"")</f>
        <v/>
      </c>
      <c r="D24" s="67" t="str">
        <f>IF(B24&lt;&gt;"",VLOOKUP(B24,B75:D106,3,0),"")</f>
        <v/>
      </c>
      <c r="E24" s="68"/>
      <c r="F24" s="67" t="str">
        <f t="shared" si="10"/>
        <v/>
      </c>
      <c r="G24" s="68"/>
      <c r="H24" s="67" t="str">
        <f t="shared" si="11"/>
        <v/>
      </c>
      <c r="I24" s="68"/>
      <c r="J24" s="67" t="str">
        <f t="shared" si="12"/>
        <v/>
      </c>
      <c r="K24" s="68"/>
      <c r="L24" s="67" t="str">
        <f t="shared" si="13"/>
        <v/>
      </c>
      <c r="M24" s="68"/>
      <c r="N24" s="67" t="str">
        <f t="shared" si="14"/>
        <v/>
      </c>
      <c r="O24" s="68"/>
      <c r="P24" s="67" t="str">
        <f t="shared" si="15"/>
        <v/>
      </c>
      <c r="Q24" s="68"/>
      <c r="R24" s="69" t="str">
        <f t="shared" si="16"/>
        <v/>
      </c>
      <c r="S24" s="70">
        <f t="shared" si="17"/>
        <v>0</v>
      </c>
      <c r="U24" s="65"/>
      <c r="V24" s="66" t="str">
        <f>IF(U24&lt;&gt;"",VLOOKUP(U24,B75:D106,2,0),"")</f>
        <v/>
      </c>
      <c r="W24" s="67" t="str">
        <f>IF(U24&lt;&gt;"",VLOOKUP(U24,B75:D106,3,0),"")</f>
        <v/>
      </c>
      <c r="X24" s="71"/>
      <c r="Y24" s="67" t="str">
        <f t="shared" si="50"/>
        <v/>
      </c>
      <c r="Z24" s="68"/>
      <c r="AA24" s="67" t="str">
        <f t="shared" si="19"/>
        <v/>
      </c>
      <c r="AB24" s="68"/>
      <c r="AC24" s="67" t="str">
        <f t="shared" si="20"/>
        <v/>
      </c>
      <c r="AD24" s="68"/>
      <c r="AE24" s="67" t="str">
        <f t="shared" si="21"/>
        <v/>
      </c>
      <c r="AF24" s="68"/>
      <c r="AG24" s="67" t="str">
        <f t="shared" si="22"/>
        <v/>
      </c>
      <c r="AH24" s="68"/>
      <c r="AI24" s="67" t="str">
        <f t="shared" si="23"/>
        <v/>
      </c>
      <c r="AJ24" s="68"/>
      <c r="AK24" s="69" t="str">
        <f t="shared" si="24"/>
        <v/>
      </c>
      <c r="AL24" s="70">
        <f t="shared" si="25"/>
        <v>0</v>
      </c>
      <c r="AN24" s="65"/>
      <c r="AO24" s="66" t="str">
        <f>IF(AN24&lt;&gt;"",VLOOKUP(AN24,B75:D106,2,0),"")</f>
        <v/>
      </c>
      <c r="AP24" s="67" t="str">
        <f>IF(AN24&lt;&gt;"",VLOOKUP(AN24,B75:D106,3,0),"")</f>
        <v/>
      </c>
      <c r="AQ24" s="71"/>
      <c r="AR24" s="67" t="str">
        <f t="shared" si="51"/>
        <v/>
      </c>
      <c r="AS24" s="68"/>
      <c r="AT24" s="67" t="str">
        <f t="shared" si="27"/>
        <v/>
      </c>
      <c r="AU24" s="68"/>
      <c r="AV24" s="67" t="str">
        <f t="shared" si="28"/>
        <v/>
      </c>
      <c r="AW24" s="68"/>
      <c r="AX24" s="67" t="str">
        <f t="shared" si="29"/>
        <v/>
      </c>
      <c r="AY24" s="68"/>
      <c r="AZ24" s="67" t="str">
        <f t="shared" si="30"/>
        <v/>
      </c>
      <c r="BA24" s="68"/>
      <c r="BB24" s="67" t="str">
        <f t="shared" si="31"/>
        <v/>
      </c>
      <c r="BC24" s="68"/>
      <c r="BD24" s="69" t="str">
        <f t="shared" si="32"/>
        <v/>
      </c>
      <c r="BE24" s="70">
        <f t="shared" si="33"/>
        <v>0</v>
      </c>
      <c r="BG24" s="65"/>
      <c r="BH24" s="66" t="str">
        <f>IF(BG24&lt;&gt;"",VLOOKUP(BG24,B75:D106,2,0),"")</f>
        <v/>
      </c>
      <c r="BI24" s="67" t="str">
        <f>IF(BG24&lt;&gt;"",VLOOKUP(BG24,B75:D106,3,0),"")</f>
        <v/>
      </c>
      <c r="BJ24" s="71"/>
      <c r="BK24" s="67" t="str">
        <f t="shared" si="54"/>
        <v/>
      </c>
      <c r="BL24" s="68"/>
      <c r="BM24" s="67" t="str">
        <f t="shared" si="55"/>
        <v/>
      </c>
      <c r="BN24" s="68"/>
      <c r="BO24" s="67" t="str">
        <f t="shared" si="36"/>
        <v/>
      </c>
      <c r="BP24" s="68"/>
      <c r="BQ24" s="67" t="str">
        <f t="shared" si="37"/>
        <v/>
      </c>
      <c r="BR24" s="68"/>
      <c r="BS24" s="67" t="str">
        <f t="shared" si="38"/>
        <v/>
      </c>
      <c r="BT24" s="68"/>
      <c r="BU24" s="67" t="str">
        <f t="shared" si="39"/>
        <v/>
      </c>
      <c r="BV24" s="68"/>
      <c r="BW24" s="69" t="str">
        <f t="shared" si="40"/>
        <v/>
      </c>
      <c r="BX24" s="70">
        <f t="shared" si="41"/>
        <v>0</v>
      </c>
      <c r="BZ24" s="65"/>
      <c r="CA24" s="66" t="str">
        <f>IF(BZ24&lt;&gt;"",VLOOKUP(BZ24,B75:D106,2,0),"")</f>
        <v/>
      </c>
      <c r="CB24" s="67" t="str">
        <f>IF(BZ24&lt;&gt;"",VLOOKUP(BZ24,B75:D106,3,0),"")</f>
        <v/>
      </c>
      <c r="CC24" s="68"/>
      <c r="CD24" s="67" t="str">
        <f t="shared" si="53"/>
        <v/>
      </c>
      <c r="CE24" s="68"/>
      <c r="CF24" s="67" t="str">
        <f t="shared" si="43"/>
        <v/>
      </c>
      <c r="CG24" s="68"/>
      <c r="CH24" s="67" t="str">
        <f t="shared" si="44"/>
        <v/>
      </c>
      <c r="CI24" s="68"/>
      <c r="CJ24" s="67" t="str">
        <f t="shared" si="45"/>
        <v/>
      </c>
      <c r="CK24" s="68"/>
      <c r="CL24" s="67" t="str">
        <f t="shared" si="46"/>
        <v/>
      </c>
      <c r="CM24" s="68"/>
      <c r="CN24" s="67" t="str">
        <f t="shared" si="47"/>
        <v/>
      </c>
      <c r="CO24" s="68"/>
      <c r="CP24" s="69" t="str">
        <f t="shared" si="48"/>
        <v/>
      </c>
      <c r="CQ24" s="70">
        <f t="shared" si="49"/>
        <v>0</v>
      </c>
    </row>
    <row r="25" spans="1:95" ht="40.15" customHeight="1" x14ac:dyDescent="0.25">
      <c r="A25" s="64" t="s">
        <v>92</v>
      </c>
      <c r="B25" s="65"/>
      <c r="C25" s="66" t="str">
        <f>IF(B25&lt;&gt;"",VLOOKUP(B25,B76:D106,2,0),"")</f>
        <v/>
      </c>
      <c r="D25" s="67" t="str">
        <f>IF(B25&lt;&gt;"",VLOOKUP(B25,B76:D106,3,0),"")</f>
        <v/>
      </c>
      <c r="E25" s="68"/>
      <c r="F25" s="67" t="str">
        <f t="shared" si="10"/>
        <v/>
      </c>
      <c r="G25" s="68"/>
      <c r="H25" s="67" t="str">
        <f t="shared" si="11"/>
        <v/>
      </c>
      <c r="I25" s="68"/>
      <c r="J25" s="67" t="str">
        <f t="shared" si="12"/>
        <v/>
      </c>
      <c r="K25" s="68"/>
      <c r="L25" s="67" t="str">
        <f t="shared" si="13"/>
        <v/>
      </c>
      <c r="M25" s="68"/>
      <c r="N25" s="67" t="str">
        <f t="shared" si="14"/>
        <v/>
      </c>
      <c r="O25" s="68"/>
      <c r="P25" s="67" t="str">
        <f t="shared" si="15"/>
        <v/>
      </c>
      <c r="Q25" s="68"/>
      <c r="R25" s="69" t="str">
        <f t="shared" si="16"/>
        <v/>
      </c>
      <c r="S25" s="70">
        <f t="shared" si="17"/>
        <v>0</v>
      </c>
      <c r="U25" s="65"/>
      <c r="V25" s="66" t="str">
        <f>IF(U25&lt;&gt;"",VLOOKUP(U25,B76:D106,2,0),"")</f>
        <v/>
      </c>
      <c r="W25" s="67" t="str">
        <f>IF(U25&lt;&gt;"",VLOOKUP(U25,B76:D106,3,0),"")</f>
        <v/>
      </c>
      <c r="X25" s="71"/>
      <c r="Y25" s="67" t="str">
        <f t="shared" si="50"/>
        <v/>
      </c>
      <c r="Z25" s="68"/>
      <c r="AA25" s="67" t="str">
        <f t="shared" si="19"/>
        <v/>
      </c>
      <c r="AB25" s="68"/>
      <c r="AC25" s="67" t="str">
        <f t="shared" si="20"/>
        <v/>
      </c>
      <c r="AD25" s="68"/>
      <c r="AE25" s="67" t="str">
        <f t="shared" si="21"/>
        <v/>
      </c>
      <c r="AF25" s="68"/>
      <c r="AG25" s="67" t="str">
        <f t="shared" si="22"/>
        <v/>
      </c>
      <c r="AH25" s="68"/>
      <c r="AI25" s="67" t="str">
        <f t="shared" si="23"/>
        <v/>
      </c>
      <c r="AJ25" s="68"/>
      <c r="AK25" s="69" t="str">
        <f t="shared" si="24"/>
        <v/>
      </c>
      <c r="AL25" s="70">
        <f t="shared" si="25"/>
        <v>0</v>
      </c>
      <c r="AN25" s="65"/>
      <c r="AO25" s="66" t="str">
        <f>IF(AN25&lt;&gt;"",VLOOKUP(AN25,B76:D106,2,0),"")</f>
        <v/>
      </c>
      <c r="AP25" s="67" t="str">
        <f>IF(AN25&lt;&gt;"",VLOOKUP(AN25,B76:D106,3,0),"")</f>
        <v/>
      </c>
      <c r="AQ25" s="71"/>
      <c r="AR25" s="67" t="str">
        <f t="shared" si="51"/>
        <v/>
      </c>
      <c r="AS25" s="68"/>
      <c r="AT25" s="67" t="str">
        <f t="shared" si="27"/>
        <v/>
      </c>
      <c r="AU25" s="68"/>
      <c r="AV25" s="67" t="str">
        <f t="shared" si="28"/>
        <v/>
      </c>
      <c r="AW25" s="68"/>
      <c r="AX25" s="67" t="str">
        <f t="shared" si="29"/>
        <v/>
      </c>
      <c r="AY25" s="68"/>
      <c r="AZ25" s="67" t="str">
        <f t="shared" si="30"/>
        <v/>
      </c>
      <c r="BA25" s="68"/>
      <c r="BB25" s="67" t="str">
        <f t="shared" si="31"/>
        <v/>
      </c>
      <c r="BC25" s="68"/>
      <c r="BD25" s="69" t="str">
        <f t="shared" si="32"/>
        <v/>
      </c>
      <c r="BE25" s="70">
        <f t="shared" si="33"/>
        <v>0</v>
      </c>
      <c r="BG25" s="65"/>
      <c r="BH25" s="66" t="str">
        <f>IF(BG25&lt;&gt;"",VLOOKUP(BG25,B76:D106,2,0),"")</f>
        <v/>
      </c>
      <c r="BI25" s="67" t="str">
        <f>IF(BG25&lt;&gt;"",VLOOKUP(BG25,B76:D106,3,0),"")</f>
        <v/>
      </c>
      <c r="BJ25" s="71"/>
      <c r="BK25" s="67" t="str">
        <f t="shared" si="54"/>
        <v/>
      </c>
      <c r="BL25" s="68"/>
      <c r="BM25" s="67" t="str">
        <f t="shared" si="55"/>
        <v/>
      </c>
      <c r="BN25" s="68"/>
      <c r="BO25" s="67" t="str">
        <f t="shared" si="36"/>
        <v/>
      </c>
      <c r="BP25" s="68"/>
      <c r="BQ25" s="67" t="str">
        <f t="shared" si="37"/>
        <v/>
      </c>
      <c r="BR25" s="68"/>
      <c r="BS25" s="67" t="str">
        <f t="shared" si="38"/>
        <v/>
      </c>
      <c r="BT25" s="68"/>
      <c r="BU25" s="67" t="str">
        <f t="shared" si="39"/>
        <v/>
      </c>
      <c r="BV25" s="68"/>
      <c r="BW25" s="69" t="str">
        <f t="shared" si="40"/>
        <v/>
      </c>
      <c r="BX25" s="70">
        <f t="shared" si="41"/>
        <v>0</v>
      </c>
      <c r="BZ25" s="65"/>
      <c r="CA25" s="66" t="str">
        <f>IF(BZ25&lt;&gt;"",VLOOKUP(BZ25,B76:D106,2,0),"")</f>
        <v/>
      </c>
      <c r="CB25" s="67" t="str">
        <f>IF(BZ25&lt;&gt;"",VLOOKUP(BZ25,B76:D106,3,0),"")</f>
        <v/>
      </c>
      <c r="CC25" s="68"/>
      <c r="CD25" s="67" t="str">
        <f t="shared" si="53"/>
        <v/>
      </c>
      <c r="CE25" s="68"/>
      <c r="CF25" s="67" t="str">
        <f t="shared" si="43"/>
        <v/>
      </c>
      <c r="CG25" s="68"/>
      <c r="CH25" s="67" t="str">
        <f t="shared" si="44"/>
        <v/>
      </c>
      <c r="CI25" s="68"/>
      <c r="CJ25" s="67" t="str">
        <f t="shared" si="45"/>
        <v/>
      </c>
      <c r="CK25" s="68"/>
      <c r="CL25" s="67" t="str">
        <f t="shared" si="46"/>
        <v/>
      </c>
      <c r="CM25" s="68"/>
      <c r="CN25" s="67" t="str">
        <f t="shared" si="47"/>
        <v/>
      </c>
      <c r="CO25" s="68"/>
      <c r="CP25" s="69" t="str">
        <f t="shared" si="48"/>
        <v/>
      </c>
      <c r="CQ25" s="70">
        <f t="shared" si="49"/>
        <v>0</v>
      </c>
    </row>
    <row r="26" spans="1:95" ht="30" customHeight="1" x14ac:dyDescent="0.25">
      <c r="A26" s="64" t="s">
        <v>94</v>
      </c>
      <c r="B26" s="65"/>
      <c r="C26" s="66" t="str">
        <f>IF(B26&lt;&gt;"",VLOOKUP(B26,B77:D106,2,0),"")</f>
        <v/>
      </c>
      <c r="D26" s="67" t="str">
        <f>IF(B26&lt;&gt;"",VLOOKUP(B26,B77:D106,3,0),"")</f>
        <v/>
      </c>
      <c r="E26" s="68"/>
      <c r="F26" s="67" t="str">
        <f t="shared" si="10"/>
        <v/>
      </c>
      <c r="G26" s="68"/>
      <c r="H26" s="67" t="str">
        <f t="shared" si="11"/>
        <v/>
      </c>
      <c r="I26" s="68"/>
      <c r="J26" s="67" t="str">
        <f t="shared" si="12"/>
        <v/>
      </c>
      <c r="K26" s="68"/>
      <c r="L26" s="67" t="str">
        <f t="shared" si="13"/>
        <v/>
      </c>
      <c r="M26" s="68"/>
      <c r="N26" s="67" t="str">
        <f t="shared" si="14"/>
        <v/>
      </c>
      <c r="O26" s="68"/>
      <c r="P26" s="67" t="str">
        <f t="shared" si="15"/>
        <v/>
      </c>
      <c r="Q26" s="68"/>
      <c r="R26" s="69" t="str">
        <f t="shared" si="16"/>
        <v/>
      </c>
      <c r="S26" s="70">
        <f t="shared" si="17"/>
        <v>0</v>
      </c>
      <c r="U26" s="65"/>
      <c r="V26" s="66" t="str">
        <f>IF(U26&lt;&gt;"",VLOOKUP(U26,B77:D106,2,0),"")</f>
        <v/>
      </c>
      <c r="W26" s="67" t="str">
        <f>IF(U26&lt;&gt;"",VLOOKUP(U26,B77:D106,3,0),"")</f>
        <v/>
      </c>
      <c r="X26" s="71"/>
      <c r="Y26" s="67" t="str">
        <f t="shared" si="50"/>
        <v/>
      </c>
      <c r="Z26" s="68"/>
      <c r="AA26" s="67" t="str">
        <f t="shared" si="19"/>
        <v/>
      </c>
      <c r="AB26" s="68"/>
      <c r="AC26" s="67" t="str">
        <f t="shared" si="20"/>
        <v/>
      </c>
      <c r="AD26" s="68"/>
      <c r="AE26" s="67" t="str">
        <f t="shared" si="21"/>
        <v/>
      </c>
      <c r="AF26" s="68"/>
      <c r="AG26" s="67" t="str">
        <f t="shared" si="22"/>
        <v/>
      </c>
      <c r="AH26" s="68"/>
      <c r="AI26" s="67" t="str">
        <f t="shared" si="23"/>
        <v/>
      </c>
      <c r="AJ26" s="68"/>
      <c r="AK26" s="69" t="str">
        <f t="shared" si="24"/>
        <v/>
      </c>
      <c r="AL26" s="70">
        <f t="shared" si="25"/>
        <v>0</v>
      </c>
      <c r="AN26" s="65"/>
      <c r="AO26" s="66" t="str">
        <f>IF(AN26&lt;&gt;"",VLOOKUP(AN26,B77:D106,2,0),"")</f>
        <v/>
      </c>
      <c r="AP26" s="67" t="str">
        <f>IF(AN26&lt;&gt;"",VLOOKUP(AN26,B77:D106,3,0),"")</f>
        <v/>
      </c>
      <c r="AQ26" s="71"/>
      <c r="AR26" s="67" t="str">
        <f t="shared" si="51"/>
        <v/>
      </c>
      <c r="AS26" s="68"/>
      <c r="AT26" s="67" t="str">
        <f t="shared" si="27"/>
        <v/>
      </c>
      <c r="AU26" s="68"/>
      <c r="AV26" s="67" t="str">
        <f t="shared" si="28"/>
        <v/>
      </c>
      <c r="AW26" s="68"/>
      <c r="AX26" s="67" t="str">
        <f t="shared" si="29"/>
        <v/>
      </c>
      <c r="AY26" s="68"/>
      <c r="AZ26" s="67" t="str">
        <f t="shared" si="30"/>
        <v/>
      </c>
      <c r="BA26" s="68"/>
      <c r="BB26" s="67" t="str">
        <f t="shared" si="31"/>
        <v/>
      </c>
      <c r="BC26" s="68"/>
      <c r="BD26" s="69" t="str">
        <f t="shared" si="32"/>
        <v/>
      </c>
      <c r="BE26" s="70">
        <f t="shared" si="33"/>
        <v>0</v>
      </c>
      <c r="BG26" s="65"/>
      <c r="BH26" s="66" t="str">
        <f>IF(BG26&lt;&gt;"",VLOOKUP(BG26,B77:D106,2,0),"")</f>
        <v/>
      </c>
      <c r="BI26" s="67" t="str">
        <f>IF(BG26&lt;&gt;"",VLOOKUP(BG26,B77:D106,3,0),"")</f>
        <v/>
      </c>
      <c r="BJ26" s="71"/>
      <c r="BK26" s="67" t="str">
        <f t="shared" si="54"/>
        <v/>
      </c>
      <c r="BL26" s="68"/>
      <c r="BM26" s="67" t="str">
        <f t="shared" si="55"/>
        <v/>
      </c>
      <c r="BN26" s="68"/>
      <c r="BO26" s="67" t="str">
        <f t="shared" si="36"/>
        <v/>
      </c>
      <c r="BP26" s="68"/>
      <c r="BQ26" s="67" t="str">
        <f t="shared" si="37"/>
        <v/>
      </c>
      <c r="BR26" s="68"/>
      <c r="BS26" s="67" t="str">
        <f t="shared" si="38"/>
        <v/>
      </c>
      <c r="BT26" s="68"/>
      <c r="BU26" s="67" t="str">
        <f t="shared" si="39"/>
        <v/>
      </c>
      <c r="BV26" s="68"/>
      <c r="BW26" s="69" t="str">
        <f t="shared" si="40"/>
        <v/>
      </c>
      <c r="BX26" s="70">
        <f t="shared" si="41"/>
        <v>0</v>
      </c>
      <c r="BZ26" s="65"/>
      <c r="CA26" s="66" t="str">
        <f>IF(BZ26&lt;&gt;"",VLOOKUP(BZ26,B77:D106,2,0),"")</f>
        <v/>
      </c>
      <c r="CB26" s="67" t="str">
        <f>IF(BZ26&lt;&gt;"",VLOOKUP(BZ26,B77:D106,3,0),"")</f>
        <v/>
      </c>
      <c r="CC26" s="68"/>
      <c r="CD26" s="67" t="str">
        <f t="shared" si="53"/>
        <v/>
      </c>
      <c r="CE26" s="68"/>
      <c r="CF26" s="67" t="str">
        <f t="shared" si="43"/>
        <v/>
      </c>
      <c r="CG26" s="68"/>
      <c r="CH26" s="67" t="str">
        <f t="shared" si="44"/>
        <v/>
      </c>
      <c r="CI26" s="68"/>
      <c r="CJ26" s="67" t="str">
        <f t="shared" si="45"/>
        <v/>
      </c>
      <c r="CK26" s="68"/>
      <c r="CL26" s="67" t="str">
        <f t="shared" si="46"/>
        <v/>
      </c>
      <c r="CM26" s="68"/>
      <c r="CN26" s="67" t="str">
        <f t="shared" si="47"/>
        <v/>
      </c>
      <c r="CO26" s="68"/>
      <c r="CP26" s="69" t="str">
        <f t="shared" si="48"/>
        <v/>
      </c>
      <c r="CQ26" s="70">
        <f t="shared" si="49"/>
        <v>0</v>
      </c>
    </row>
    <row r="27" spans="1:95" ht="30" customHeight="1" x14ac:dyDescent="0.25">
      <c r="A27" s="64">
        <v>40</v>
      </c>
      <c r="B27" s="65"/>
      <c r="C27" s="66" t="str">
        <f>IF(B27&lt;&gt;"",VLOOKUP(B27,B78:D106,2,0),"")</f>
        <v/>
      </c>
      <c r="D27" s="67" t="str">
        <f>IF(B27&lt;&gt;"",VLOOKUP(B27,B78:D106,3,0),"")</f>
        <v/>
      </c>
      <c r="E27" s="68">
        <v>1</v>
      </c>
      <c r="F27" s="67" t="str">
        <f t="shared" si="10"/>
        <v/>
      </c>
      <c r="G27" s="68"/>
      <c r="H27" s="67" t="str">
        <f t="shared" si="11"/>
        <v/>
      </c>
      <c r="I27" s="68">
        <v>1</v>
      </c>
      <c r="J27" s="67" t="str">
        <f t="shared" si="12"/>
        <v/>
      </c>
      <c r="K27" s="68"/>
      <c r="L27" s="67" t="str">
        <f t="shared" si="13"/>
        <v/>
      </c>
      <c r="M27" s="68">
        <v>1</v>
      </c>
      <c r="N27" s="67" t="str">
        <f t="shared" si="14"/>
        <v/>
      </c>
      <c r="O27" s="68"/>
      <c r="P27" s="67" t="str">
        <f t="shared" si="15"/>
        <v/>
      </c>
      <c r="Q27" s="68"/>
      <c r="R27" s="69" t="str">
        <f t="shared" si="16"/>
        <v/>
      </c>
      <c r="S27" s="70">
        <f t="shared" si="17"/>
        <v>0</v>
      </c>
      <c r="U27" s="65" t="s">
        <v>194</v>
      </c>
      <c r="V27" s="66" t="str">
        <f>IF(U27&lt;&gt;"",VLOOKUP(U27,B78:D106,2,0),"")</f>
        <v>До 3 раз в день</v>
      </c>
      <c r="W27" s="67">
        <f>IF(U27&lt;&gt;"",VLOOKUP(U27,B78:D106,3,0),"")</f>
        <v>5</v>
      </c>
      <c r="X27" s="71">
        <v>1</v>
      </c>
      <c r="Y27" s="67">
        <f t="shared" si="50"/>
        <v>5</v>
      </c>
      <c r="Z27" s="68"/>
      <c r="AA27" s="67" t="str">
        <f t="shared" si="19"/>
        <v/>
      </c>
      <c r="AB27" s="68">
        <v>1</v>
      </c>
      <c r="AC27" s="67">
        <f t="shared" si="20"/>
        <v>5</v>
      </c>
      <c r="AD27" s="68"/>
      <c r="AE27" s="67" t="str">
        <f t="shared" si="21"/>
        <v/>
      </c>
      <c r="AF27" s="68">
        <v>1</v>
      </c>
      <c r="AG27" s="67">
        <f t="shared" si="22"/>
        <v>5</v>
      </c>
      <c r="AH27" s="68"/>
      <c r="AI27" s="67" t="str">
        <f t="shared" si="23"/>
        <v/>
      </c>
      <c r="AJ27" s="68"/>
      <c r="AK27" s="69" t="str">
        <f t="shared" si="24"/>
        <v/>
      </c>
      <c r="AL27" s="70">
        <f t="shared" si="25"/>
        <v>15</v>
      </c>
      <c r="AN27" s="65" t="s">
        <v>194</v>
      </c>
      <c r="AO27" s="66" t="str">
        <f>IF(AN27&lt;&gt;"",VLOOKUP(AN27,B78:D106,2,0),"")</f>
        <v>До 3 раз в день</v>
      </c>
      <c r="AP27" s="67">
        <f>IF(AN27&lt;&gt;"",VLOOKUP(AN27,B78:D106,3,0),"")</f>
        <v>5</v>
      </c>
      <c r="AQ27" s="71">
        <v>1</v>
      </c>
      <c r="AR27" s="67">
        <f t="shared" si="51"/>
        <v>5</v>
      </c>
      <c r="AS27" s="68"/>
      <c r="AT27" s="67" t="str">
        <f t="shared" si="27"/>
        <v/>
      </c>
      <c r="AU27" s="68">
        <v>1</v>
      </c>
      <c r="AV27" s="67">
        <f t="shared" si="28"/>
        <v>5</v>
      </c>
      <c r="AW27" s="68"/>
      <c r="AX27" s="67" t="str">
        <f t="shared" si="29"/>
        <v/>
      </c>
      <c r="AY27" s="68">
        <v>1</v>
      </c>
      <c r="AZ27" s="67">
        <f t="shared" si="30"/>
        <v>5</v>
      </c>
      <c r="BA27" s="68"/>
      <c r="BB27" s="67" t="str">
        <f t="shared" si="31"/>
        <v/>
      </c>
      <c r="BC27" s="68"/>
      <c r="BD27" s="69" t="str">
        <f t="shared" si="32"/>
        <v/>
      </c>
      <c r="BE27" s="70">
        <f t="shared" si="33"/>
        <v>15</v>
      </c>
      <c r="BG27" s="65" t="s">
        <v>194</v>
      </c>
      <c r="BH27" s="66" t="str">
        <f>IF(BG27&lt;&gt;"",VLOOKUP(BG27,B78:D106,2,0),"")</f>
        <v>До 3 раз в день</v>
      </c>
      <c r="BI27" s="67">
        <f>IF(BG27&lt;&gt;"",VLOOKUP(BG27,B78:D106,3,0),"")</f>
        <v>5</v>
      </c>
      <c r="BJ27" s="71">
        <v>1</v>
      </c>
      <c r="BK27" s="67">
        <f t="shared" si="54"/>
        <v>5</v>
      </c>
      <c r="BL27" s="68"/>
      <c r="BM27" s="67" t="str">
        <f t="shared" si="55"/>
        <v/>
      </c>
      <c r="BN27" s="68">
        <v>1</v>
      </c>
      <c r="BO27" s="67">
        <f t="shared" si="36"/>
        <v>5</v>
      </c>
      <c r="BP27" s="68"/>
      <c r="BQ27" s="67" t="str">
        <f t="shared" si="37"/>
        <v/>
      </c>
      <c r="BR27" s="68">
        <v>1</v>
      </c>
      <c r="BS27" s="67">
        <f t="shared" si="38"/>
        <v>5</v>
      </c>
      <c r="BT27" s="68"/>
      <c r="BU27" s="67" t="str">
        <f t="shared" si="39"/>
        <v/>
      </c>
      <c r="BV27" s="68"/>
      <c r="BW27" s="69" t="str">
        <f t="shared" si="40"/>
        <v/>
      </c>
      <c r="BX27" s="70">
        <f t="shared" si="41"/>
        <v>15</v>
      </c>
      <c r="BZ27" s="65" t="s">
        <v>194</v>
      </c>
      <c r="CA27" s="66" t="str">
        <f>IF(BZ27&lt;&gt;"",VLOOKUP(BZ27,B78:D106,2,0),"")</f>
        <v>До 3 раз в день</v>
      </c>
      <c r="CB27" s="67">
        <f>IF(BZ27&lt;&gt;"",VLOOKUP(BZ27,B78:D106,3,0),"")</f>
        <v>5</v>
      </c>
      <c r="CC27" s="68">
        <v>1</v>
      </c>
      <c r="CD27" s="67">
        <f t="shared" si="53"/>
        <v>5</v>
      </c>
      <c r="CE27" s="68"/>
      <c r="CF27" s="67" t="str">
        <f t="shared" si="43"/>
        <v/>
      </c>
      <c r="CG27" s="68">
        <v>1</v>
      </c>
      <c r="CH27" s="67">
        <f t="shared" si="44"/>
        <v>5</v>
      </c>
      <c r="CI27" s="68"/>
      <c r="CJ27" s="67" t="str">
        <f t="shared" si="45"/>
        <v/>
      </c>
      <c r="CK27" s="68">
        <v>1</v>
      </c>
      <c r="CL27" s="67">
        <f t="shared" si="46"/>
        <v>5</v>
      </c>
      <c r="CM27" s="68"/>
      <c r="CN27" s="67" t="str">
        <f t="shared" si="47"/>
        <v/>
      </c>
      <c r="CO27" s="68"/>
      <c r="CP27" s="69" t="str">
        <f t="shared" si="48"/>
        <v/>
      </c>
      <c r="CQ27" s="70">
        <f t="shared" si="49"/>
        <v>15</v>
      </c>
    </row>
    <row r="28" spans="1:95" ht="30" customHeight="1" x14ac:dyDescent="0.25">
      <c r="A28" s="64">
        <v>41</v>
      </c>
      <c r="B28" s="65"/>
      <c r="C28" s="66" t="str">
        <f>IF(B28&lt;&gt;"",VLOOKUP(B28,B79:D106,2,0),"")</f>
        <v/>
      </c>
      <c r="D28" s="67" t="str">
        <f>IF(B28&lt;&gt;"",VLOOKUP(B28,B79:D106,3,0),"")</f>
        <v/>
      </c>
      <c r="E28" s="68"/>
      <c r="F28" s="67" t="str">
        <f t="shared" si="10"/>
        <v/>
      </c>
      <c r="G28" s="68"/>
      <c r="H28" s="67" t="str">
        <f t="shared" si="11"/>
        <v/>
      </c>
      <c r="I28" s="68"/>
      <c r="J28" s="67" t="str">
        <f t="shared" si="12"/>
        <v/>
      </c>
      <c r="K28" s="68"/>
      <c r="L28" s="67" t="str">
        <f t="shared" si="13"/>
        <v/>
      </c>
      <c r="M28" s="68"/>
      <c r="N28" s="67" t="str">
        <f t="shared" si="14"/>
        <v/>
      </c>
      <c r="O28" s="68"/>
      <c r="P28" s="67" t="str">
        <f t="shared" si="15"/>
        <v/>
      </c>
      <c r="Q28" s="68"/>
      <c r="R28" s="69" t="str">
        <f t="shared" si="16"/>
        <v/>
      </c>
      <c r="S28" s="70">
        <f t="shared" si="17"/>
        <v>0</v>
      </c>
      <c r="U28" s="65"/>
      <c r="V28" s="66" t="str">
        <f>IF(U28&lt;&gt;"",VLOOKUP(U28,B79:D106,2,0),"")</f>
        <v/>
      </c>
      <c r="W28" s="67" t="str">
        <f>IF(U28&lt;&gt;"",VLOOKUP(U28,B79:D106,3,0),"")</f>
        <v/>
      </c>
      <c r="X28" s="71"/>
      <c r="Y28" s="67" t="str">
        <f t="shared" si="50"/>
        <v/>
      </c>
      <c r="Z28" s="68"/>
      <c r="AA28" s="67" t="str">
        <f t="shared" si="19"/>
        <v/>
      </c>
      <c r="AB28" s="68"/>
      <c r="AC28" s="67" t="str">
        <f t="shared" si="20"/>
        <v/>
      </c>
      <c r="AD28" s="68"/>
      <c r="AE28" s="67" t="str">
        <f t="shared" si="21"/>
        <v/>
      </c>
      <c r="AF28" s="68"/>
      <c r="AG28" s="67" t="str">
        <f t="shared" si="22"/>
        <v/>
      </c>
      <c r="AH28" s="68"/>
      <c r="AI28" s="67" t="str">
        <f t="shared" si="23"/>
        <v/>
      </c>
      <c r="AJ28" s="68"/>
      <c r="AK28" s="69" t="str">
        <f t="shared" si="24"/>
        <v/>
      </c>
      <c r="AL28" s="70">
        <f t="shared" si="25"/>
        <v>0</v>
      </c>
      <c r="AN28" s="65"/>
      <c r="AO28" s="66" t="str">
        <f>IF(AN28&lt;&gt;"",VLOOKUP(AN28,B79:D106,2,0),"")</f>
        <v/>
      </c>
      <c r="AP28" s="67" t="str">
        <f>IF(AN28&lt;&gt;"",VLOOKUP(AN28,B79:D106,3,0),"")</f>
        <v/>
      </c>
      <c r="AQ28" s="71"/>
      <c r="AR28" s="67" t="str">
        <f t="shared" si="51"/>
        <v/>
      </c>
      <c r="AS28" s="68"/>
      <c r="AT28" s="67" t="str">
        <f t="shared" si="27"/>
        <v/>
      </c>
      <c r="AU28" s="68"/>
      <c r="AV28" s="67" t="str">
        <f t="shared" si="28"/>
        <v/>
      </c>
      <c r="AW28" s="68"/>
      <c r="AX28" s="67" t="str">
        <f t="shared" si="29"/>
        <v/>
      </c>
      <c r="AY28" s="68"/>
      <c r="AZ28" s="67" t="str">
        <f t="shared" si="30"/>
        <v/>
      </c>
      <c r="BA28" s="68"/>
      <c r="BB28" s="67" t="str">
        <f t="shared" si="31"/>
        <v/>
      </c>
      <c r="BC28" s="68"/>
      <c r="BD28" s="69" t="str">
        <f t="shared" si="32"/>
        <v/>
      </c>
      <c r="BE28" s="70">
        <f t="shared" si="33"/>
        <v>0</v>
      </c>
      <c r="BG28" s="65"/>
      <c r="BH28" s="66" t="str">
        <f>IF(BG28&lt;&gt;"",VLOOKUP(BG28,B79:D106,2,0),"")</f>
        <v/>
      </c>
      <c r="BI28" s="67" t="str">
        <f>IF(BG28&lt;&gt;"",VLOOKUP(BG28,B79:D106,3,0),"")</f>
        <v/>
      </c>
      <c r="BJ28" s="71"/>
      <c r="BK28" s="67" t="str">
        <f t="shared" si="54"/>
        <v/>
      </c>
      <c r="BL28" s="68"/>
      <c r="BM28" s="67" t="str">
        <f t="shared" si="55"/>
        <v/>
      </c>
      <c r="BN28" s="68"/>
      <c r="BO28" s="67" t="str">
        <f t="shared" si="36"/>
        <v/>
      </c>
      <c r="BP28" s="68"/>
      <c r="BQ28" s="67" t="str">
        <f t="shared" si="37"/>
        <v/>
      </c>
      <c r="BR28" s="68"/>
      <c r="BS28" s="67" t="str">
        <f t="shared" si="38"/>
        <v/>
      </c>
      <c r="BT28" s="68"/>
      <c r="BU28" s="67" t="str">
        <f t="shared" si="39"/>
        <v/>
      </c>
      <c r="BV28" s="68"/>
      <c r="BW28" s="69" t="str">
        <f t="shared" si="40"/>
        <v/>
      </c>
      <c r="BX28" s="70">
        <f t="shared" si="41"/>
        <v>0</v>
      </c>
      <c r="BZ28" s="65"/>
      <c r="CA28" s="66" t="str">
        <f>IF(BZ28&lt;&gt;"",VLOOKUP(BZ28,B79:D106,2,0),"")</f>
        <v/>
      </c>
      <c r="CB28" s="67" t="str">
        <f>IF(BZ28&lt;&gt;"",VLOOKUP(BZ28,B79:D106,3,0),"")</f>
        <v/>
      </c>
      <c r="CC28" s="68"/>
      <c r="CD28" s="67" t="str">
        <f t="shared" si="53"/>
        <v/>
      </c>
      <c r="CE28" s="68"/>
      <c r="CF28" s="67" t="str">
        <f t="shared" si="43"/>
        <v/>
      </c>
      <c r="CG28" s="68"/>
      <c r="CH28" s="67" t="str">
        <f t="shared" si="44"/>
        <v/>
      </c>
      <c r="CI28" s="68"/>
      <c r="CJ28" s="67" t="str">
        <f t="shared" si="45"/>
        <v/>
      </c>
      <c r="CK28" s="68"/>
      <c r="CL28" s="67" t="str">
        <f t="shared" si="46"/>
        <v/>
      </c>
      <c r="CM28" s="68"/>
      <c r="CN28" s="67" t="str">
        <f t="shared" si="47"/>
        <v/>
      </c>
      <c r="CO28" s="68"/>
      <c r="CP28" s="69" t="str">
        <f t="shared" si="48"/>
        <v/>
      </c>
      <c r="CQ28" s="70">
        <f t="shared" si="49"/>
        <v>0</v>
      </c>
    </row>
    <row r="29" spans="1:95" ht="30" customHeight="1" x14ac:dyDescent="0.25">
      <c r="A29" s="64">
        <v>42</v>
      </c>
      <c r="B29" s="65"/>
      <c r="C29" s="66" t="str">
        <f>IF(B29&lt;&gt;"",VLOOKUP(B29,B79:D106,2,0),"")</f>
        <v/>
      </c>
      <c r="D29" s="67" t="str">
        <f>IF(B29&lt;&gt;"",VLOOKUP(B29,B79:D106,3,0),"")</f>
        <v/>
      </c>
      <c r="E29" s="68"/>
      <c r="F29" s="67" t="str">
        <f t="shared" si="10"/>
        <v/>
      </c>
      <c r="G29" s="68"/>
      <c r="H29" s="67" t="str">
        <f t="shared" si="11"/>
        <v/>
      </c>
      <c r="I29" s="68"/>
      <c r="J29" s="67" t="str">
        <f t="shared" si="12"/>
        <v/>
      </c>
      <c r="K29" s="68"/>
      <c r="L29" s="67" t="str">
        <f t="shared" si="13"/>
        <v/>
      </c>
      <c r="M29" s="68"/>
      <c r="N29" s="67" t="str">
        <f t="shared" si="14"/>
        <v/>
      </c>
      <c r="O29" s="68"/>
      <c r="P29" s="67" t="str">
        <f t="shared" si="15"/>
        <v/>
      </c>
      <c r="Q29" s="68"/>
      <c r="R29" s="69" t="str">
        <f t="shared" si="16"/>
        <v/>
      </c>
      <c r="S29" s="70">
        <f t="shared" si="17"/>
        <v>0</v>
      </c>
      <c r="U29" s="65"/>
      <c r="V29" s="66" t="str">
        <f>IF(U29&lt;&gt;"",VLOOKUP(U29,B80:D106,2,0),"")</f>
        <v/>
      </c>
      <c r="W29" s="67" t="str">
        <f>IF(U29&lt;&gt;"",VLOOKUP(U29,B80:D106,3,0),"")</f>
        <v/>
      </c>
      <c r="X29" s="71"/>
      <c r="Y29" s="67" t="str">
        <f t="shared" si="50"/>
        <v/>
      </c>
      <c r="Z29" s="68"/>
      <c r="AA29" s="67" t="str">
        <f t="shared" si="19"/>
        <v/>
      </c>
      <c r="AB29" s="68"/>
      <c r="AC29" s="67" t="str">
        <f t="shared" si="20"/>
        <v/>
      </c>
      <c r="AD29" s="68"/>
      <c r="AE29" s="67" t="str">
        <f t="shared" si="21"/>
        <v/>
      </c>
      <c r="AF29" s="68"/>
      <c r="AG29" s="67" t="str">
        <f t="shared" si="22"/>
        <v/>
      </c>
      <c r="AH29" s="68"/>
      <c r="AI29" s="67" t="str">
        <f t="shared" si="23"/>
        <v/>
      </c>
      <c r="AJ29" s="68"/>
      <c r="AK29" s="69" t="str">
        <f t="shared" si="24"/>
        <v/>
      </c>
      <c r="AL29" s="70">
        <f t="shared" si="25"/>
        <v>0</v>
      </c>
      <c r="AN29" s="65"/>
      <c r="AO29" s="66" t="str">
        <f>IF(AN29&lt;&gt;"",VLOOKUP(AN29,B80:D106,2,0),"")</f>
        <v/>
      </c>
      <c r="AP29" s="67" t="str">
        <f>IF(AN29&lt;&gt;"",VLOOKUP(AN29,B80:D106,3,0),"")</f>
        <v/>
      </c>
      <c r="AQ29" s="71"/>
      <c r="AR29" s="67" t="str">
        <f t="shared" si="51"/>
        <v/>
      </c>
      <c r="AS29" s="68"/>
      <c r="AT29" s="67" t="str">
        <f t="shared" si="27"/>
        <v/>
      </c>
      <c r="AU29" s="68"/>
      <c r="AV29" s="67" t="str">
        <f t="shared" si="28"/>
        <v/>
      </c>
      <c r="AW29" s="68"/>
      <c r="AX29" s="67" t="str">
        <f t="shared" si="29"/>
        <v/>
      </c>
      <c r="AY29" s="68"/>
      <c r="AZ29" s="67" t="str">
        <f t="shared" si="30"/>
        <v/>
      </c>
      <c r="BA29" s="68"/>
      <c r="BB29" s="67" t="str">
        <f t="shared" si="31"/>
        <v/>
      </c>
      <c r="BC29" s="68"/>
      <c r="BD29" s="69" t="str">
        <f t="shared" si="32"/>
        <v/>
      </c>
      <c r="BE29" s="70">
        <f t="shared" si="33"/>
        <v>0</v>
      </c>
      <c r="BG29" s="65"/>
      <c r="BH29" s="66" t="str">
        <f>IF(BG29&lt;&gt;"",VLOOKUP(BG29,B80:D106,2,0),"")</f>
        <v/>
      </c>
      <c r="BI29" s="67" t="str">
        <f>IF(BG29&lt;&gt;"",VLOOKUP(BG29,B80:D106,3,0),"")</f>
        <v/>
      </c>
      <c r="BJ29" s="71"/>
      <c r="BK29" s="67" t="str">
        <f t="shared" si="54"/>
        <v/>
      </c>
      <c r="BL29" s="68"/>
      <c r="BM29" s="67" t="str">
        <f t="shared" si="55"/>
        <v/>
      </c>
      <c r="BN29" s="68"/>
      <c r="BO29" s="67" t="str">
        <f t="shared" si="36"/>
        <v/>
      </c>
      <c r="BP29" s="68"/>
      <c r="BQ29" s="67" t="str">
        <f t="shared" si="37"/>
        <v/>
      </c>
      <c r="BR29" s="68"/>
      <c r="BS29" s="67" t="str">
        <f t="shared" si="38"/>
        <v/>
      </c>
      <c r="BT29" s="68"/>
      <c r="BU29" s="67" t="str">
        <f t="shared" si="39"/>
        <v/>
      </c>
      <c r="BV29" s="68"/>
      <c r="BW29" s="69" t="str">
        <f t="shared" si="40"/>
        <v/>
      </c>
      <c r="BX29" s="70">
        <f t="shared" si="41"/>
        <v>0</v>
      </c>
      <c r="BZ29" s="65"/>
      <c r="CA29" s="66" t="str">
        <f>IF(BZ29&lt;&gt;"",VLOOKUP(BZ29,B80:D106,2,0),"")</f>
        <v/>
      </c>
      <c r="CB29" s="67" t="str">
        <f>IF(BZ29&lt;&gt;"",VLOOKUP(BZ29,B80:D106,3,0),"")</f>
        <v/>
      </c>
      <c r="CC29" s="68"/>
      <c r="CD29" s="67" t="str">
        <f t="shared" si="53"/>
        <v/>
      </c>
      <c r="CE29" s="68"/>
      <c r="CF29" s="67" t="str">
        <f t="shared" si="43"/>
        <v/>
      </c>
      <c r="CG29" s="68"/>
      <c r="CH29" s="67" t="str">
        <f t="shared" si="44"/>
        <v/>
      </c>
      <c r="CI29" s="68"/>
      <c r="CJ29" s="67" t="str">
        <f t="shared" si="45"/>
        <v/>
      </c>
      <c r="CK29" s="68"/>
      <c r="CL29" s="67" t="str">
        <f t="shared" si="46"/>
        <v/>
      </c>
      <c r="CM29" s="68"/>
      <c r="CN29" s="67" t="str">
        <f t="shared" si="47"/>
        <v/>
      </c>
      <c r="CO29" s="68"/>
      <c r="CP29" s="69" t="str">
        <f t="shared" si="48"/>
        <v/>
      </c>
      <c r="CQ29" s="70">
        <f t="shared" si="49"/>
        <v>0</v>
      </c>
    </row>
    <row r="30" spans="1:95" ht="30" customHeight="1" x14ac:dyDescent="0.25">
      <c r="A30" s="64">
        <v>43</v>
      </c>
      <c r="B30" s="65"/>
      <c r="C30" s="66" t="str">
        <f>IF(B30&lt;&gt;"",VLOOKUP(B30,B80:D106,2,0),"")</f>
        <v/>
      </c>
      <c r="D30" s="67" t="str">
        <f>IF(B30&lt;&gt;"",VLOOKUP(B30,B80:D106,3,0),"")</f>
        <v/>
      </c>
      <c r="E30" s="68"/>
      <c r="F30" s="67" t="str">
        <f>IF(E30&lt;&gt;"",IF(D30&lt;&gt;"",(E30*D30),""),"")</f>
        <v/>
      </c>
      <c r="G30" s="68"/>
      <c r="H30" s="67" t="str">
        <f t="shared" si="11"/>
        <v/>
      </c>
      <c r="I30" s="68"/>
      <c r="J30" s="67" t="str">
        <f t="shared" si="12"/>
        <v/>
      </c>
      <c r="K30" s="68"/>
      <c r="L30" s="67" t="str">
        <f t="shared" si="13"/>
        <v/>
      </c>
      <c r="M30" s="68"/>
      <c r="N30" s="67" t="str">
        <f t="shared" si="14"/>
        <v/>
      </c>
      <c r="O30" s="68"/>
      <c r="P30" s="67" t="str">
        <f t="shared" si="15"/>
        <v/>
      </c>
      <c r="Q30" s="68"/>
      <c r="R30" s="69" t="str">
        <f t="shared" si="16"/>
        <v/>
      </c>
      <c r="S30" s="70">
        <f t="shared" si="17"/>
        <v>0</v>
      </c>
      <c r="U30" s="65"/>
      <c r="V30" s="66" t="str">
        <f>IF(U30&lt;&gt;"",VLOOKUP(U30,B81:D106,2,0),"")</f>
        <v/>
      </c>
      <c r="W30" s="67" t="str">
        <f>IF(U30&lt;&gt;"",VLOOKUP(U30,B81:D106,3,0),"")</f>
        <v/>
      </c>
      <c r="X30" s="71"/>
      <c r="Y30" s="67" t="str">
        <f>IF(X30&lt;&gt;"",IF(W30&lt;&gt;"",(X30*W30),""),"")</f>
        <v/>
      </c>
      <c r="Z30" s="68"/>
      <c r="AA30" s="67" t="str">
        <f t="shared" si="19"/>
        <v/>
      </c>
      <c r="AB30" s="68"/>
      <c r="AC30" s="67" t="str">
        <f t="shared" si="20"/>
        <v/>
      </c>
      <c r="AD30" s="68"/>
      <c r="AE30" s="67" t="str">
        <f t="shared" si="21"/>
        <v/>
      </c>
      <c r="AF30" s="68"/>
      <c r="AG30" s="67" t="str">
        <f t="shared" si="22"/>
        <v/>
      </c>
      <c r="AH30" s="68"/>
      <c r="AI30" s="67" t="str">
        <f t="shared" si="23"/>
        <v/>
      </c>
      <c r="AJ30" s="68"/>
      <c r="AK30" s="69" t="str">
        <f t="shared" si="24"/>
        <v/>
      </c>
      <c r="AL30" s="70">
        <f t="shared" si="25"/>
        <v>0</v>
      </c>
      <c r="AN30" s="65"/>
      <c r="AO30" s="66" t="str">
        <f>IF(AN30&lt;&gt;"",VLOOKUP(AN30,B81:D106,2,0),"")</f>
        <v/>
      </c>
      <c r="AP30" s="67" t="str">
        <f>IF(AN30&lt;&gt;"",VLOOKUP(AN30,B81:D106,3,0),"")</f>
        <v/>
      </c>
      <c r="AQ30" s="71"/>
      <c r="AR30" s="67" t="str">
        <f>IF(AQ30&lt;&gt;"",IF(AP30&lt;&gt;"",(AQ30*AP30),""),"")</f>
        <v/>
      </c>
      <c r="AS30" s="68"/>
      <c r="AT30" s="67" t="str">
        <f t="shared" si="27"/>
        <v/>
      </c>
      <c r="AU30" s="68"/>
      <c r="AV30" s="67" t="str">
        <f t="shared" si="28"/>
        <v/>
      </c>
      <c r="AW30" s="68"/>
      <c r="AX30" s="67" t="str">
        <f t="shared" si="29"/>
        <v/>
      </c>
      <c r="AY30" s="68"/>
      <c r="AZ30" s="67" t="str">
        <f t="shared" si="30"/>
        <v/>
      </c>
      <c r="BA30" s="68"/>
      <c r="BB30" s="67" t="str">
        <f t="shared" si="31"/>
        <v/>
      </c>
      <c r="BC30" s="68"/>
      <c r="BD30" s="69" t="str">
        <f t="shared" si="32"/>
        <v/>
      </c>
      <c r="BE30" s="70">
        <f t="shared" si="33"/>
        <v>0</v>
      </c>
      <c r="BG30" s="65"/>
      <c r="BH30" s="66" t="str">
        <f>IF(BG30&lt;&gt;"",VLOOKUP(BG30,B81:D106,2,0),"")</f>
        <v/>
      </c>
      <c r="BI30" s="67" t="str">
        <f>IF(BG30&lt;&gt;"",VLOOKUP(BG30,B81:D106,3,0),"")</f>
        <v/>
      </c>
      <c r="BJ30" s="71"/>
      <c r="BK30" s="67" t="str">
        <f>IF(BJ30&lt;&gt;"",IF(BI30&lt;&gt;"",(BJ30*BI30),""),"")</f>
        <v/>
      </c>
      <c r="BL30" s="68"/>
      <c r="BM30" s="67" t="str">
        <f t="shared" si="55"/>
        <v/>
      </c>
      <c r="BN30" s="68"/>
      <c r="BO30" s="67" t="str">
        <f t="shared" si="36"/>
        <v/>
      </c>
      <c r="BP30" s="68"/>
      <c r="BQ30" s="67" t="str">
        <f t="shared" si="37"/>
        <v/>
      </c>
      <c r="BR30" s="68"/>
      <c r="BS30" s="67" t="str">
        <f t="shared" si="38"/>
        <v/>
      </c>
      <c r="BT30" s="68"/>
      <c r="BU30" s="67" t="str">
        <f t="shared" si="39"/>
        <v/>
      </c>
      <c r="BV30" s="68"/>
      <c r="BW30" s="69" t="str">
        <f t="shared" si="40"/>
        <v/>
      </c>
      <c r="BX30" s="70">
        <f t="shared" si="41"/>
        <v>0</v>
      </c>
      <c r="BZ30" s="65"/>
      <c r="CA30" s="66" t="str">
        <f>IF(BZ30&lt;&gt;"",VLOOKUP(BZ30,B81:D106,2,0),"")</f>
        <v/>
      </c>
      <c r="CB30" s="67" t="str">
        <f>IF(BZ30&lt;&gt;"",VLOOKUP(BZ30,B81:D106,3,0),"")</f>
        <v/>
      </c>
      <c r="CC30" s="68"/>
      <c r="CD30" s="67" t="str">
        <f>IF(CC30&lt;&gt;"",IF(CB30&lt;&gt;"",(CC30*CB30),""),"")</f>
        <v/>
      </c>
      <c r="CE30" s="68"/>
      <c r="CF30" s="67" t="str">
        <f t="shared" si="43"/>
        <v/>
      </c>
      <c r="CG30" s="68"/>
      <c r="CH30" s="67" t="str">
        <f t="shared" si="44"/>
        <v/>
      </c>
      <c r="CI30" s="68"/>
      <c r="CJ30" s="67" t="str">
        <f t="shared" si="45"/>
        <v/>
      </c>
      <c r="CK30" s="68"/>
      <c r="CL30" s="67" t="str">
        <f t="shared" si="46"/>
        <v/>
      </c>
      <c r="CM30" s="68"/>
      <c r="CN30" s="67" t="str">
        <f t="shared" si="47"/>
        <v/>
      </c>
      <c r="CO30" s="68"/>
      <c r="CP30" s="69" t="str">
        <f t="shared" si="48"/>
        <v/>
      </c>
      <c r="CQ30" s="70">
        <f t="shared" si="49"/>
        <v>0</v>
      </c>
    </row>
    <row r="31" spans="1:95" ht="30" customHeight="1" x14ac:dyDescent="0.25">
      <c r="A31" s="64">
        <v>44</v>
      </c>
      <c r="B31" s="65"/>
      <c r="C31" s="66" t="str">
        <f>IF(B31&lt;&gt;"",VLOOKUP(B31,B81:D106,2,0),"")</f>
        <v/>
      </c>
      <c r="D31" s="67" t="str">
        <f>IF(B31&lt;&gt;"",VLOOKUP(B31,B81:D106,3,0),"")</f>
        <v/>
      </c>
      <c r="E31" s="68"/>
      <c r="F31" s="67" t="str">
        <f t="shared" si="10"/>
        <v/>
      </c>
      <c r="G31" s="68"/>
      <c r="H31" s="67" t="str">
        <f t="shared" si="11"/>
        <v/>
      </c>
      <c r="I31" s="68"/>
      <c r="J31" s="67" t="str">
        <f t="shared" si="12"/>
        <v/>
      </c>
      <c r="K31" s="68"/>
      <c r="L31" s="67" t="str">
        <f t="shared" si="13"/>
        <v/>
      </c>
      <c r="M31" s="68"/>
      <c r="N31" s="67" t="str">
        <f t="shared" si="14"/>
        <v/>
      </c>
      <c r="O31" s="68"/>
      <c r="P31" s="67" t="str">
        <f t="shared" si="15"/>
        <v/>
      </c>
      <c r="Q31" s="68"/>
      <c r="R31" s="69" t="str">
        <f t="shared" si="16"/>
        <v/>
      </c>
      <c r="S31" s="70">
        <f t="shared" si="17"/>
        <v>0</v>
      </c>
      <c r="U31" s="65"/>
      <c r="V31" s="66" t="str">
        <f>IF(U31&lt;&gt;"",VLOOKUP(U31,B82:D106,2,0),"")</f>
        <v/>
      </c>
      <c r="W31" s="67" t="str">
        <f>IF(U31&lt;&gt;"",VLOOKUP(U31,B82:D106,3,0),"")</f>
        <v/>
      </c>
      <c r="X31" s="71"/>
      <c r="Y31" s="67" t="str">
        <f t="shared" ref="Y31:Y37" si="56">IF(X31&lt;&gt;"",IF(W31&lt;&gt;"",(X31*W31),""),"")</f>
        <v/>
      </c>
      <c r="Z31" s="68"/>
      <c r="AA31" s="67" t="str">
        <f t="shared" si="19"/>
        <v/>
      </c>
      <c r="AB31" s="68"/>
      <c r="AC31" s="67" t="str">
        <f t="shared" si="20"/>
        <v/>
      </c>
      <c r="AD31" s="68"/>
      <c r="AE31" s="67" t="str">
        <f t="shared" si="21"/>
        <v/>
      </c>
      <c r="AF31" s="68"/>
      <c r="AG31" s="67" t="str">
        <f t="shared" si="22"/>
        <v/>
      </c>
      <c r="AH31" s="68"/>
      <c r="AI31" s="67" t="str">
        <f t="shared" si="23"/>
        <v/>
      </c>
      <c r="AJ31" s="68"/>
      <c r="AK31" s="69" t="str">
        <f t="shared" si="24"/>
        <v/>
      </c>
      <c r="AL31" s="70">
        <f t="shared" si="25"/>
        <v>0</v>
      </c>
      <c r="AN31" s="65" t="s">
        <v>198</v>
      </c>
      <c r="AO31" s="66" t="str">
        <f>IF(AN31&lt;&gt;"",VLOOKUP(AN31,B82:D106,2,0),"")</f>
        <v>До 3 раз в день</v>
      </c>
      <c r="AP31" s="67">
        <f>IF(AN31&lt;&gt;"",VLOOKUP(AN31,B82:D106,3,0),"")</f>
        <v>5</v>
      </c>
      <c r="AQ31" s="71">
        <v>1</v>
      </c>
      <c r="AR31" s="67">
        <f t="shared" ref="AR31:AR37" si="57">IF(AQ31&lt;&gt;"",IF(AP31&lt;&gt;"",(AQ31*AP31),""),"")</f>
        <v>5</v>
      </c>
      <c r="AS31" s="68"/>
      <c r="AT31" s="67" t="str">
        <f t="shared" si="27"/>
        <v/>
      </c>
      <c r="AU31" s="68">
        <v>1</v>
      </c>
      <c r="AV31" s="67">
        <f t="shared" si="28"/>
        <v>5</v>
      </c>
      <c r="AW31" s="68"/>
      <c r="AX31" s="67" t="str">
        <f t="shared" si="29"/>
        <v/>
      </c>
      <c r="AY31" s="68">
        <v>1</v>
      </c>
      <c r="AZ31" s="67">
        <f t="shared" si="30"/>
        <v>5</v>
      </c>
      <c r="BA31" s="68"/>
      <c r="BB31" s="67" t="str">
        <f t="shared" si="31"/>
        <v/>
      </c>
      <c r="BC31" s="68"/>
      <c r="BD31" s="69" t="str">
        <f t="shared" si="32"/>
        <v/>
      </c>
      <c r="BE31" s="70">
        <f t="shared" si="33"/>
        <v>15</v>
      </c>
      <c r="BG31" s="65" t="s">
        <v>198</v>
      </c>
      <c r="BH31" s="66" t="str">
        <f>IF(BG31&lt;&gt;"",VLOOKUP(BG31,B82:D106,2,0),"")</f>
        <v>До 3 раз в день</v>
      </c>
      <c r="BI31" s="67">
        <f>IF(BG31&lt;&gt;"",VLOOKUP(BG31,B82:D106,3,0),"")</f>
        <v>5</v>
      </c>
      <c r="BJ31" s="71">
        <v>1</v>
      </c>
      <c r="BK31" s="67">
        <f t="shared" ref="BK31:BK37" si="58">IF(BJ31&lt;&gt;"",IF(BI31&lt;&gt;"",(BJ31*BI31),""),"")</f>
        <v>5</v>
      </c>
      <c r="BL31" s="68"/>
      <c r="BM31" s="67" t="str">
        <f t="shared" si="55"/>
        <v/>
      </c>
      <c r="BN31" s="68">
        <v>1</v>
      </c>
      <c r="BO31" s="67">
        <f t="shared" si="36"/>
        <v>5</v>
      </c>
      <c r="BP31" s="68"/>
      <c r="BQ31" s="67" t="str">
        <f t="shared" si="37"/>
        <v/>
      </c>
      <c r="BR31" s="68">
        <v>1</v>
      </c>
      <c r="BS31" s="67">
        <f t="shared" si="38"/>
        <v>5</v>
      </c>
      <c r="BT31" s="68"/>
      <c r="BU31" s="67" t="str">
        <f t="shared" si="39"/>
        <v/>
      </c>
      <c r="BV31" s="68"/>
      <c r="BW31" s="69" t="str">
        <f t="shared" si="40"/>
        <v/>
      </c>
      <c r="BX31" s="70">
        <f t="shared" si="41"/>
        <v>15</v>
      </c>
      <c r="BZ31" s="65" t="s">
        <v>198</v>
      </c>
      <c r="CA31" s="66" t="str">
        <f>IF(BZ31&lt;&gt;"",VLOOKUP(BZ31,B82:D106,2,0),"")</f>
        <v>До 3 раз в день</v>
      </c>
      <c r="CB31" s="67">
        <f>IF(BZ31&lt;&gt;"",VLOOKUP(BZ31,B82:D106,3,0),"")</f>
        <v>5</v>
      </c>
      <c r="CC31" s="68">
        <v>1</v>
      </c>
      <c r="CD31" s="67">
        <f t="shared" ref="CD31:CD37" si="59">IF(CC31&lt;&gt;"",IF(CB31&lt;&gt;"",(CC31*CB31),""),"")</f>
        <v>5</v>
      </c>
      <c r="CE31" s="68"/>
      <c r="CF31" s="67" t="str">
        <f t="shared" si="43"/>
        <v/>
      </c>
      <c r="CG31" s="68">
        <v>1</v>
      </c>
      <c r="CH31" s="67">
        <f t="shared" si="44"/>
        <v>5</v>
      </c>
      <c r="CI31" s="68"/>
      <c r="CJ31" s="67" t="str">
        <f t="shared" si="45"/>
        <v/>
      </c>
      <c r="CK31" s="68">
        <v>1</v>
      </c>
      <c r="CL31" s="67">
        <f t="shared" si="46"/>
        <v>5</v>
      </c>
      <c r="CM31" s="68"/>
      <c r="CN31" s="67" t="str">
        <f t="shared" si="47"/>
        <v/>
      </c>
      <c r="CO31" s="68"/>
      <c r="CP31" s="69" t="str">
        <f t="shared" si="48"/>
        <v/>
      </c>
      <c r="CQ31" s="70">
        <f t="shared" si="49"/>
        <v>15</v>
      </c>
    </row>
    <row r="32" spans="1:95" ht="30" customHeight="1" x14ac:dyDescent="0.25">
      <c r="A32" s="64">
        <v>45</v>
      </c>
      <c r="B32" s="65"/>
      <c r="C32" s="66" t="str">
        <f>IF(B32&lt;&gt;"",VLOOKUP(B32,B82:D106,2,0),"")</f>
        <v/>
      </c>
      <c r="D32" s="67" t="str">
        <f>IF(B32&lt;&gt;"",VLOOKUP(B32,B82:D106,3,0),"")</f>
        <v/>
      </c>
      <c r="E32" s="68"/>
      <c r="F32" s="67" t="str">
        <f t="shared" si="10"/>
        <v/>
      </c>
      <c r="G32" s="68"/>
      <c r="H32" s="67" t="str">
        <f t="shared" si="11"/>
        <v/>
      </c>
      <c r="I32" s="68"/>
      <c r="J32" s="67" t="str">
        <f t="shared" si="12"/>
        <v/>
      </c>
      <c r="K32" s="68"/>
      <c r="L32" s="67" t="str">
        <f t="shared" si="13"/>
        <v/>
      </c>
      <c r="M32" s="68"/>
      <c r="N32" s="67" t="str">
        <f t="shared" si="14"/>
        <v/>
      </c>
      <c r="O32" s="68"/>
      <c r="P32" s="67" t="str">
        <f t="shared" si="15"/>
        <v/>
      </c>
      <c r="Q32" s="68"/>
      <c r="R32" s="69" t="str">
        <f t="shared" si="16"/>
        <v/>
      </c>
      <c r="S32" s="70">
        <f t="shared" si="17"/>
        <v>0</v>
      </c>
      <c r="U32" s="65"/>
      <c r="V32" s="66" t="str">
        <f>IF(U32&lt;&gt;"",VLOOKUP(U32,B83:D106,2,0),"")</f>
        <v/>
      </c>
      <c r="W32" s="67" t="str">
        <f>IF(U32&lt;&gt;"",VLOOKUP(U32,B83:D106,3,0),"")</f>
        <v/>
      </c>
      <c r="X32" s="71"/>
      <c r="Y32" s="67" t="str">
        <f t="shared" si="56"/>
        <v/>
      </c>
      <c r="Z32" s="68"/>
      <c r="AA32" s="67" t="str">
        <f t="shared" si="19"/>
        <v/>
      </c>
      <c r="AB32" s="68"/>
      <c r="AC32" s="67" t="str">
        <f t="shared" si="20"/>
        <v/>
      </c>
      <c r="AD32" s="68"/>
      <c r="AE32" s="67" t="str">
        <f t="shared" si="21"/>
        <v/>
      </c>
      <c r="AF32" s="68"/>
      <c r="AG32" s="67" t="str">
        <f t="shared" si="22"/>
        <v/>
      </c>
      <c r="AH32" s="68"/>
      <c r="AI32" s="67" t="str">
        <f t="shared" si="23"/>
        <v/>
      </c>
      <c r="AJ32" s="68"/>
      <c r="AK32" s="69" t="str">
        <f t="shared" si="24"/>
        <v/>
      </c>
      <c r="AL32" s="70">
        <f t="shared" si="25"/>
        <v>0</v>
      </c>
      <c r="AN32" s="65"/>
      <c r="AO32" s="66" t="str">
        <f>IF(AN32&lt;&gt;"",VLOOKUP(AN32,B83:D106,2,0),"")</f>
        <v/>
      </c>
      <c r="AP32" s="67" t="str">
        <f>IF(AN32&lt;&gt;"",VLOOKUP(AN32,B83:D106,3,0),"")</f>
        <v/>
      </c>
      <c r="AQ32" s="71"/>
      <c r="AR32" s="67" t="str">
        <f t="shared" si="57"/>
        <v/>
      </c>
      <c r="AS32" s="68"/>
      <c r="AT32" s="67" t="str">
        <f t="shared" si="27"/>
        <v/>
      </c>
      <c r="AU32" s="68"/>
      <c r="AV32" s="67" t="str">
        <f t="shared" si="28"/>
        <v/>
      </c>
      <c r="AW32" s="68"/>
      <c r="AX32" s="67" t="str">
        <f t="shared" si="29"/>
        <v/>
      </c>
      <c r="AY32" s="68"/>
      <c r="AZ32" s="67" t="str">
        <f t="shared" si="30"/>
        <v/>
      </c>
      <c r="BA32" s="68"/>
      <c r="BB32" s="67" t="str">
        <f t="shared" si="31"/>
        <v/>
      </c>
      <c r="BC32" s="68"/>
      <c r="BD32" s="69" t="str">
        <f t="shared" si="32"/>
        <v/>
      </c>
      <c r="BE32" s="70">
        <f t="shared" si="33"/>
        <v>0</v>
      </c>
      <c r="BG32" s="65"/>
      <c r="BH32" s="66" t="str">
        <f>IF(BG32&lt;&gt;"",VLOOKUP(BG32,B83:D106,2,0),"")</f>
        <v/>
      </c>
      <c r="BI32" s="67" t="str">
        <f>IF(BG32&lt;&gt;"",VLOOKUP(BG32,B83:D106,3,0),"")</f>
        <v/>
      </c>
      <c r="BJ32" s="71"/>
      <c r="BK32" s="67" t="str">
        <f t="shared" si="58"/>
        <v/>
      </c>
      <c r="BL32" s="68"/>
      <c r="BM32" s="67" t="str">
        <f t="shared" si="55"/>
        <v/>
      </c>
      <c r="BN32" s="68"/>
      <c r="BO32" s="67" t="str">
        <f t="shared" si="36"/>
        <v/>
      </c>
      <c r="BP32" s="68"/>
      <c r="BQ32" s="67" t="str">
        <f t="shared" si="37"/>
        <v/>
      </c>
      <c r="BR32" s="68"/>
      <c r="BS32" s="67" t="str">
        <f t="shared" si="38"/>
        <v/>
      </c>
      <c r="BT32" s="68"/>
      <c r="BU32" s="67" t="str">
        <f t="shared" si="39"/>
        <v/>
      </c>
      <c r="BV32" s="68"/>
      <c r="BW32" s="69" t="str">
        <f t="shared" si="40"/>
        <v/>
      </c>
      <c r="BX32" s="70">
        <f t="shared" si="41"/>
        <v>0</v>
      </c>
      <c r="BZ32" s="65"/>
      <c r="CA32" s="66" t="str">
        <f>IF(BZ32&lt;&gt;"",VLOOKUP(BZ32,B83:D106,2,0),"")</f>
        <v/>
      </c>
      <c r="CB32" s="67" t="str">
        <f>IF(BZ32&lt;&gt;"",VLOOKUP(BZ32,B83:D106,3,0),"")</f>
        <v/>
      </c>
      <c r="CC32" s="68"/>
      <c r="CD32" s="67" t="str">
        <f t="shared" si="59"/>
        <v/>
      </c>
      <c r="CE32" s="68"/>
      <c r="CF32" s="67" t="str">
        <f t="shared" si="43"/>
        <v/>
      </c>
      <c r="CG32" s="68"/>
      <c r="CH32" s="67" t="str">
        <f t="shared" si="44"/>
        <v/>
      </c>
      <c r="CI32" s="68"/>
      <c r="CJ32" s="67" t="str">
        <f t="shared" si="45"/>
        <v/>
      </c>
      <c r="CK32" s="68"/>
      <c r="CL32" s="67" t="str">
        <f t="shared" si="46"/>
        <v/>
      </c>
      <c r="CM32" s="68"/>
      <c r="CN32" s="67" t="str">
        <f t="shared" si="47"/>
        <v/>
      </c>
      <c r="CO32" s="68"/>
      <c r="CP32" s="69" t="str">
        <f t="shared" si="48"/>
        <v/>
      </c>
      <c r="CQ32" s="70">
        <f t="shared" si="49"/>
        <v>0</v>
      </c>
    </row>
    <row r="33" spans="1:95" ht="30" customHeight="1" x14ac:dyDescent="0.25">
      <c r="A33" s="64">
        <v>46</v>
      </c>
      <c r="B33" s="65"/>
      <c r="C33" s="66" t="str">
        <f>IF(B33&lt;&gt;"",VLOOKUP(B33,B83:D106,2,0),"")</f>
        <v/>
      </c>
      <c r="D33" s="67" t="str">
        <f>IF(B33&lt;&gt;"",VLOOKUP(B33,B83:D106,3,0),"")</f>
        <v/>
      </c>
      <c r="E33" s="68"/>
      <c r="F33" s="67" t="str">
        <f t="shared" si="10"/>
        <v/>
      </c>
      <c r="G33" s="68"/>
      <c r="H33" s="67" t="str">
        <f t="shared" si="11"/>
        <v/>
      </c>
      <c r="I33" s="68"/>
      <c r="J33" s="67" t="str">
        <f t="shared" si="12"/>
        <v/>
      </c>
      <c r="K33" s="68"/>
      <c r="L33" s="67" t="str">
        <f t="shared" si="13"/>
        <v/>
      </c>
      <c r="M33" s="68"/>
      <c r="N33" s="67" t="str">
        <f t="shared" si="14"/>
        <v/>
      </c>
      <c r="O33" s="68"/>
      <c r="P33" s="67" t="str">
        <f t="shared" si="15"/>
        <v/>
      </c>
      <c r="Q33" s="68"/>
      <c r="R33" s="69" t="str">
        <f t="shared" si="16"/>
        <v/>
      </c>
      <c r="S33" s="70">
        <f t="shared" si="17"/>
        <v>0</v>
      </c>
      <c r="U33" s="65"/>
      <c r="V33" s="66" t="str">
        <f>IF(U33&lt;&gt;"",VLOOKUP(U33,B84:D106,2,0),"")</f>
        <v/>
      </c>
      <c r="W33" s="67" t="str">
        <f>IF(U33&lt;&gt;"",VLOOKUP(U33,B84:D106,3,0),"")</f>
        <v/>
      </c>
      <c r="X33" s="71"/>
      <c r="Y33" s="67" t="str">
        <f t="shared" si="56"/>
        <v/>
      </c>
      <c r="Z33" s="68"/>
      <c r="AA33" s="67" t="str">
        <f t="shared" si="19"/>
        <v/>
      </c>
      <c r="AB33" s="68"/>
      <c r="AC33" s="67" t="str">
        <f t="shared" si="20"/>
        <v/>
      </c>
      <c r="AD33" s="68"/>
      <c r="AE33" s="67" t="str">
        <f t="shared" si="21"/>
        <v/>
      </c>
      <c r="AF33" s="68"/>
      <c r="AG33" s="67" t="str">
        <f t="shared" si="22"/>
        <v/>
      </c>
      <c r="AH33" s="68"/>
      <c r="AI33" s="67" t="str">
        <f t="shared" si="23"/>
        <v/>
      </c>
      <c r="AJ33" s="68"/>
      <c r="AK33" s="69" t="str">
        <f t="shared" si="24"/>
        <v/>
      </c>
      <c r="AL33" s="70">
        <f t="shared" si="25"/>
        <v>0</v>
      </c>
      <c r="AN33" s="65"/>
      <c r="AO33" s="66" t="str">
        <f>IF(AN33&lt;&gt;"",VLOOKUP(AN33,B84:D106,2,0),"")</f>
        <v/>
      </c>
      <c r="AP33" s="67" t="str">
        <f>IF(AN33&lt;&gt;"",VLOOKUP(AN33,B84:D106,3,0),"")</f>
        <v/>
      </c>
      <c r="AQ33" s="71"/>
      <c r="AR33" s="67" t="str">
        <f t="shared" si="57"/>
        <v/>
      </c>
      <c r="AS33" s="68"/>
      <c r="AT33" s="67" t="str">
        <f t="shared" si="27"/>
        <v/>
      </c>
      <c r="AU33" s="68"/>
      <c r="AV33" s="67" t="str">
        <f t="shared" si="28"/>
        <v/>
      </c>
      <c r="AW33" s="68"/>
      <c r="AX33" s="67" t="str">
        <f t="shared" si="29"/>
        <v/>
      </c>
      <c r="AY33" s="68"/>
      <c r="AZ33" s="67" t="str">
        <f t="shared" si="30"/>
        <v/>
      </c>
      <c r="BA33" s="68"/>
      <c r="BB33" s="67" t="str">
        <f t="shared" si="31"/>
        <v/>
      </c>
      <c r="BC33" s="68"/>
      <c r="BD33" s="69" t="str">
        <f t="shared" si="32"/>
        <v/>
      </c>
      <c r="BE33" s="70">
        <f t="shared" si="33"/>
        <v>0</v>
      </c>
      <c r="BG33" s="65"/>
      <c r="BH33" s="66" t="str">
        <f>IF(BG33&lt;&gt;"",VLOOKUP(BG33,B84:D106,2,0),"")</f>
        <v/>
      </c>
      <c r="BI33" s="67" t="str">
        <f>IF(BG33&lt;&gt;"",VLOOKUP(BG33,B84:D106,3,0),"")</f>
        <v/>
      </c>
      <c r="BJ33" s="71"/>
      <c r="BK33" s="67" t="str">
        <f t="shared" si="58"/>
        <v/>
      </c>
      <c r="BL33" s="68"/>
      <c r="BM33" s="67" t="str">
        <f t="shared" si="55"/>
        <v/>
      </c>
      <c r="BN33" s="68"/>
      <c r="BO33" s="67" t="str">
        <f t="shared" si="36"/>
        <v/>
      </c>
      <c r="BP33" s="68"/>
      <c r="BQ33" s="67" t="str">
        <f t="shared" si="37"/>
        <v/>
      </c>
      <c r="BR33" s="68"/>
      <c r="BS33" s="67" t="str">
        <f t="shared" si="38"/>
        <v/>
      </c>
      <c r="BT33" s="68"/>
      <c r="BU33" s="67" t="str">
        <f t="shared" si="39"/>
        <v/>
      </c>
      <c r="BV33" s="68"/>
      <c r="BW33" s="69" t="str">
        <f t="shared" si="40"/>
        <v/>
      </c>
      <c r="BX33" s="70">
        <f t="shared" si="41"/>
        <v>0</v>
      </c>
      <c r="BZ33" s="65"/>
      <c r="CA33" s="66" t="str">
        <f>IF(BZ33&lt;&gt;"",VLOOKUP(BZ33,B84:D106,2,0),"")</f>
        <v/>
      </c>
      <c r="CB33" s="67" t="str">
        <f>IF(BZ33&lt;&gt;"",VLOOKUP(BZ33,B84:D106,3,0),"")</f>
        <v/>
      </c>
      <c r="CC33" s="68"/>
      <c r="CD33" s="67" t="str">
        <f t="shared" si="59"/>
        <v/>
      </c>
      <c r="CE33" s="68"/>
      <c r="CF33" s="67" t="str">
        <f t="shared" si="43"/>
        <v/>
      </c>
      <c r="CG33" s="68"/>
      <c r="CH33" s="67" t="str">
        <f t="shared" si="44"/>
        <v/>
      </c>
      <c r="CI33" s="68"/>
      <c r="CJ33" s="67" t="str">
        <f t="shared" si="45"/>
        <v/>
      </c>
      <c r="CK33" s="68"/>
      <c r="CL33" s="67" t="str">
        <f t="shared" si="46"/>
        <v/>
      </c>
      <c r="CM33" s="68"/>
      <c r="CN33" s="67" t="str">
        <f t="shared" si="47"/>
        <v/>
      </c>
      <c r="CO33" s="68"/>
      <c r="CP33" s="69" t="str">
        <f t="shared" si="48"/>
        <v/>
      </c>
      <c r="CQ33" s="70">
        <f t="shared" si="49"/>
        <v>0</v>
      </c>
    </row>
    <row r="34" spans="1:95" ht="30" customHeight="1" x14ac:dyDescent="0.25">
      <c r="A34" s="64">
        <v>47</v>
      </c>
      <c r="B34" s="65"/>
      <c r="C34" s="66" t="str">
        <f>IF(B34&lt;&gt;"",VLOOKUP(B34,B84:D106,2,0),"")</f>
        <v/>
      </c>
      <c r="D34" s="67" t="str">
        <f>IF(B34&lt;&gt;"",VLOOKUP(B34,B84:D106,3,0),"")</f>
        <v/>
      </c>
      <c r="E34" s="68">
        <v>1</v>
      </c>
      <c r="F34" s="67" t="str">
        <f t="shared" si="10"/>
        <v/>
      </c>
      <c r="G34" s="68"/>
      <c r="H34" s="67" t="str">
        <f t="shared" si="11"/>
        <v/>
      </c>
      <c r="I34" s="68">
        <v>1</v>
      </c>
      <c r="J34" s="67" t="str">
        <f t="shared" si="12"/>
        <v/>
      </c>
      <c r="K34" s="68"/>
      <c r="L34" s="67" t="str">
        <f t="shared" si="13"/>
        <v/>
      </c>
      <c r="M34" s="68">
        <v>1</v>
      </c>
      <c r="N34" s="67" t="str">
        <f t="shared" si="14"/>
        <v/>
      </c>
      <c r="O34" s="68"/>
      <c r="P34" s="67" t="str">
        <f t="shared" si="15"/>
        <v/>
      </c>
      <c r="Q34" s="68"/>
      <c r="R34" s="69" t="str">
        <f t="shared" si="16"/>
        <v/>
      </c>
      <c r="S34" s="70">
        <f t="shared" si="17"/>
        <v>0</v>
      </c>
      <c r="U34" s="65" t="s">
        <v>201</v>
      </c>
      <c r="V34" s="66" t="str">
        <f>IF(U34&lt;&gt;"",VLOOKUP(U34,B85:D106,2,0),"")</f>
        <v>1 раз в день</v>
      </c>
      <c r="W34" s="67">
        <f>IF(U34&lt;&gt;"",VLOOKUP(U34,B85:D106,3,0),"")</f>
        <v>15</v>
      </c>
      <c r="X34" s="71">
        <v>1</v>
      </c>
      <c r="Y34" s="67">
        <f t="shared" si="56"/>
        <v>15</v>
      </c>
      <c r="Z34" s="68"/>
      <c r="AA34" s="67" t="str">
        <f t="shared" si="19"/>
        <v/>
      </c>
      <c r="AB34" s="68">
        <v>1</v>
      </c>
      <c r="AC34" s="67">
        <f t="shared" si="20"/>
        <v>15</v>
      </c>
      <c r="AD34" s="68"/>
      <c r="AE34" s="67" t="str">
        <f t="shared" si="21"/>
        <v/>
      </c>
      <c r="AF34" s="68">
        <v>1</v>
      </c>
      <c r="AG34" s="67">
        <f t="shared" si="22"/>
        <v>15</v>
      </c>
      <c r="AH34" s="68"/>
      <c r="AI34" s="67" t="str">
        <f t="shared" si="23"/>
        <v/>
      </c>
      <c r="AJ34" s="68"/>
      <c r="AK34" s="69" t="str">
        <f t="shared" si="24"/>
        <v/>
      </c>
      <c r="AL34" s="70">
        <f t="shared" si="25"/>
        <v>45</v>
      </c>
      <c r="AN34" s="65" t="s">
        <v>201</v>
      </c>
      <c r="AO34" s="66" t="str">
        <f>IF(AN34&lt;&gt;"",VLOOKUP(AN34,B85:D106,2,0),"")</f>
        <v>1 раз в день</v>
      </c>
      <c r="AP34" s="67">
        <f>IF(AN34&lt;&gt;"",VLOOKUP(AN34,B85:D106,3,0),"")</f>
        <v>15</v>
      </c>
      <c r="AQ34" s="71">
        <v>1</v>
      </c>
      <c r="AR34" s="67">
        <f t="shared" si="57"/>
        <v>15</v>
      </c>
      <c r="AS34" s="68"/>
      <c r="AT34" s="67" t="str">
        <f t="shared" si="27"/>
        <v/>
      </c>
      <c r="AU34" s="68">
        <v>1</v>
      </c>
      <c r="AV34" s="67">
        <f t="shared" si="28"/>
        <v>15</v>
      </c>
      <c r="AW34" s="68"/>
      <c r="AX34" s="67" t="str">
        <f t="shared" si="29"/>
        <v/>
      </c>
      <c r="AY34" s="68">
        <v>1</v>
      </c>
      <c r="AZ34" s="67">
        <f t="shared" si="30"/>
        <v>15</v>
      </c>
      <c r="BA34" s="68"/>
      <c r="BB34" s="67" t="str">
        <f t="shared" si="31"/>
        <v/>
      </c>
      <c r="BC34" s="68"/>
      <c r="BD34" s="69" t="str">
        <f t="shared" si="32"/>
        <v/>
      </c>
      <c r="BE34" s="70">
        <f t="shared" si="33"/>
        <v>45</v>
      </c>
      <c r="BG34" s="65" t="s">
        <v>201</v>
      </c>
      <c r="BH34" s="66" t="str">
        <f>IF(BG34&lt;&gt;"",VLOOKUP(BG34,B85:D106,2,0),"")</f>
        <v>1 раз в день</v>
      </c>
      <c r="BI34" s="67">
        <f>IF(BG34&lt;&gt;"",VLOOKUP(BG34,B85:D106,3,0),"")</f>
        <v>15</v>
      </c>
      <c r="BJ34" s="71">
        <v>1</v>
      </c>
      <c r="BK34" s="67">
        <f t="shared" si="58"/>
        <v>15</v>
      </c>
      <c r="BL34" s="68"/>
      <c r="BM34" s="67" t="str">
        <f t="shared" si="55"/>
        <v/>
      </c>
      <c r="BN34" s="68">
        <v>1</v>
      </c>
      <c r="BO34" s="67">
        <f t="shared" si="36"/>
        <v>15</v>
      </c>
      <c r="BP34" s="68"/>
      <c r="BQ34" s="67" t="str">
        <f t="shared" si="37"/>
        <v/>
      </c>
      <c r="BR34" s="68">
        <v>1</v>
      </c>
      <c r="BS34" s="67">
        <f t="shared" si="38"/>
        <v>15</v>
      </c>
      <c r="BT34" s="68"/>
      <c r="BU34" s="67" t="str">
        <f t="shared" si="39"/>
        <v/>
      </c>
      <c r="BV34" s="68"/>
      <c r="BW34" s="69" t="str">
        <f t="shared" si="40"/>
        <v/>
      </c>
      <c r="BX34" s="70">
        <f t="shared" si="41"/>
        <v>45</v>
      </c>
      <c r="BZ34" s="65" t="s">
        <v>201</v>
      </c>
      <c r="CA34" s="66" t="str">
        <f>IF(BZ34&lt;&gt;"",VLOOKUP(BZ34,B85:D106,2,0),"")</f>
        <v>1 раз в день</v>
      </c>
      <c r="CB34" s="67">
        <f>IF(BZ34&lt;&gt;"",VLOOKUP(BZ34,B85:D106,3,0),"")</f>
        <v>15</v>
      </c>
      <c r="CC34" s="68">
        <v>1</v>
      </c>
      <c r="CD34" s="67">
        <f t="shared" si="59"/>
        <v>15</v>
      </c>
      <c r="CE34" s="68"/>
      <c r="CF34" s="67" t="str">
        <f t="shared" si="43"/>
        <v/>
      </c>
      <c r="CG34" s="68">
        <v>1</v>
      </c>
      <c r="CH34" s="67">
        <f t="shared" si="44"/>
        <v>15</v>
      </c>
      <c r="CI34" s="68"/>
      <c r="CJ34" s="67" t="str">
        <f t="shared" si="45"/>
        <v/>
      </c>
      <c r="CK34" s="68">
        <v>1</v>
      </c>
      <c r="CL34" s="67">
        <f t="shared" si="46"/>
        <v>15</v>
      </c>
      <c r="CM34" s="68"/>
      <c r="CN34" s="67" t="str">
        <f t="shared" si="47"/>
        <v/>
      </c>
      <c r="CO34" s="68"/>
      <c r="CP34" s="69" t="str">
        <f t="shared" si="48"/>
        <v/>
      </c>
      <c r="CQ34" s="70">
        <f t="shared" si="49"/>
        <v>45</v>
      </c>
    </row>
    <row r="35" spans="1:95" ht="30" customHeight="1" x14ac:dyDescent="0.25">
      <c r="A35" s="64">
        <v>48</v>
      </c>
      <c r="B35" s="65" t="s">
        <v>202</v>
      </c>
      <c r="C35" s="66" t="str">
        <f>IF(B35&lt;&gt;"",VLOOKUP(B35,B85:D106,2,0),"")</f>
        <v>До 2 раз в неделю</v>
      </c>
      <c r="D35" s="67">
        <f>IF(B35&lt;&gt;"",VLOOKUP(B35,B85:D106,3,0),"")</f>
        <v>45</v>
      </c>
      <c r="E35" s="68">
        <v>1</v>
      </c>
      <c r="F35" s="67">
        <f t="shared" si="10"/>
        <v>45</v>
      </c>
      <c r="G35" s="68"/>
      <c r="H35" s="67" t="str">
        <f t="shared" si="11"/>
        <v/>
      </c>
      <c r="I35" s="68"/>
      <c r="J35" s="67" t="str">
        <f t="shared" si="12"/>
        <v/>
      </c>
      <c r="K35" s="68"/>
      <c r="L35" s="67" t="str">
        <f t="shared" si="13"/>
        <v/>
      </c>
      <c r="M35" s="68">
        <v>1</v>
      </c>
      <c r="N35" s="67">
        <f t="shared" si="14"/>
        <v>45</v>
      </c>
      <c r="O35" s="68"/>
      <c r="P35" s="67" t="str">
        <f t="shared" si="15"/>
        <v/>
      </c>
      <c r="Q35" s="68"/>
      <c r="R35" s="69" t="str">
        <f t="shared" si="16"/>
        <v/>
      </c>
      <c r="S35" s="70">
        <f t="shared" si="17"/>
        <v>90</v>
      </c>
      <c r="U35" s="65" t="s">
        <v>202</v>
      </c>
      <c r="V35" s="66" t="str">
        <f>IF(U35&lt;&gt;"",VLOOKUP(U35,B86:D106,2,0),"")</f>
        <v>До 2 раз в неделю</v>
      </c>
      <c r="W35" s="67">
        <f>IF(U35&lt;&gt;"",VLOOKUP(U35,B86:D106,3,0),"")</f>
        <v>45</v>
      </c>
      <c r="X35" s="71">
        <v>1</v>
      </c>
      <c r="Y35" s="67">
        <f t="shared" si="56"/>
        <v>45</v>
      </c>
      <c r="Z35" s="68"/>
      <c r="AA35" s="67" t="str">
        <f t="shared" si="19"/>
        <v/>
      </c>
      <c r="AB35" s="68"/>
      <c r="AC35" s="67" t="str">
        <f t="shared" si="20"/>
        <v/>
      </c>
      <c r="AD35" s="68"/>
      <c r="AE35" s="67" t="str">
        <f t="shared" si="21"/>
        <v/>
      </c>
      <c r="AF35" s="68">
        <v>1</v>
      </c>
      <c r="AG35" s="67">
        <f t="shared" si="22"/>
        <v>45</v>
      </c>
      <c r="AH35" s="68"/>
      <c r="AI35" s="67" t="str">
        <f t="shared" si="23"/>
        <v/>
      </c>
      <c r="AJ35" s="68"/>
      <c r="AK35" s="69" t="str">
        <f t="shared" si="24"/>
        <v/>
      </c>
      <c r="AL35" s="70">
        <f t="shared" si="25"/>
        <v>90</v>
      </c>
      <c r="AN35" s="65" t="s">
        <v>202</v>
      </c>
      <c r="AO35" s="66" t="str">
        <f>IF(AN35&lt;&gt;"",VLOOKUP(AN35,B86:D106,2,0),"")</f>
        <v>До 2 раз в неделю</v>
      </c>
      <c r="AP35" s="67">
        <f>IF(AN35&lt;&gt;"",VLOOKUP(AN35,B86:D106,3,0),"")</f>
        <v>45</v>
      </c>
      <c r="AQ35" s="71">
        <v>1</v>
      </c>
      <c r="AR35" s="67">
        <f t="shared" si="57"/>
        <v>45</v>
      </c>
      <c r="AS35" s="68"/>
      <c r="AT35" s="67" t="str">
        <f t="shared" si="27"/>
        <v/>
      </c>
      <c r="AU35" s="68"/>
      <c r="AV35" s="67" t="str">
        <f t="shared" si="28"/>
        <v/>
      </c>
      <c r="AW35" s="68"/>
      <c r="AX35" s="67" t="str">
        <f t="shared" si="29"/>
        <v/>
      </c>
      <c r="AY35" s="68">
        <v>1</v>
      </c>
      <c r="AZ35" s="67">
        <f t="shared" si="30"/>
        <v>45</v>
      </c>
      <c r="BA35" s="68"/>
      <c r="BB35" s="67" t="str">
        <f t="shared" si="31"/>
        <v/>
      </c>
      <c r="BC35" s="68"/>
      <c r="BD35" s="69" t="str">
        <f t="shared" si="32"/>
        <v/>
      </c>
      <c r="BE35" s="70">
        <f t="shared" si="33"/>
        <v>90</v>
      </c>
      <c r="BG35" s="65" t="s">
        <v>202</v>
      </c>
      <c r="BH35" s="66" t="str">
        <f>IF(BG35&lt;&gt;"",VLOOKUP(BG35,B86:D106,2,0),"")</f>
        <v>До 2 раз в неделю</v>
      </c>
      <c r="BI35" s="67">
        <f>IF(BG35&lt;&gt;"",VLOOKUP(BG35,B86:D106,3,0),"")</f>
        <v>45</v>
      </c>
      <c r="BJ35" s="71">
        <v>1</v>
      </c>
      <c r="BK35" s="67">
        <f t="shared" si="58"/>
        <v>45</v>
      </c>
      <c r="BL35" s="68"/>
      <c r="BM35" s="67" t="str">
        <f t="shared" si="55"/>
        <v/>
      </c>
      <c r="BN35" s="68"/>
      <c r="BO35" s="67" t="str">
        <f t="shared" si="36"/>
        <v/>
      </c>
      <c r="BP35" s="68"/>
      <c r="BQ35" s="67" t="str">
        <f t="shared" si="37"/>
        <v/>
      </c>
      <c r="BR35" s="68">
        <v>1</v>
      </c>
      <c r="BS35" s="67">
        <f t="shared" si="38"/>
        <v>45</v>
      </c>
      <c r="BT35" s="68"/>
      <c r="BU35" s="67" t="str">
        <f t="shared" si="39"/>
        <v/>
      </c>
      <c r="BV35" s="68"/>
      <c r="BW35" s="69" t="str">
        <f t="shared" si="40"/>
        <v/>
      </c>
      <c r="BX35" s="70">
        <f t="shared" si="41"/>
        <v>90</v>
      </c>
      <c r="BZ35" s="65" t="s">
        <v>202</v>
      </c>
      <c r="CA35" s="66" t="str">
        <f>IF(BZ35&lt;&gt;"",VLOOKUP(BZ35,B86:D106,2,0),"")</f>
        <v>До 2 раз в неделю</v>
      </c>
      <c r="CB35" s="67">
        <f>IF(BZ35&lt;&gt;"",VLOOKUP(BZ35,B86:D106,3,0),"")</f>
        <v>45</v>
      </c>
      <c r="CC35" s="68">
        <v>1</v>
      </c>
      <c r="CD35" s="67">
        <f t="shared" si="59"/>
        <v>45</v>
      </c>
      <c r="CE35" s="68"/>
      <c r="CF35" s="67" t="str">
        <f t="shared" si="43"/>
        <v/>
      </c>
      <c r="CG35" s="68"/>
      <c r="CH35" s="67" t="str">
        <f t="shared" si="44"/>
        <v/>
      </c>
      <c r="CI35" s="68"/>
      <c r="CJ35" s="67" t="str">
        <f t="shared" si="45"/>
        <v/>
      </c>
      <c r="CK35" s="68">
        <v>1</v>
      </c>
      <c r="CL35" s="67">
        <f t="shared" si="46"/>
        <v>45</v>
      </c>
      <c r="CM35" s="68"/>
      <c r="CN35" s="67" t="str">
        <f t="shared" si="47"/>
        <v/>
      </c>
      <c r="CO35" s="68"/>
      <c r="CP35" s="69" t="str">
        <f t="shared" si="48"/>
        <v/>
      </c>
      <c r="CQ35" s="70">
        <f t="shared" si="49"/>
        <v>90</v>
      </c>
    </row>
    <row r="36" spans="1:95" ht="30" customHeight="1" x14ac:dyDescent="0.25">
      <c r="A36" s="64">
        <v>49</v>
      </c>
      <c r="B36" s="65" t="s">
        <v>203</v>
      </c>
      <c r="C36" s="66" t="str">
        <f>IF(B36&lt;&gt;"",VLOOKUP(B36,B86:D106,2,0),"")</f>
        <v>1 раз в день</v>
      </c>
      <c r="D36" s="67">
        <f>IF(B36&lt;&gt;"",VLOOKUP(B36,B86:D106,3,0),"")</f>
        <v>15</v>
      </c>
      <c r="E36" s="68">
        <v>1</v>
      </c>
      <c r="F36" s="67">
        <f t="shared" si="10"/>
        <v>15</v>
      </c>
      <c r="G36" s="68"/>
      <c r="H36" s="67" t="str">
        <f t="shared" si="11"/>
        <v/>
      </c>
      <c r="I36" s="68">
        <v>1</v>
      </c>
      <c r="J36" s="67">
        <f t="shared" si="12"/>
        <v>15</v>
      </c>
      <c r="K36" s="68"/>
      <c r="L36" s="67" t="str">
        <f t="shared" si="13"/>
        <v/>
      </c>
      <c r="M36" s="68">
        <v>1</v>
      </c>
      <c r="N36" s="67">
        <f t="shared" si="14"/>
        <v>15</v>
      </c>
      <c r="O36" s="68"/>
      <c r="P36" s="67" t="str">
        <f t="shared" si="15"/>
        <v/>
      </c>
      <c r="Q36" s="68"/>
      <c r="R36" s="69" t="str">
        <f t="shared" si="16"/>
        <v/>
      </c>
      <c r="S36" s="70">
        <f t="shared" si="17"/>
        <v>45</v>
      </c>
      <c r="U36" s="65" t="s">
        <v>203</v>
      </c>
      <c r="V36" s="66" t="str">
        <f>IF(U36&lt;&gt;"",VLOOKUP(U36,B87:D106,2,0),"")</f>
        <v>1 раз в день</v>
      </c>
      <c r="W36" s="67">
        <f>IF(U36&lt;&gt;"",VLOOKUP(U36,B87:D106,3,0),"")</f>
        <v>15</v>
      </c>
      <c r="X36" s="71">
        <v>1</v>
      </c>
      <c r="Y36" s="67">
        <f t="shared" si="56"/>
        <v>15</v>
      </c>
      <c r="Z36" s="68"/>
      <c r="AA36" s="67" t="str">
        <f t="shared" si="19"/>
        <v/>
      </c>
      <c r="AB36" s="68">
        <v>1</v>
      </c>
      <c r="AC36" s="67">
        <f t="shared" si="20"/>
        <v>15</v>
      </c>
      <c r="AD36" s="68"/>
      <c r="AE36" s="67" t="str">
        <f t="shared" si="21"/>
        <v/>
      </c>
      <c r="AF36" s="68">
        <v>1</v>
      </c>
      <c r="AG36" s="67">
        <f t="shared" si="22"/>
        <v>15</v>
      </c>
      <c r="AH36" s="68"/>
      <c r="AI36" s="67" t="str">
        <f t="shared" si="23"/>
        <v/>
      </c>
      <c r="AJ36" s="68"/>
      <c r="AK36" s="69" t="str">
        <f t="shared" si="24"/>
        <v/>
      </c>
      <c r="AL36" s="70">
        <f t="shared" si="25"/>
        <v>45</v>
      </c>
      <c r="AN36" s="65" t="s">
        <v>203</v>
      </c>
      <c r="AO36" s="66" t="str">
        <f>IF(AN36&lt;&gt;"",VLOOKUP(AN36,B87:D106,2,0),"")</f>
        <v>1 раз в день</v>
      </c>
      <c r="AP36" s="67">
        <f>IF(AN36&lt;&gt;"",VLOOKUP(AN36,B87:D106,3,0),"")</f>
        <v>15</v>
      </c>
      <c r="AQ36" s="71">
        <v>1</v>
      </c>
      <c r="AR36" s="67">
        <f t="shared" si="57"/>
        <v>15</v>
      </c>
      <c r="AS36" s="68"/>
      <c r="AT36" s="67" t="str">
        <f t="shared" si="27"/>
        <v/>
      </c>
      <c r="AU36" s="68">
        <v>1</v>
      </c>
      <c r="AV36" s="67">
        <f t="shared" si="28"/>
        <v>15</v>
      </c>
      <c r="AW36" s="68"/>
      <c r="AX36" s="67" t="str">
        <f t="shared" si="29"/>
        <v/>
      </c>
      <c r="AY36" s="68">
        <v>1</v>
      </c>
      <c r="AZ36" s="67">
        <f t="shared" si="30"/>
        <v>15</v>
      </c>
      <c r="BA36" s="68"/>
      <c r="BB36" s="67" t="str">
        <f t="shared" si="31"/>
        <v/>
      </c>
      <c r="BC36" s="68"/>
      <c r="BD36" s="69" t="str">
        <f t="shared" si="32"/>
        <v/>
      </c>
      <c r="BE36" s="70">
        <f t="shared" si="33"/>
        <v>45</v>
      </c>
      <c r="BG36" s="65" t="s">
        <v>203</v>
      </c>
      <c r="BH36" s="66" t="str">
        <f>IF(BG36&lt;&gt;"",VLOOKUP(BG36,B87:D106,2,0),"")</f>
        <v>1 раз в день</v>
      </c>
      <c r="BI36" s="67">
        <f>IF(BG36&lt;&gt;"",VLOOKUP(BG36,B87:D106,3,0),"")</f>
        <v>15</v>
      </c>
      <c r="BJ36" s="71">
        <v>1</v>
      </c>
      <c r="BK36" s="67">
        <f t="shared" si="58"/>
        <v>15</v>
      </c>
      <c r="BL36" s="68"/>
      <c r="BM36" s="67" t="str">
        <f t="shared" si="55"/>
        <v/>
      </c>
      <c r="BN36" s="68">
        <v>1</v>
      </c>
      <c r="BO36" s="67">
        <f t="shared" si="36"/>
        <v>15</v>
      </c>
      <c r="BP36" s="68"/>
      <c r="BQ36" s="67" t="str">
        <f t="shared" si="37"/>
        <v/>
      </c>
      <c r="BR36" s="68">
        <v>1</v>
      </c>
      <c r="BS36" s="67">
        <f t="shared" si="38"/>
        <v>15</v>
      </c>
      <c r="BT36" s="68"/>
      <c r="BU36" s="67" t="str">
        <f t="shared" si="39"/>
        <v/>
      </c>
      <c r="BV36" s="68"/>
      <c r="BW36" s="69" t="str">
        <f t="shared" si="40"/>
        <v/>
      </c>
      <c r="BX36" s="70">
        <f t="shared" si="41"/>
        <v>45</v>
      </c>
      <c r="BZ36" s="65" t="s">
        <v>203</v>
      </c>
      <c r="CA36" s="66" t="str">
        <f>IF(BZ36&lt;&gt;"",VLOOKUP(BZ36,B87:D106,2,0),"")</f>
        <v>1 раз в день</v>
      </c>
      <c r="CB36" s="67">
        <f>IF(BZ36&lt;&gt;"",VLOOKUP(BZ36,B87:D106,3,0),"")</f>
        <v>15</v>
      </c>
      <c r="CC36" s="68">
        <v>1</v>
      </c>
      <c r="CD36" s="67">
        <f t="shared" si="59"/>
        <v>15</v>
      </c>
      <c r="CE36" s="68"/>
      <c r="CF36" s="67" t="str">
        <f t="shared" si="43"/>
        <v/>
      </c>
      <c r="CG36" s="68">
        <v>1</v>
      </c>
      <c r="CH36" s="67">
        <f t="shared" si="44"/>
        <v>15</v>
      </c>
      <c r="CI36" s="68"/>
      <c r="CJ36" s="67" t="str">
        <f t="shared" si="45"/>
        <v/>
      </c>
      <c r="CK36" s="68">
        <v>1</v>
      </c>
      <c r="CL36" s="67">
        <f t="shared" si="46"/>
        <v>15</v>
      </c>
      <c r="CM36" s="68"/>
      <c r="CN36" s="67" t="str">
        <f t="shared" si="47"/>
        <v/>
      </c>
      <c r="CO36" s="68"/>
      <c r="CP36" s="69" t="str">
        <f t="shared" si="48"/>
        <v/>
      </c>
      <c r="CQ36" s="70">
        <f t="shared" si="49"/>
        <v>45</v>
      </c>
    </row>
    <row r="37" spans="1:95" ht="30" customHeight="1" thickBot="1" x14ac:dyDescent="0.3">
      <c r="A37" s="64">
        <v>50</v>
      </c>
      <c r="B37" s="73" t="s">
        <v>204</v>
      </c>
      <c r="C37" s="74" t="str">
        <f>IF(B37&lt;&gt;"",VLOOKUP(B37,B87:D106,2,0),"")</f>
        <v>1 раз в день</v>
      </c>
      <c r="D37" s="75">
        <f>IF(B37&lt;&gt;"",VLOOKUP(B37,B87:D106,3,0),"")</f>
        <v>15</v>
      </c>
      <c r="E37" s="76">
        <v>1</v>
      </c>
      <c r="F37" s="75">
        <f t="shared" si="10"/>
        <v>15</v>
      </c>
      <c r="G37" s="76"/>
      <c r="H37" s="75" t="str">
        <f t="shared" si="11"/>
        <v/>
      </c>
      <c r="I37" s="76">
        <v>1</v>
      </c>
      <c r="J37" s="75">
        <f t="shared" si="12"/>
        <v>15</v>
      </c>
      <c r="K37" s="76"/>
      <c r="L37" s="75" t="str">
        <f t="shared" si="13"/>
        <v/>
      </c>
      <c r="M37" s="76">
        <v>1</v>
      </c>
      <c r="N37" s="75">
        <f t="shared" si="14"/>
        <v>15</v>
      </c>
      <c r="O37" s="76"/>
      <c r="P37" s="75" t="str">
        <f>IF(O37&lt;&gt;"",IF(D37&lt;&gt;"",(O37*D37),""),"")</f>
        <v/>
      </c>
      <c r="Q37" s="76"/>
      <c r="R37" s="77" t="str">
        <f t="shared" si="16"/>
        <v/>
      </c>
      <c r="S37" s="70">
        <f t="shared" si="17"/>
        <v>45</v>
      </c>
      <c r="U37" s="73" t="s">
        <v>204</v>
      </c>
      <c r="V37" s="78" t="str">
        <f>IF(U37&lt;&gt;"",VLOOKUP(U37,B88:D106,2,0),"")</f>
        <v>1 раз в день</v>
      </c>
      <c r="W37" s="79">
        <f>IF(U37&lt;&gt;"",VLOOKUP(U37,B88:D106,3,0),"")</f>
        <v>15</v>
      </c>
      <c r="X37" s="80">
        <v>1</v>
      </c>
      <c r="Y37" s="75">
        <f t="shared" si="56"/>
        <v>15</v>
      </c>
      <c r="Z37" s="76"/>
      <c r="AA37" s="75" t="str">
        <f t="shared" si="19"/>
        <v/>
      </c>
      <c r="AB37" s="76">
        <v>1</v>
      </c>
      <c r="AC37" s="75">
        <f t="shared" si="20"/>
        <v>15</v>
      </c>
      <c r="AD37" s="76"/>
      <c r="AE37" s="75" t="str">
        <f t="shared" si="21"/>
        <v/>
      </c>
      <c r="AF37" s="76">
        <v>1</v>
      </c>
      <c r="AG37" s="75">
        <f t="shared" si="22"/>
        <v>15</v>
      </c>
      <c r="AH37" s="76"/>
      <c r="AI37" s="75" t="str">
        <f t="shared" si="23"/>
        <v/>
      </c>
      <c r="AJ37" s="76"/>
      <c r="AK37" s="77" t="str">
        <f t="shared" si="24"/>
        <v/>
      </c>
      <c r="AL37" s="70">
        <f t="shared" si="25"/>
        <v>45</v>
      </c>
      <c r="AN37" s="73" t="s">
        <v>204</v>
      </c>
      <c r="AO37" s="78" t="str">
        <f>IF(AN37&lt;&gt;"",VLOOKUP(AN37,B88:D106,2,0),"")</f>
        <v>1 раз в день</v>
      </c>
      <c r="AP37" s="79">
        <f>IF(AN37&lt;&gt;"",VLOOKUP(AN37,B88:D106,3,0),"")</f>
        <v>15</v>
      </c>
      <c r="AQ37" s="80">
        <v>1</v>
      </c>
      <c r="AR37" s="75">
        <f t="shared" si="57"/>
        <v>15</v>
      </c>
      <c r="AS37" s="76"/>
      <c r="AT37" s="75" t="str">
        <f t="shared" si="27"/>
        <v/>
      </c>
      <c r="AU37" s="76">
        <v>1</v>
      </c>
      <c r="AV37" s="75">
        <f t="shared" si="28"/>
        <v>15</v>
      </c>
      <c r="AW37" s="76"/>
      <c r="AX37" s="75" t="str">
        <f t="shared" si="29"/>
        <v/>
      </c>
      <c r="AY37" s="76">
        <v>1</v>
      </c>
      <c r="AZ37" s="75">
        <f t="shared" si="30"/>
        <v>15</v>
      </c>
      <c r="BA37" s="76"/>
      <c r="BB37" s="75" t="str">
        <f t="shared" si="31"/>
        <v/>
      </c>
      <c r="BC37" s="76"/>
      <c r="BD37" s="77" t="str">
        <f t="shared" si="32"/>
        <v/>
      </c>
      <c r="BE37" s="70">
        <f t="shared" si="33"/>
        <v>45</v>
      </c>
      <c r="BG37" s="73" t="s">
        <v>204</v>
      </c>
      <c r="BH37" s="78" t="str">
        <f>IF(BG37&lt;&gt;"",VLOOKUP(BG37,B88:D106,2,0),"")</f>
        <v>1 раз в день</v>
      </c>
      <c r="BI37" s="79">
        <f>IF(BG37&lt;&gt;"",VLOOKUP(BG37,B88:D106,3,0),"")</f>
        <v>15</v>
      </c>
      <c r="BJ37" s="80">
        <v>1</v>
      </c>
      <c r="BK37" s="75">
        <f t="shared" si="58"/>
        <v>15</v>
      </c>
      <c r="BL37" s="76"/>
      <c r="BM37" s="75" t="str">
        <f t="shared" si="55"/>
        <v/>
      </c>
      <c r="BN37" s="76">
        <v>1</v>
      </c>
      <c r="BO37" s="75">
        <f t="shared" si="36"/>
        <v>15</v>
      </c>
      <c r="BP37" s="76"/>
      <c r="BQ37" s="75" t="str">
        <f t="shared" si="37"/>
        <v/>
      </c>
      <c r="BR37" s="76">
        <v>1</v>
      </c>
      <c r="BS37" s="75">
        <f t="shared" si="38"/>
        <v>15</v>
      </c>
      <c r="BT37" s="76"/>
      <c r="BU37" s="75" t="str">
        <f t="shared" si="39"/>
        <v/>
      </c>
      <c r="BV37" s="76"/>
      <c r="BW37" s="77" t="str">
        <f t="shared" si="40"/>
        <v/>
      </c>
      <c r="BX37" s="70">
        <f t="shared" si="41"/>
        <v>45</v>
      </c>
      <c r="BZ37" s="73" t="s">
        <v>204</v>
      </c>
      <c r="CA37" s="78" t="str">
        <f>IF(BZ37&lt;&gt;"",VLOOKUP(BZ37,B88:D106,2,0),"")</f>
        <v>1 раз в день</v>
      </c>
      <c r="CB37" s="79">
        <f>IF(BZ37&lt;&gt;"",VLOOKUP(BZ37,B88:D106,3,0),"")</f>
        <v>15</v>
      </c>
      <c r="CC37" s="76">
        <v>1</v>
      </c>
      <c r="CD37" s="75">
        <f t="shared" si="59"/>
        <v>15</v>
      </c>
      <c r="CE37" s="76"/>
      <c r="CF37" s="75" t="str">
        <f t="shared" si="43"/>
        <v/>
      </c>
      <c r="CG37" s="76">
        <v>1</v>
      </c>
      <c r="CH37" s="75">
        <f t="shared" si="44"/>
        <v>15</v>
      </c>
      <c r="CI37" s="76"/>
      <c r="CJ37" s="75" t="str">
        <f t="shared" si="45"/>
        <v/>
      </c>
      <c r="CK37" s="76">
        <v>1</v>
      </c>
      <c r="CL37" s="75">
        <f t="shared" si="46"/>
        <v>15</v>
      </c>
      <c r="CM37" s="76"/>
      <c r="CN37" s="75" t="str">
        <f t="shared" si="47"/>
        <v/>
      </c>
      <c r="CO37" s="76"/>
      <c r="CP37" s="77" t="str">
        <f t="shared" si="48"/>
        <v/>
      </c>
      <c r="CQ37" s="70">
        <f t="shared" si="49"/>
        <v>45</v>
      </c>
    </row>
    <row r="38" spans="1:95" ht="16.5" thickBot="1" x14ac:dyDescent="0.3">
      <c r="B38" s="138" t="s">
        <v>221</v>
      </c>
      <c r="C38" s="139"/>
      <c r="D38" s="140"/>
      <c r="E38" s="81">
        <f>SUM(E5:E37)</f>
        <v>17</v>
      </c>
      <c r="F38" s="82">
        <f>SUM(F5:F37)</f>
        <v>262</v>
      </c>
      <c r="G38" s="81">
        <f>SUM(G5:G37)</f>
        <v>10</v>
      </c>
      <c r="H38" s="82">
        <f t="shared" ref="H38:S38" si="60">SUM(H5:H37)</f>
        <v>120</v>
      </c>
      <c r="I38" s="81">
        <f>SUM(I5:I37)</f>
        <v>17</v>
      </c>
      <c r="J38" s="82">
        <f t="shared" si="60"/>
        <v>255</v>
      </c>
      <c r="K38" s="81">
        <f>SUM(K5:K37)</f>
        <v>10</v>
      </c>
      <c r="L38" s="82">
        <f t="shared" si="60"/>
        <v>120</v>
      </c>
      <c r="M38" s="81">
        <f>SUM(M5:M37)</f>
        <v>17</v>
      </c>
      <c r="N38" s="82">
        <f t="shared" si="60"/>
        <v>262</v>
      </c>
      <c r="O38" s="81">
        <f>SUM(O5:O37)</f>
        <v>10</v>
      </c>
      <c r="P38" s="82">
        <f t="shared" si="60"/>
        <v>120</v>
      </c>
      <c r="Q38" s="81">
        <f>SUM(Q5:Q37)</f>
        <v>10</v>
      </c>
      <c r="R38" s="83">
        <f t="shared" si="60"/>
        <v>120</v>
      </c>
      <c r="S38" s="84">
        <f t="shared" si="60"/>
        <v>1259</v>
      </c>
      <c r="U38" s="141" t="s">
        <v>221</v>
      </c>
      <c r="V38" s="142"/>
      <c r="W38" s="143"/>
      <c r="X38" s="81">
        <f>SUM(X5:X37)</f>
        <v>11</v>
      </c>
      <c r="Y38" s="82">
        <f>SUM(Y5:Y37)</f>
        <v>224</v>
      </c>
      <c r="Z38" s="81">
        <f>SUM(Z5:Z37)</f>
        <v>4</v>
      </c>
      <c r="AA38" s="82">
        <f t="shared" ref="AA38:AI38" si="61">SUM(AA5:AA37)</f>
        <v>62</v>
      </c>
      <c r="AB38" s="81">
        <f>SUM(AB5:AB37)</f>
        <v>13</v>
      </c>
      <c r="AC38" s="82">
        <f t="shared" si="61"/>
        <v>223</v>
      </c>
      <c r="AD38" s="81">
        <f>SUM(AD5:AD37)</f>
        <v>4</v>
      </c>
      <c r="AE38" s="82">
        <f t="shared" si="61"/>
        <v>62</v>
      </c>
      <c r="AF38" s="81">
        <f>SUM(AF5:AF37)</f>
        <v>11</v>
      </c>
      <c r="AG38" s="82">
        <f>SUM(AG5:AG37)</f>
        <v>224</v>
      </c>
      <c r="AH38" s="81">
        <f>SUM(AH5:AH37)</f>
        <v>4</v>
      </c>
      <c r="AI38" s="82">
        <f t="shared" si="61"/>
        <v>62</v>
      </c>
      <c r="AJ38" s="81">
        <f>SUM(AJ5:AJ37)</f>
        <v>4</v>
      </c>
      <c r="AK38" s="83">
        <f>SUM(AK5:AK37)</f>
        <v>62</v>
      </c>
      <c r="AL38" s="84">
        <f>SUM(AL5:AL37)</f>
        <v>919</v>
      </c>
      <c r="AN38" s="141" t="s">
        <v>221</v>
      </c>
      <c r="AO38" s="142"/>
      <c r="AP38" s="143"/>
      <c r="AQ38" s="81">
        <f>SUM(AQ5:AQ37)</f>
        <v>13</v>
      </c>
      <c r="AR38" s="82">
        <f>SUM(AR5:AR37)</f>
        <v>256</v>
      </c>
      <c r="AS38" s="81">
        <f>SUM(AS5:AS37)</f>
        <v>4</v>
      </c>
      <c r="AT38" s="82">
        <f t="shared" ref="AT38:BB38" si="62">SUM(AT5:AT37)</f>
        <v>62</v>
      </c>
      <c r="AU38" s="81">
        <f>SUM(AU5:AU37)</f>
        <v>13</v>
      </c>
      <c r="AV38" s="82">
        <f t="shared" si="62"/>
        <v>221</v>
      </c>
      <c r="AW38" s="81">
        <f>SUM(AW5:AW37)</f>
        <v>4</v>
      </c>
      <c r="AX38" s="82">
        <f t="shared" si="62"/>
        <v>62</v>
      </c>
      <c r="AY38" s="81">
        <f>SUM(AY5:AY37)</f>
        <v>13</v>
      </c>
      <c r="AZ38" s="82">
        <f>SUM(AZ5:AZ37)</f>
        <v>249</v>
      </c>
      <c r="BA38" s="81">
        <f>SUM(BA5:BA37)</f>
        <v>4</v>
      </c>
      <c r="BB38" s="82">
        <f t="shared" si="62"/>
        <v>62</v>
      </c>
      <c r="BC38" s="81">
        <f>SUM(BC5:BC37)</f>
        <v>4</v>
      </c>
      <c r="BD38" s="83">
        <f t="shared" ref="BD38" si="63">SUM(BD5:BD37)</f>
        <v>62</v>
      </c>
      <c r="BE38" s="84">
        <f>SUM(BE5:BE37)</f>
        <v>974</v>
      </c>
      <c r="BG38" s="141" t="s">
        <v>221</v>
      </c>
      <c r="BH38" s="142"/>
      <c r="BI38" s="143"/>
      <c r="BJ38" s="81">
        <f>SUM(BJ5:BJ37)</f>
        <v>12</v>
      </c>
      <c r="BK38" s="82">
        <f>SUM(BK5:BK37)</f>
        <v>229</v>
      </c>
      <c r="BL38" s="81">
        <f>SUM(BL5:BL37)</f>
        <v>4</v>
      </c>
      <c r="BM38" s="82">
        <f t="shared" ref="BM38:BU38" si="64">SUM(BM5:BM37)</f>
        <v>62</v>
      </c>
      <c r="BN38" s="81">
        <f>SUM(BN5:BN37)</f>
        <v>14</v>
      </c>
      <c r="BO38" s="82">
        <f t="shared" si="64"/>
        <v>228</v>
      </c>
      <c r="BP38" s="81">
        <f>SUM(BP5:BP37)</f>
        <v>4</v>
      </c>
      <c r="BQ38" s="82">
        <f t="shared" si="64"/>
        <v>62</v>
      </c>
      <c r="BR38" s="81">
        <f>SUM(BR5:BR37)</f>
        <v>12</v>
      </c>
      <c r="BS38" s="82">
        <f>SUM(BS5:BS37)</f>
        <v>229</v>
      </c>
      <c r="BT38" s="81">
        <f>SUM(BT5:BT37)</f>
        <v>4</v>
      </c>
      <c r="BU38" s="82">
        <f t="shared" si="64"/>
        <v>62</v>
      </c>
      <c r="BV38" s="81">
        <f>SUM(BV5:BV37)</f>
        <v>4</v>
      </c>
      <c r="BW38" s="83">
        <f t="shared" ref="BW38" si="65">SUM(BW5:BW37)</f>
        <v>62</v>
      </c>
      <c r="BX38" s="84">
        <f>SUM(BX5:BX37)</f>
        <v>934</v>
      </c>
      <c r="BZ38" s="141" t="s">
        <v>221</v>
      </c>
      <c r="CA38" s="142"/>
      <c r="CB38" s="143"/>
      <c r="CC38" s="81">
        <f>SUM(CC5:CC37)</f>
        <v>12</v>
      </c>
      <c r="CD38" s="82">
        <f>SUM(CD5:CD37)</f>
        <v>229</v>
      </c>
      <c r="CE38" s="81">
        <f>SUM(CE5:CE37)</f>
        <v>4</v>
      </c>
      <c r="CF38" s="82">
        <f t="shared" ref="CF38:CN38" si="66">SUM(CF5:CF37)</f>
        <v>62</v>
      </c>
      <c r="CG38" s="81">
        <f>SUM(CG5:CG37)</f>
        <v>13</v>
      </c>
      <c r="CH38" s="82">
        <f t="shared" si="66"/>
        <v>221</v>
      </c>
      <c r="CI38" s="81">
        <f>SUM(CI5:CI37)</f>
        <v>4</v>
      </c>
      <c r="CJ38" s="82">
        <f t="shared" si="66"/>
        <v>62</v>
      </c>
      <c r="CK38" s="81">
        <f>SUM(CK5:CK37)</f>
        <v>12</v>
      </c>
      <c r="CL38" s="82">
        <f>SUM(CL5:CL37)</f>
        <v>229</v>
      </c>
      <c r="CM38" s="81">
        <f>SUM(CM5:CM37)</f>
        <v>4</v>
      </c>
      <c r="CN38" s="82">
        <f t="shared" si="66"/>
        <v>62</v>
      </c>
      <c r="CO38" s="81">
        <f>SUM(CO5:CO37)</f>
        <v>4</v>
      </c>
      <c r="CP38" s="83">
        <f t="shared" ref="CP38" si="67">SUM(CP5:CP37)</f>
        <v>62</v>
      </c>
      <c r="CQ38" s="84">
        <f>SUM(CQ5:CQ37)</f>
        <v>927</v>
      </c>
    </row>
    <row r="41" spans="1:95" ht="15.75" thickBot="1" x14ac:dyDescent="0.3"/>
    <row r="42" spans="1:95" ht="23.45" customHeight="1" x14ac:dyDescent="0.25">
      <c r="A42" s="87"/>
      <c r="B42" s="122" t="s">
        <v>223</v>
      </c>
      <c r="C42" s="123"/>
      <c r="D42" s="123"/>
      <c r="E42" s="128">
        <f>IF(OR(S38="",AL38="",BE38="",BX38="",CQ38=""),"",((S38+AL38+BE38+BX38+CQ38)/35*7))</f>
        <v>1002.6</v>
      </c>
      <c r="F42" s="129"/>
    </row>
    <row r="43" spans="1:95" ht="23.45" customHeight="1" x14ac:dyDescent="0.25">
      <c r="A43" s="87"/>
      <c r="B43" s="124" t="s">
        <v>226</v>
      </c>
      <c r="C43" s="125"/>
      <c r="D43" s="125"/>
      <c r="E43" s="130">
        <f>E42/1440</f>
        <v>0.69625000000000004</v>
      </c>
      <c r="F43" s="131"/>
      <c r="G43" s="88" t="s">
        <v>225</v>
      </c>
    </row>
    <row r="44" spans="1:95" ht="23.45" customHeight="1" x14ac:dyDescent="0.25">
      <c r="A44" s="87"/>
      <c r="B44" s="124" t="s">
        <v>224</v>
      </c>
      <c r="C44" s="125"/>
      <c r="D44" s="125"/>
      <c r="E44" s="132">
        <f>IF(OR(S38="",AL38="",BE38="",BX38="",CQ38=""),"",((S38+AL38+BE38+BX38+CQ38)/35*30))</f>
        <v>4296.8571428571431</v>
      </c>
      <c r="F44" s="133"/>
      <c r="G44" s="89"/>
    </row>
    <row r="45" spans="1:95" ht="23.45" customHeight="1" thickBot="1" x14ac:dyDescent="0.3">
      <c r="A45" s="90"/>
      <c r="B45" s="126" t="s">
        <v>227</v>
      </c>
      <c r="C45" s="127"/>
      <c r="D45" s="127"/>
      <c r="E45" s="134">
        <f>E44/1440</f>
        <v>2.9839285714285717</v>
      </c>
      <c r="F45" s="135"/>
      <c r="G45" s="88" t="s">
        <v>225</v>
      </c>
    </row>
    <row r="56" spans="1:95" ht="31.5" x14ac:dyDescent="0.25">
      <c r="A56" s="91" t="s">
        <v>0</v>
      </c>
      <c r="B56" s="92" t="s">
        <v>155</v>
      </c>
      <c r="C56" s="93" t="s">
        <v>1</v>
      </c>
      <c r="D56" s="52">
        <v>60</v>
      </c>
      <c r="F56" s="94">
        <v>1</v>
      </c>
      <c r="G56" s="94">
        <v>14</v>
      </c>
      <c r="H56" s="64"/>
      <c r="I56" s="95">
        <v>1</v>
      </c>
      <c r="J56" s="64"/>
      <c r="K56" s="64"/>
      <c r="M56" s="64"/>
      <c r="O56" s="64"/>
      <c r="P56" s="64"/>
      <c r="U56" s="96"/>
      <c r="Z56" s="97"/>
      <c r="AA56" s="97"/>
      <c r="AB56" s="97"/>
      <c r="AC56" s="97"/>
      <c r="AD56" s="97"/>
      <c r="AE56" s="97"/>
      <c r="AF56" s="97"/>
      <c r="AH56" s="64"/>
      <c r="AI56" s="64"/>
      <c r="AN56" s="96"/>
      <c r="AS56" s="97"/>
      <c r="AT56" s="97"/>
      <c r="AU56" s="97"/>
      <c r="AV56" s="97"/>
      <c r="AW56" s="97"/>
      <c r="AX56" s="97"/>
      <c r="AY56" s="97"/>
      <c r="BA56" s="64"/>
      <c r="BB56" s="64"/>
      <c r="BG56" s="96"/>
      <c r="BL56" s="97"/>
      <c r="BM56" s="97"/>
      <c r="BN56" s="97"/>
      <c r="BO56" s="97"/>
      <c r="BP56" s="97"/>
      <c r="BQ56" s="97"/>
      <c r="BR56" s="97"/>
      <c r="BT56" s="64"/>
      <c r="BU56" s="64"/>
      <c r="BZ56" s="96"/>
      <c r="CE56" s="97"/>
      <c r="CF56" s="97"/>
      <c r="CG56" s="97"/>
      <c r="CH56" s="97"/>
      <c r="CI56" s="97"/>
      <c r="CJ56" s="97"/>
      <c r="CK56" s="97"/>
      <c r="CM56" s="64"/>
      <c r="CN56" s="64"/>
    </row>
    <row r="57" spans="1:95" ht="31.5" x14ac:dyDescent="0.25">
      <c r="A57" s="91" t="s">
        <v>2</v>
      </c>
      <c r="B57" s="92" t="s">
        <v>156</v>
      </c>
      <c r="C57" s="93" t="s">
        <v>1</v>
      </c>
      <c r="D57" s="52">
        <v>45</v>
      </c>
      <c r="F57" s="94">
        <v>2</v>
      </c>
      <c r="G57" s="94">
        <v>19</v>
      </c>
      <c r="H57" s="64"/>
      <c r="I57" s="95">
        <v>2</v>
      </c>
      <c r="J57" s="64"/>
      <c r="K57" s="64"/>
      <c r="L57" s="64"/>
      <c r="M57" s="64"/>
      <c r="O57" s="64"/>
      <c r="P57" s="64"/>
      <c r="T57" s="98"/>
      <c r="U57" s="96"/>
      <c r="AH57" s="64"/>
      <c r="AI57" s="64"/>
      <c r="AM57" s="98"/>
      <c r="AN57" s="96"/>
      <c r="BA57" s="64"/>
      <c r="BB57" s="64"/>
      <c r="BF57" s="98"/>
      <c r="BG57" s="96"/>
      <c r="BT57" s="64"/>
      <c r="BU57" s="64"/>
      <c r="BY57" s="98"/>
      <c r="BZ57" s="96"/>
      <c r="CM57" s="64"/>
      <c r="CN57" s="64"/>
    </row>
    <row r="58" spans="1:95" ht="31.5" x14ac:dyDescent="0.25">
      <c r="A58" s="91" t="s">
        <v>3</v>
      </c>
      <c r="B58" s="92" t="s">
        <v>157</v>
      </c>
      <c r="C58" s="93" t="s">
        <v>4</v>
      </c>
      <c r="D58" s="52">
        <v>10</v>
      </c>
      <c r="F58" s="94">
        <v>3</v>
      </c>
      <c r="G58" s="94">
        <v>23</v>
      </c>
      <c r="H58" s="64"/>
      <c r="I58" s="95">
        <v>3</v>
      </c>
      <c r="J58" s="64"/>
      <c r="K58" s="64"/>
      <c r="L58" s="64"/>
      <c r="M58" s="64"/>
      <c r="O58" s="64"/>
      <c r="P58" s="64"/>
      <c r="Q58" s="99"/>
      <c r="R58" s="99"/>
      <c r="S58" s="99"/>
      <c r="T58" s="64"/>
      <c r="U58" s="96"/>
      <c r="Z58" s="97"/>
      <c r="AA58" s="97"/>
      <c r="AB58" s="97"/>
      <c r="AC58" s="97"/>
      <c r="AD58" s="97"/>
      <c r="AE58" s="97"/>
      <c r="AF58" s="97"/>
      <c r="AH58" s="64"/>
      <c r="AI58" s="64"/>
      <c r="AJ58" s="99"/>
      <c r="AK58" s="99"/>
      <c r="AL58" s="99"/>
      <c r="AM58" s="64"/>
      <c r="AN58" s="96"/>
      <c r="AS58" s="97"/>
      <c r="AT58" s="97"/>
      <c r="AU58" s="97"/>
      <c r="AV58" s="97"/>
      <c r="AW58" s="97"/>
      <c r="AX58" s="97"/>
      <c r="AY58" s="97"/>
      <c r="BA58" s="64"/>
      <c r="BB58" s="64"/>
      <c r="BC58" s="99"/>
      <c r="BD58" s="99"/>
      <c r="BE58" s="99"/>
      <c r="BF58" s="64"/>
      <c r="BG58" s="96"/>
      <c r="BL58" s="97"/>
      <c r="BM58" s="97"/>
      <c r="BN58" s="97"/>
      <c r="BO58" s="97"/>
      <c r="BP58" s="97"/>
      <c r="BQ58" s="97"/>
      <c r="BR58" s="97"/>
      <c r="BT58" s="64"/>
      <c r="BU58" s="64"/>
      <c r="BV58" s="99"/>
      <c r="BW58" s="99"/>
      <c r="BX58" s="99"/>
      <c r="BY58" s="64"/>
      <c r="BZ58" s="96"/>
      <c r="CE58" s="97"/>
      <c r="CF58" s="97"/>
      <c r="CG58" s="97"/>
      <c r="CH58" s="97"/>
      <c r="CI58" s="97"/>
      <c r="CJ58" s="97"/>
      <c r="CK58" s="97"/>
      <c r="CM58" s="64"/>
      <c r="CN58" s="64"/>
      <c r="CO58" s="99"/>
      <c r="CP58" s="99"/>
      <c r="CQ58" s="99"/>
    </row>
    <row r="59" spans="1:95" ht="31.5" x14ac:dyDescent="0.25">
      <c r="A59" s="91" t="s">
        <v>5</v>
      </c>
      <c r="B59" s="92" t="s">
        <v>158</v>
      </c>
      <c r="C59" s="93" t="s">
        <v>4</v>
      </c>
      <c r="D59" s="52">
        <v>7</v>
      </c>
      <c r="F59" s="94">
        <v>4</v>
      </c>
      <c r="G59" s="94">
        <v>28</v>
      </c>
      <c r="H59" s="64"/>
      <c r="I59" s="95">
        <v>4</v>
      </c>
      <c r="J59" s="64"/>
      <c r="K59" s="64"/>
      <c r="L59" s="64"/>
      <c r="M59" s="64"/>
      <c r="U59" s="96"/>
      <c r="AN59" s="96"/>
      <c r="BG59" s="96"/>
      <c r="BZ59" s="96"/>
    </row>
    <row r="60" spans="1:95" ht="31.5" x14ac:dyDescent="0.25">
      <c r="A60" s="91" t="s">
        <v>6</v>
      </c>
      <c r="B60" s="92" t="s">
        <v>159</v>
      </c>
      <c r="C60" s="93" t="s">
        <v>4</v>
      </c>
      <c r="D60" s="52">
        <v>30</v>
      </c>
      <c r="F60" s="94"/>
      <c r="G60" s="94">
        <v>31</v>
      </c>
      <c r="H60" s="64"/>
      <c r="I60" s="64"/>
      <c r="J60" s="64"/>
      <c r="K60" s="64"/>
      <c r="L60" s="64"/>
      <c r="M60" s="64"/>
      <c r="U60" s="96"/>
      <c r="Z60" s="97"/>
      <c r="AA60" s="97"/>
      <c r="AB60" s="97"/>
      <c r="AC60" s="97"/>
      <c r="AD60" s="97"/>
      <c r="AE60" s="97"/>
      <c r="AF60" s="97"/>
      <c r="AN60" s="96"/>
      <c r="AS60" s="97"/>
      <c r="AT60" s="97"/>
      <c r="AU60" s="97"/>
      <c r="AV60" s="97"/>
      <c r="AW60" s="97"/>
      <c r="AX60" s="97"/>
      <c r="AY60" s="97"/>
      <c r="BG60" s="96"/>
      <c r="BL60" s="97"/>
      <c r="BM60" s="97"/>
      <c r="BN60" s="97"/>
      <c r="BO60" s="97"/>
      <c r="BP60" s="97"/>
      <c r="BQ60" s="97"/>
      <c r="BR60" s="97"/>
      <c r="BZ60" s="96"/>
      <c r="CE60" s="97"/>
      <c r="CF60" s="97"/>
      <c r="CG60" s="97"/>
      <c r="CH60" s="97"/>
      <c r="CI60" s="97"/>
      <c r="CJ60" s="97"/>
      <c r="CK60" s="97"/>
    </row>
    <row r="61" spans="1:95" ht="31.5" x14ac:dyDescent="0.25">
      <c r="A61" s="91" t="s">
        <v>7</v>
      </c>
      <c r="B61" s="92" t="s">
        <v>160</v>
      </c>
      <c r="C61" s="93" t="s">
        <v>4</v>
      </c>
      <c r="D61" s="52">
        <v>21</v>
      </c>
      <c r="U61" s="96"/>
      <c r="AN61" s="96"/>
      <c r="BG61" s="96"/>
      <c r="BZ61" s="96"/>
    </row>
    <row r="62" spans="1:95" ht="45" x14ac:dyDescent="0.25">
      <c r="A62" s="91" t="s">
        <v>8</v>
      </c>
      <c r="B62" s="92" t="s">
        <v>161</v>
      </c>
      <c r="C62" s="93" t="s">
        <v>9</v>
      </c>
      <c r="D62" s="52">
        <v>3</v>
      </c>
      <c r="F62" s="95" t="s">
        <v>150</v>
      </c>
      <c r="G62" s="95" t="s">
        <v>148</v>
      </c>
      <c r="H62" s="95" t="s">
        <v>149</v>
      </c>
      <c r="I62" s="100" t="s">
        <v>152</v>
      </c>
      <c r="J62" s="95" t="s">
        <v>151</v>
      </c>
      <c r="K62" s="100" t="s">
        <v>153</v>
      </c>
      <c r="L62" s="100" t="s">
        <v>154</v>
      </c>
      <c r="U62" s="96"/>
      <c r="Z62" s="97"/>
      <c r="AA62" s="97"/>
      <c r="AB62" s="97"/>
      <c r="AC62" s="97"/>
      <c r="AD62" s="97"/>
      <c r="AE62" s="97"/>
      <c r="AF62" s="97"/>
      <c r="AN62" s="96"/>
      <c r="AS62" s="97"/>
      <c r="AT62" s="97"/>
      <c r="AU62" s="97"/>
      <c r="AV62" s="97"/>
      <c r="AW62" s="97"/>
      <c r="AX62" s="97"/>
      <c r="AY62" s="97"/>
      <c r="BG62" s="96"/>
      <c r="BL62" s="97"/>
      <c r="BM62" s="97"/>
      <c r="BN62" s="97"/>
      <c r="BO62" s="97"/>
      <c r="BP62" s="97"/>
      <c r="BQ62" s="97"/>
      <c r="BR62" s="97"/>
      <c r="BZ62" s="96"/>
      <c r="CE62" s="97"/>
      <c r="CF62" s="97"/>
      <c r="CG62" s="97"/>
      <c r="CH62" s="97"/>
      <c r="CI62" s="97"/>
      <c r="CJ62" s="97"/>
      <c r="CK62" s="97"/>
    </row>
    <row r="63" spans="1:95" ht="15.75" x14ac:dyDescent="0.25">
      <c r="A63" s="91" t="s">
        <v>10</v>
      </c>
      <c r="B63" s="92" t="s">
        <v>162</v>
      </c>
      <c r="C63" s="93" t="s">
        <v>11</v>
      </c>
      <c r="D63" s="52">
        <v>15</v>
      </c>
      <c r="F63" s="95">
        <v>1</v>
      </c>
      <c r="G63" s="95">
        <v>5</v>
      </c>
      <c r="H63" s="95">
        <v>5</v>
      </c>
      <c r="I63" s="95">
        <v>5</v>
      </c>
      <c r="J63" s="95">
        <v>5</v>
      </c>
      <c r="K63" s="95">
        <v>5</v>
      </c>
      <c r="L63" s="95">
        <v>5</v>
      </c>
      <c r="U63" s="96"/>
      <c r="AN63" s="96"/>
      <c r="BG63" s="96"/>
      <c r="BZ63" s="96"/>
    </row>
    <row r="64" spans="1:95" ht="15.75" x14ac:dyDescent="0.25">
      <c r="A64" s="91" t="s">
        <v>12</v>
      </c>
      <c r="B64" s="92" t="s">
        <v>163</v>
      </c>
      <c r="C64" s="93" t="s">
        <v>11</v>
      </c>
      <c r="D64" s="52">
        <v>10</v>
      </c>
      <c r="F64" s="95">
        <v>2</v>
      </c>
      <c r="G64" s="95">
        <v>9</v>
      </c>
      <c r="H64" s="95"/>
      <c r="I64" s="95"/>
      <c r="J64" s="95">
        <v>9</v>
      </c>
      <c r="K64" s="101"/>
      <c r="L64" s="95">
        <v>9</v>
      </c>
      <c r="U64" s="96"/>
      <c r="Z64" s="97"/>
      <c r="AA64" s="97"/>
      <c r="AB64" s="97"/>
      <c r="AC64" s="97"/>
      <c r="AD64" s="97"/>
      <c r="AE64" s="97"/>
      <c r="AF64" s="97"/>
      <c r="AN64" s="96"/>
      <c r="AS64" s="97"/>
      <c r="AT64" s="97"/>
      <c r="AU64" s="97"/>
      <c r="AV64" s="97"/>
      <c r="AW64" s="97"/>
      <c r="AX64" s="97"/>
      <c r="AY64" s="97"/>
      <c r="BG64" s="96"/>
      <c r="BL64" s="97"/>
      <c r="BM64" s="97"/>
      <c r="BN64" s="97"/>
      <c r="BO64" s="97"/>
      <c r="BP64" s="97"/>
      <c r="BQ64" s="97"/>
      <c r="BR64" s="97"/>
      <c r="BZ64" s="96"/>
      <c r="CE64" s="97"/>
      <c r="CF64" s="97"/>
      <c r="CG64" s="97"/>
      <c r="CH64" s="97"/>
      <c r="CI64" s="97"/>
      <c r="CJ64" s="97"/>
      <c r="CK64" s="97"/>
    </row>
    <row r="65" spans="1:89" ht="31.5" x14ac:dyDescent="0.25">
      <c r="A65" s="91" t="s">
        <v>13</v>
      </c>
      <c r="B65" s="92" t="s">
        <v>164</v>
      </c>
      <c r="C65" s="93" t="s">
        <v>14</v>
      </c>
      <c r="D65" s="52">
        <v>50</v>
      </c>
      <c r="F65" s="95">
        <v>3</v>
      </c>
      <c r="G65" s="95">
        <v>14</v>
      </c>
      <c r="H65" s="95"/>
      <c r="I65" s="95"/>
      <c r="J65" s="95"/>
      <c r="K65" s="101"/>
      <c r="L65" s="101"/>
      <c r="U65" s="96"/>
      <c r="AN65" s="96"/>
      <c r="BG65" s="96"/>
      <c r="BZ65" s="96"/>
    </row>
    <row r="66" spans="1:89" ht="31.5" x14ac:dyDescent="0.25">
      <c r="A66" s="91" t="s">
        <v>15</v>
      </c>
      <c r="B66" s="92" t="s">
        <v>165</v>
      </c>
      <c r="C66" s="93" t="s">
        <v>14</v>
      </c>
      <c r="D66" s="52">
        <v>40</v>
      </c>
      <c r="U66" s="96"/>
      <c r="Z66" s="97"/>
      <c r="AA66" s="97"/>
      <c r="AB66" s="97"/>
      <c r="AC66" s="97"/>
      <c r="AD66" s="97"/>
      <c r="AE66" s="97"/>
      <c r="AF66" s="97"/>
      <c r="AN66" s="96"/>
      <c r="AS66" s="97"/>
      <c r="AT66" s="97"/>
      <c r="AU66" s="97"/>
      <c r="AV66" s="97"/>
      <c r="AW66" s="97"/>
      <c r="AX66" s="97"/>
      <c r="AY66" s="97"/>
      <c r="BG66" s="96"/>
      <c r="BL66" s="97"/>
      <c r="BM66" s="97"/>
      <c r="BN66" s="97"/>
      <c r="BO66" s="97"/>
      <c r="BP66" s="97"/>
      <c r="BQ66" s="97"/>
      <c r="BR66" s="97"/>
      <c r="BZ66" s="96"/>
      <c r="CE66" s="97"/>
      <c r="CF66" s="97"/>
      <c r="CG66" s="97"/>
      <c r="CH66" s="97"/>
      <c r="CI66" s="97"/>
      <c r="CJ66" s="97"/>
      <c r="CK66" s="97"/>
    </row>
    <row r="67" spans="1:89" ht="31.5" x14ac:dyDescent="0.25">
      <c r="A67" s="91" t="s">
        <v>16</v>
      </c>
      <c r="B67" s="92" t="s">
        <v>166</v>
      </c>
      <c r="C67" s="93" t="s">
        <v>14</v>
      </c>
      <c r="D67" s="52">
        <v>27</v>
      </c>
      <c r="U67" s="96"/>
      <c r="AN67" s="96"/>
      <c r="BG67" s="96"/>
      <c r="BZ67" s="96"/>
    </row>
    <row r="68" spans="1:89" ht="15.75" x14ac:dyDescent="0.25">
      <c r="A68" s="91" t="s">
        <v>17</v>
      </c>
      <c r="B68" s="92" t="s">
        <v>167</v>
      </c>
      <c r="C68" s="93" t="s">
        <v>11</v>
      </c>
      <c r="D68" s="52">
        <v>12</v>
      </c>
      <c r="U68" s="96"/>
      <c r="Z68" s="97"/>
      <c r="AA68" s="97"/>
      <c r="AB68" s="97"/>
      <c r="AC68" s="97"/>
      <c r="AD68" s="97"/>
      <c r="AE68" s="97"/>
      <c r="AF68" s="97"/>
      <c r="AN68" s="96"/>
      <c r="AS68" s="97"/>
      <c r="AT68" s="97"/>
      <c r="AU68" s="97"/>
      <c r="AV68" s="97"/>
      <c r="AW68" s="97"/>
      <c r="AX68" s="97"/>
      <c r="AY68" s="97"/>
      <c r="BG68" s="96"/>
      <c r="BL68" s="97"/>
      <c r="BM68" s="97"/>
      <c r="BN68" s="97"/>
      <c r="BO68" s="97"/>
      <c r="BP68" s="97"/>
      <c r="BQ68" s="97"/>
      <c r="BR68" s="97"/>
      <c r="BZ68" s="96"/>
      <c r="CE68" s="97"/>
      <c r="CF68" s="97"/>
      <c r="CG68" s="97"/>
      <c r="CH68" s="97"/>
      <c r="CI68" s="97"/>
      <c r="CJ68" s="97"/>
      <c r="CK68" s="97"/>
    </row>
    <row r="69" spans="1:89" ht="31.5" x14ac:dyDescent="0.25">
      <c r="A69" s="91" t="s">
        <v>18</v>
      </c>
      <c r="B69" s="92" t="s">
        <v>168</v>
      </c>
      <c r="C69" s="93" t="s">
        <v>14</v>
      </c>
      <c r="D69" s="52">
        <v>10</v>
      </c>
      <c r="U69" s="96"/>
      <c r="AN69" s="96"/>
      <c r="BG69" s="96"/>
      <c r="BZ69" s="96"/>
    </row>
    <row r="70" spans="1:89" ht="31.5" x14ac:dyDescent="0.25">
      <c r="A70" s="91" t="s">
        <v>19</v>
      </c>
      <c r="B70" s="92" t="s">
        <v>169</v>
      </c>
      <c r="C70" s="93" t="s">
        <v>14</v>
      </c>
      <c r="D70" s="52">
        <v>7</v>
      </c>
      <c r="U70" s="96"/>
      <c r="Z70" s="97"/>
      <c r="AA70" s="97"/>
      <c r="AB70" s="97"/>
      <c r="AC70" s="97"/>
      <c r="AD70" s="97"/>
      <c r="AE70" s="97"/>
      <c r="AF70" s="97"/>
      <c r="AN70" s="96"/>
      <c r="AS70" s="97"/>
      <c r="AT70" s="97"/>
      <c r="AU70" s="97"/>
      <c r="AV70" s="97"/>
      <c r="AW70" s="97"/>
      <c r="AX70" s="97"/>
      <c r="AY70" s="97"/>
      <c r="BG70" s="96"/>
      <c r="BL70" s="97"/>
      <c r="BM70" s="97"/>
      <c r="BN70" s="97"/>
      <c r="BO70" s="97"/>
      <c r="BP70" s="97"/>
      <c r="BQ70" s="97"/>
      <c r="BR70" s="97"/>
      <c r="BZ70" s="96"/>
      <c r="CE70" s="97"/>
      <c r="CF70" s="97"/>
      <c r="CG70" s="97"/>
      <c r="CH70" s="97"/>
      <c r="CI70" s="97"/>
      <c r="CJ70" s="97"/>
      <c r="CK70" s="97"/>
    </row>
    <row r="71" spans="1:89" ht="15.75" x14ac:dyDescent="0.25">
      <c r="A71" s="91" t="s">
        <v>20</v>
      </c>
      <c r="B71" s="92" t="s">
        <v>170</v>
      </c>
      <c r="C71" s="93" t="s">
        <v>11</v>
      </c>
      <c r="D71" s="52">
        <v>15</v>
      </c>
      <c r="U71" s="96"/>
      <c r="AN71" s="96"/>
      <c r="BG71" s="96"/>
      <c r="BZ71" s="96"/>
    </row>
    <row r="72" spans="1:89" ht="31.5" x14ac:dyDescent="0.25">
      <c r="A72" s="91" t="s">
        <v>21</v>
      </c>
      <c r="B72" s="92" t="s">
        <v>171</v>
      </c>
      <c r="C72" s="93" t="s">
        <v>22</v>
      </c>
      <c r="D72" s="52">
        <v>10</v>
      </c>
      <c r="U72" s="96"/>
      <c r="Z72" s="97"/>
      <c r="AA72" s="97"/>
      <c r="AB72" s="97"/>
      <c r="AC72" s="97"/>
      <c r="AD72" s="97"/>
      <c r="AE72" s="97"/>
      <c r="AF72" s="97"/>
      <c r="AN72" s="96"/>
      <c r="AS72" s="97"/>
      <c r="AT72" s="97"/>
      <c r="AU72" s="97"/>
      <c r="AV72" s="97"/>
      <c r="AW72" s="97"/>
      <c r="AX72" s="97"/>
      <c r="AY72" s="97"/>
      <c r="BG72" s="96"/>
      <c r="BL72" s="97"/>
      <c r="BM72" s="97"/>
      <c r="BN72" s="97"/>
      <c r="BO72" s="97"/>
      <c r="BP72" s="97"/>
      <c r="BQ72" s="97"/>
      <c r="BR72" s="97"/>
      <c r="BZ72" s="96"/>
      <c r="CE72" s="97"/>
      <c r="CF72" s="97"/>
      <c r="CG72" s="97"/>
      <c r="CH72" s="97"/>
      <c r="CI72" s="97"/>
      <c r="CJ72" s="97"/>
      <c r="CK72" s="97"/>
    </row>
    <row r="73" spans="1:89" ht="31.5" x14ac:dyDescent="0.25">
      <c r="A73" s="91" t="s">
        <v>23</v>
      </c>
      <c r="B73" s="92" t="s">
        <v>172</v>
      </c>
      <c r="C73" s="93" t="s">
        <v>22</v>
      </c>
      <c r="D73" s="52">
        <v>7</v>
      </c>
      <c r="U73" s="96"/>
      <c r="AN73" s="96"/>
      <c r="BG73" s="96"/>
      <c r="BZ73" s="96"/>
    </row>
    <row r="74" spans="1:89" ht="15.75" x14ac:dyDescent="0.25">
      <c r="A74" s="91" t="s">
        <v>24</v>
      </c>
      <c r="B74" s="92" t="s">
        <v>173</v>
      </c>
      <c r="C74" s="93" t="s">
        <v>11</v>
      </c>
      <c r="D74" s="52">
        <v>10</v>
      </c>
      <c r="U74" s="96"/>
      <c r="Z74" s="97"/>
      <c r="AA74" s="97"/>
      <c r="AB74" s="97"/>
      <c r="AC74" s="97"/>
      <c r="AD74" s="97"/>
      <c r="AE74" s="97"/>
      <c r="AF74" s="97"/>
      <c r="AN74" s="96"/>
      <c r="AS74" s="97"/>
      <c r="AT74" s="97"/>
      <c r="AU74" s="97"/>
      <c r="AV74" s="97"/>
      <c r="AW74" s="97"/>
      <c r="AX74" s="97"/>
      <c r="AY74" s="97"/>
      <c r="BG74" s="96"/>
      <c r="BL74" s="97"/>
      <c r="BM74" s="97"/>
      <c r="BN74" s="97"/>
      <c r="BO74" s="97"/>
      <c r="BP74" s="97"/>
      <c r="BQ74" s="97"/>
      <c r="BR74" s="97"/>
      <c r="BZ74" s="96"/>
      <c r="CE74" s="97"/>
      <c r="CF74" s="97"/>
      <c r="CG74" s="97"/>
      <c r="CH74" s="97"/>
      <c r="CI74" s="97"/>
      <c r="CJ74" s="97"/>
      <c r="CK74" s="97"/>
    </row>
    <row r="75" spans="1:89" ht="15.75" x14ac:dyDescent="0.25">
      <c r="A75" s="91" t="s">
        <v>25</v>
      </c>
      <c r="B75" s="92" t="s">
        <v>174</v>
      </c>
      <c r="C75" s="93" t="s">
        <v>11</v>
      </c>
      <c r="D75" s="52">
        <v>7</v>
      </c>
      <c r="U75" s="96"/>
      <c r="AN75" s="96"/>
      <c r="BG75" s="96"/>
      <c r="BZ75" s="96"/>
    </row>
    <row r="76" spans="1:89" ht="15.75" x14ac:dyDescent="0.25">
      <c r="A76" s="91" t="s">
        <v>26</v>
      </c>
      <c r="B76" s="92" t="s">
        <v>175</v>
      </c>
      <c r="C76" s="93" t="s">
        <v>27</v>
      </c>
      <c r="D76" s="52">
        <v>40</v>
      </c>
      <c r="U76" s="96"/>
      <c r="Z76" s="97"/>
      <c r="AA76" s="97"/>
      <c r="AB76" s="97"/>
      <c r="AC76" s="97"/>
      <c r="AD76" s="97"/>
      <c r="AE76" s="97"/>
      <c r="AF76" s="97"/>
      <c r="AN76" s="96"/>
      <c r="AS76" s="97"/>
      <c r="AT76" s="97"/>
      <c r="AU76" s="97"/>
      <c r="AV76" s="97"/>
      <c r="AW76" s="97"/>
      <c r="AX76" s="97"/>
      <c r="AY76" s="97"/>
      <c r="BG76" s="96"/>
      <c r="BL76" s="97"/>
      <c r="BM76" s="97"/>
      <c r="BN76" s="97"/>
      <c r="BO76" s="97"/>
      <c r="BP76" s="97"/>
      <c r="BQ76" s="97"/>
      <c r="BR76" s="97"/>
      <c r="BZ76" s="96"/>
      <c r="CE76" s="97"/>
      <c r="CF76" s="97"/>
      <c r="CG76" s="97"/>
      <c r="CH76" s="97"/>
      <c r="CI76" s="97"/>
      <c r="CJ76" s="97"/>
      <c r="CK76" s="97"/>
    </row>
    <row r="77" spans="1:89" ht="15.75" x14ac:dyDescent="0.25">
      <c r="A77" s="91" t="s">
        <v>28</v>
      </c>
      <c r="B77" s="92" t="s">
        <v>176</v>
      </c>
      <c r="C77" s="93" t="s">
        <v>27</v>
      </c>
      <c r="D77" s="52">
        <v>27</v>
      </c>
      <c r="U77" s="96"/>
      <c r="AN77" s="96"/>
      <c r="BG77" s="96"/>
      <c r="BZ77" s="96"/>
    </row>
    <row r="78" spans="1:89" ht="31.5" x14ac:dyDescent="0.25">
      <c r="A78" s="91" t="s">
        <v>29</v>
      </c>
      <c r="B78" s="92" t="s">
        <v>177</v>
      </c>
      <c r="C78" s="93" t="s">
        <v>30</v>
      </c>
      <c r="D78" s="52">
        <v>10</v>
      </c>
      <c r="U78" s="96"/>
      <c r="Z78" s="97"/>
      <c r="AA78" s="97"/>
      <c r="AB78" s="97"/>
      <c r="AC78" s="97"/>
      <c r="AD78" s="97"/>
      <c r="AE78" s="97"/>
      <c r="AF78" s="97"/>
      <c r="AN78" s="96"/>
      <c r="AS78" s="97"/>
      <c r="AT78" s="97"/>
      <c r="AU78" s="97"/>
      <c r="AV78" s="97"/>
      <c r="AW78" s="97"/>
      <c r="AX78" s="97"/>
      <c r="AY78" s="97"/>
      <c r="BG78" s="96"/>
      <c r="BL78" s="97"/>
      <c r="BM78" s="97"/>
      <c r="BN78" s="97"/>
      <c r="BO78" s="97"/>
      <c r="BP78" s="97"/>
      <c r="BQ78" s="97"/>
      <c r="BR78" s="97"/>
      <c r="BZ78" s="96"/>
      <c r="CE78" s="97"/>
      <c r="CF78" s="97"/>
      <c r="CG78" s="97"/>
      <c r="CH78" s="97"/>
      <c r="CI78" s="97"/>
      <c r="CJ78" s="97"/>
      <c r="CK78" s="97"/>
    </row>
    <row r="79" spans="1:89" ht="15.75" x14ac:dyDescent="0.25">
      <c r="A79" s="91" t="s">
        <v>31</v>
      </c>
      <c r="B79" s="92" t="s">
        <v>178</v>
      </c>
      <c r="C79" s="93" t="s">
        <v>27</v>
      </c>
      <c r="D79" s="52">
        <v>20</v>
      </c>
      <c r="U79" s="96"/>
      <c r="AN79" s="96"/>
      <c r="BG79" s="96"/>
      <c r="BZ79" s="96"/>
    </row>
    <row r="80" spans="1:89" ht="31.5" x14ac:dyDescent="0.25">
      <c r="A80" s="91" t="s">
        <v>32</v>
      </c>
      <c r="B80" s="92" t="s">
        <v>179</v>
      </c>
      <c r="C80" s="93" t="s">
        <v>33</v>
      </c>
      <c r="D80" s="52">
        <v>10</v>
      </c>
      <c r="U80" s="96"/>
      <c r="Z80" s="97"/>
      <c r="AA80" s="97"/>
      <c r="AB80" s="97"/>
      <c r="AC80" s="97"/>
      <c r="AD80" s="97"/>
      <c r="AE80" s="97"/>
      <c r="AF80" s="97"/>
      <c r="AN80" s="96"/>
      <c r="AS80" s="97"/>
      <c r="AT80" s="97"/>
      <c r="AU80" s="97"/>
      <c r="AV80" s="97"/>
      <c r="AW80" s="97"/>
      <c r="AX80" s="97"/>
      <c r="AY80" s="97"/>
      <c r="BG80" s="96"/>
      <c r="BL80" s="97"/>
      <c r="BM80" s="97"/>
      <c r="BN80" s="97"/>
      <c r="BO80" s="97"/>
      <c r="BP80" s="97"/>
      <c r="BQ80" s="97"/>
      <c r="BR80" s="97"/>
      <c r="BZ80" s="96"/>
      <c r="CE80" s="97"/>
      <c r="CF80" s="97"/>
      <c r="CG80" s="97"/>
      <c r="CH80" s="97"/>
      <c r="CI80" s="97"/>
      <c r="CJ80" s="97"/>
      <c r="CK80" s="97"/>
    </row>
    <row r="81" spans="1:89" ht="31.5" x14ac:dyDescent="0.25">
      <c r="A81" s="91" t="s">
        <v>34</v>
      </c>
      <c r="B81" s="92" t="s">
        <v>180</v>
      </c>
      <c r="C81" s="93" t="s">
        <v>33</v>
      </c>
      <c r="D81" s="52">
        <v>7</v>
      </c>
      <c r="U81" s="96"/>
      <c r="AN81" s="96"/>
      <c r="BG81" s="96"/>
      <c r="BZ81" s="96"/>
    </row>
    <row r="82" spans="1:89" ht="31.5" x14ac:dyDescent="0.25">
      <c r="A82" s="91" t="s">
        <v>35</v>
      </c>
      <c r="B82" s="92" t="s">
        <v>181</v>
      </c>
      <c r="C82" s="93" t="s">
        <v>33</v>
      </c>
      <c r="D82" s="52">
        <v>15</v>
      </c>
      <c r="U82" s="96"/>
      <c r="Z82" s="97"/>
      <c r="AA82" s="97"/>
      <c r="AB82" s="97"/>
      <c r="AC82" s="97"/>
      <c r="AD82" s="97"/>
      <c r="AE82" s="97"/>
      <c r="AF82" s="97"/>
      <c r="AN82" s="96"/>
      <c r="AS82" s="97"/>
      <c r="AT82" s="97"/>
      <c r="AU82" s="97"/>
      <c r="AV82" s="97"/>
      <c r="AW82" s="97"/>
      <c r="AX82" s="97"/>
      <c r="AY82" s="97"/>
      <c r="BG82" s="96"/>
      <c r="BL82" s="97"/>
      <c r="BM82" s="97"/>
      <c r="BN82" s="97"/>
      <c r="BO82" s="97"/>
      <c r="BP82" s="97"/>
      <c r="BQ82" s="97"/>
      <c r="BR82" s="97"/>
      <c r="BZ82" s="96"/>
      <c r="CE82" s="97"/>
      <c r="CF82" s="97"/>
      <c r="CG82" s="97"/>
      <c r="CH82" s="97"/>
      <c r="CI82" s="97"/>
      <c r="CJ82" s="97"/>
      <c r="CK82" s="97"/>
    </row>
    <row r="83" spans="1:89" ht="31.5" x14ac:dyDescent="0.25">
      <c r="A83" s="91" t="s">
        <v>36</v>
      </c>
      <c r="B83" s="92" t="s">
        <v>182</v>
      </c>
      <c r="C83" s="93" t="s">
        <v>33</v>
      </c>
      <c r="D83" s="52">
        <v>10</v>
      </c>
      <c r="U83" s="96"/>
      <c r="AN83" s="96"/>
      <c r="BG83" s="96"/>
      <c r="BZ83" s="96"/>
    </row>
    <row r="84" spans="1:89" ht="31.5" x14ac:dyDescent="0.25">
      <c r="A84" s="91" t="s">
        <v>37</v>
      </c>
      <c r="B84" s="92" t="s">
        <v>183</v>
      </c>
      <c r="C84" s="93" t="s">
        <v>14</v>
      </c>
      <c r="D84" s="52">
        <v>15</v>
      </c>
      <c r="U84" s="96"/>
      <c r="Z84" s="97"/>
      <c r="AA84" s="97"/>
      <c r="AB84" s="97"/>
      <c r="AC84" s="97"/>
      <c r="AD84" s="97"/>
      <c r="AE84" s="97"/>
      <c r="AF84" s="97"/>
      <c r="AN84" s="96"/>
      <c r="AS84" s="97"/>
      <c r="AT84" s="97"/>
      <c r="AU84" s="97"/>
      <c r="AV84" s="97"/>
      <c r="AW84" s="97"/>
      <c r="AX84" s="97"/>
      <c r="AY84" s="97"/>
      <c r="BG84" s="96"/>
      <c r="BL84" s="97"/>
      <c r="BM84" s="97"/>
      <c r="BN84" s="97"/>
      <c r="BO84" s="97"/>
      <c r="BP84" s="97"/>
      <c r="BQ84" s="97"/>
      <c r="BR84" s="97"/>
      <c r="BZ84" s="96"/>
      <c r="CE84" s="97"/>
      <c r="CF84" s="97"/>
      <c r="CG84" s="97"/>
      <c r="CH84" s="97"/>
      <c r="CI84" s="97"/>
      <c r="CJ84" s="97"/>
      <c r="CK84" s="97"/>
    </row>
    <row r="85" spans="1:89" ht="31.5" x14ac:dyDescent="0.25">
      <c r="A85" s="91" t="s">
        <v>38</v>
      </c>
      <c r="B85" s="92" t="s">
        <v>184</v>
      </c>
      <c r="C85" s="93" t="s">
        <v>14</v>
      </c>
      <c r="D85" s="52">
        <v>10</v>
      </c>
      <c r="U85" s="96"/>
      <c r="AN85" s="96"/>
      <c r="BG85" s="96"/>
      <c r="BZ85" s="96"/>
    </row>
    <row r="86" spans="1:89" ht="31.5" x14ac:dyDescent="0.25">
      <c r="A86" s="91" t="s">
        <v>39</v>
      </c>
      <c r="B86" s="92" t="s">
        <v>185</v>
      </c>
      <c r="C86" s="93" t="s">
        <v>40</v>
      </c>
      <c r="D86" s="52">
        <v>10</v>
      </c>
      <c r="U86" s="96"/>
      <c r="Z86" s="97"/>
      <c r="AA86" s="97"/>
      <c r="AB86" s="97"/>
      <c r="AC86" s="97"/>
      <c r="AD86" s="97"/>
      <c r="AE86" s="97"/>
      <c r="AF86" s="97"/>
      <c r="AN86" s="96"/>
      <c r="AS86" s="97"/>
      <c r="AT86" s="97"/>
      <c r="AU86" s="97"/>
      <c r="AV86" s="97"/>
      <c r="AW86" s="97"/>
      <c r="AX86" s="97"/>
      <c r="AY86" s="97"/>
      <c r="BG86" s="96"/>
      <c r="BL86" s="97"/>
      <c r="BM86" s="97"/>
      <c r="BN86" s="97"/>
      <c r="BO86" s="97"/>
      <c r="BP86" s="97"/>
      <c r="BQ86" s="97"/>
      <c r="BR86" s="97"/>
      <c r="BZ86" s="96"/>
      <c r="CE86" s="97"/>
      <c r="CF86" s="97"/>
      <c r="CG86" s="97"/>
      <c r="CH86" s="97"/>
      <c r="CI86" s="97"/>
      <c r="CJ86" s="97"/>
      <c r="CK86" s="97"/>
    </row>
    <row r="87" spans="1:89" ht="31.5" x14ac:dyDescent="0.25">
      <c r="A87" s="91" t="s">
        <v>41</v>
      </c>
      <c r="B87" s="92" t="s">
        <v>186</v>
      </c>
      <c r="C87" s="93" t="s">
        <v>40</v>
      </c>
      <c r="D87" s="52">
        <v>7</v>
      </c>
      <c r="U87" s="96"/>
      <c r="AN87" s="96"/>
      <c r="BG87" s="96"/>
      <c r="BZ87" s="96"/>
    </row>
    <row r="88" spans="1:89" ht="31.5" x14ac:dyDescent="0.25">
      <c r="A88" s="91" t="s">
        <v>42</v>
      </c>
      <c r="B88" s="92" t="s">
        <v>187</v>
      </c>
      <c r="C88" s="93" t="s">
        <v>40</v>
      </c>
      <c r="D88" s="52">
        <v>10</v>
      </c>
      <c r="U88" s="96"/>
      <c r="Z88" s="97"/>
      <c r="AA88" s="97"/>
      <c r="AB88" s="97"/>
      <c r="AC88" s="97"/>
      <c r="AD88" s="97"/>
      <c r="AE88" s="97"/>
      <c r="AF88" s="97"/>
      <c r="AN88" s="96"/>
      <c r="AS88" s="97"/>
      <c r="AT88" s="97"/>
      <c r="AU88" s="97"/>
      <c r="AV88" s="97"/>
      <c r="AW88" s="97"/>
      <c r="AX88" s="97"/>
      <c r="AY88" s="97"/>
      <c r="BG88" s="96"/>
      <c r="BL88" s="97"/>
      <c r="BM88" s="97"/>
      <c r="BN88" s="97"/>
      <c r="BO88" s="97"/>
      <c r="BP88" s="97"/>
      <c r="BQ88" s="97"/>
      <c r="BR88" s="97"/>
      <c r="BZ88" s="96"/>
      <c r="CE88" s="97"/>
      <c r="CF88" s="97"/>
      <c r="CG88" s="97"/>
      <c r="CH88" s="97"/>
      <c r="CI88" s="97"/>
      <c r="CJ88" s="97"/>
      <c r="CK88" s="97"/>
    </row>
    <row r="89" spans="1:89" ht="31.5" x14ac:dyDescent="0.25">
      <c r="A89" s="91" t="s">
        <v>43</v>
      </c>
      <c r="B89" s="92" t="s">
        <v>188</v>
      </c>
      <c r="C89" s="93" t="s">
        <v>33</v>
      </c>
      <c r="D89" s="52">
        <v>10</v>
      </c>
      <c r="U89" s="96"/>
      <c r="AN89" s="96"/>
      <c r="BG89" s="96"/>
      <c r="BZ89" s="96"/>
    </row>
    <row r="90" spans="1:89" ht="31.5" x14ac:dyDescent="0.25">
      <c r="A90" s="91" t="s">
        <v>44</v>
      </c>
      <c r="B90" s="92" t="s">
        <v>189</v>
      </c>
      <c r="C90" s="93" t="s">
        <v>33</v>
      </c>
      <c r="D90" s="52">
        <v>7</v>
      </c>
      <c r="U90" s="96"/>
      <c r="Z90" s="97"/>
      <c r="AA90" s="97"/>
      <c r="AB90" s="97"/>
      <c r="AC90" s="97"/>
      <c r="AD90" s="97"/>
      <c r="AE90" s="97"/>
      <c r="AF90" s="97"/>
      <c r="AN90" s="96"/>
      <c r="AS90" s="97"/>
      <c r="AT90" s="97"/>
      <c r="AU90" s="97"/>
      <c r="AV90" s="97"/>
      <c r="AW90" s="97"/>
      <c r="AX90" s="97"/>
      <c r="AY90" s="97"/>
      <c r="BG90" s="96"/>
      <c r="BL90" s="97"/>
      <c r="BM90" s="97"/>
      <c r="BN90" s="97"/>
      <c r="BO90" s="97"/>
      <c r="BP90" s="97"/>
      <c r="BQ90" s="97"/>
      <c r="BR90" s="97"/>
      <c r="BZ90" s="96"/>
      <c r="CE90" s="97"/>
      <c r="CF90" s="97"/>
      <c r="CG90" s="97"/>
      <c r="CH90" s="97"/>
      <c r="CI90" s="97"/>
      <c r="CJ90" s="97"/>
      <c r="CK90" s="97"/>
    </row>
    <row r="91" spans="1:89" ht="31.5" x14ac:dyDescent="0.25">
      <c r="A91" s="91" t="s">
        <v>45</v>
      </c>
      <c r="B91" s="92" t="s">
        <v>190</v>
      </c>
      <c r="C91" s="93" t="s">
        <v>40</v>
      </c>
      <c r="D91" s="52">
        <v>7</v>
      </c>
      <c r="U91" s="96"/>
      <c r="AN91" s="96"/>
      <c r="BG91" s="96"/>
      <c r="BZ91" s="96"/>
    </row>
    <row r="92" spans="1:89" ht="31.5" x14ac:dyDescent="0.25">
      <c r="A92" s="91" t="s">
        <v>46</v>
      </c>
      <c r="B92" s="92" t="s">
        <v>191</v>
      </c>
      <c r="C92" s="93" t="s">
        <v>40</v>
      </c>
      <c r="D92" s="52">
        <v>5</v>
      </c>
      <c r="U92" s="96"/>
      <c r="Z92" s="97"/>
      <c r="AA92" s="97"/>
      <c r="AB92" s="97"/>
      <c r="AC92" s="97"/>
      <c r="AD92" s="97"/>
      <c r="AE92" s="97"/>
      <c r="AF92" s="97"/>
      <c r="AN92" s="96"/>
      <c r="AS92" s="97"/>
      <c r="AT92" s="97"/>
      <c r="AU92" s="97"/>
      <c r="AV92" s="97"/>
      <c r="AW92" s="97"/>
      <c r="AX92" s="97"/>
      <c r="AY92" s="97"/>
      <c r="BG92" s="96"/>
      <c r="BL92" s="97"/>
      <c r="BM92" s="97"/>
      <c r="BN92" s="97"/>
      <c r="BO92" s="97"/>
      <c r="BP92" s="97"/>
      <c r="BQ92" s="97"/>
      <c r="BR92" s="97"/>
      <c r="BZ92" s="96"/>
      <c r="CE92" s="97"/>
      <c r="CF92" s="97"/>
      <c r="CG92" s="97"/>
      <c r="CH92" s="97"/>
      <c r="CI92" s="97"/>
      <c r="CJ92" s="97"/>
      <c r="CK92" s="97"/>
    </row>
    <row r="93" spans="1:89" ht="31.5" x14ac:dyDescent="0.25">
      <c r="A93" s="91" t="s">
        <v>47</v>
      </c>
      <c r="B93" s="92" t="s">
        <v>192</v>
      </c>
      <c r="C93" s="93" t="s">
        <v>40</v>
      </c>
      <c r="D93" s="52">
        <v>7</v>
      </c>
      <c r="U93" s="96"/>
      <c r="AN93" s="96"/>
      <c r="BG93" s="96"/>
      <c r="BZ93" s="96"/>
    </row>
    <row r="94" spans="1:89" ht="31.5" x14ac:dyDescent="0.25">
      <c r="A94" s="91" t="s">
        <v>48</v>
      </c>
      <c r="B94" s="92" t="s">
        <v>193</v>
      </c>
      <c r="C94" s="93" t="s">
        <v>40</v>
      </c>
      <c r="D94" s="52">
        <v>5</v>
      </c>
      <c r="U94" s="96"/>
      <c r="Z94" s="97"/>
      <c r="AA94" s="97"/>
      <c r="AB94" s="97"/>
      <c r="AC94" s="97"/>
      <c r="AD94" s="97"/>
      <c r="AE94" s="97"/>
      <c r="AF94" s="97"/>
      <c r="AN94" s="96"/>
      <c r="AS94" s="97"/>
      <c r="AT94" s="97"/>
      <c r="AU94" s="97"/>
      <c r="AV94" s="97"/>
      <c r="AW94" s="97"/>
      <c r="AX94" s="97"/>
      <c r="AY94" s="97"/>
      <c r="BG94" s="96"/>
      <c r="BL94" s="97"/>
      <c r="BM94" s="97"/>
      <c r="BN94" s="97"/>
      <c r="BO94" s="97"/>
      <c r="BP94" s="97"/>
      <c r="BQ94" s="97"/>
      <c r="BR94" s="97"/>
      <c r="BZ94" s="96"/>
      <c r="CE94" s="97"/>
      <c r="CF94" s="97"/>
      <c r="CG94" s="97"/>
      <c r="CH94" s="97"/>
      <c r="CI94" s="97"/>
      <c r="CJ94" s="97"/>
      <c r="CK94" s="97"/>
    </row>
    <row r="95" spans="1:89" ht="31.5" x14ac:dyDescent="0.25">
      <c r="A95" s="91" t="s">
        <v>49</v>
      </c>
      <c r="B95" s="92" t="s">
        <v>194</v>
      </c>
      <c r="C95" s="93" t="s">
        <v>40</v>
      </c>
      <c r="D95" s="52">
        <v>5</v>
      </c>
      <c r="U95" s="96"/>
      <c r="AN95" s="96"/>
      <c r="BG95" s="96"/>
      <c r="BZ95" s="96"/>
    </row>
    <row r="96" spans="1:89" ht="30" x14ac:dyDescent="0.25">
      <c r="A96" s="91" t="s">
        <v>50</v>
      </c>
      <c r="B96" s="92" t="s">
        <v>195</v>
      </c>
      <c r="C96" s="93" t="s">
        <v>11</v>
      </c>
      <c r="D96" s="52">
        <v>10</v>
      </c>
      <c r="U96" s="96"/>
      <c r="Z96" s="97"/>
      <c r="AA96" s="97"/>
      <c r="AB96" s="97"/>
      <c r="AC96" s="97"/>
      <c r="AD96" s="97"/>
      <c r="AE96" s="97"/>
      <c r="AF96" s="97"/>
      <c r="AN96" s="96"/>
      <c r="AS96" s="97"/>
      <c r="AT96" s="97"/>
      <c r="AU96" s="97"/>
      <c r="AV96" s="97"/>
      <c r="AW96" s="97"/>
      <c r="AX96" s="97"/>
      <c r="AY96" s="97"/>
      <c r="BG96" s="96"/>
      <c r="BL96" s="97"/>
      <c r="BM96" s="97"/>
      <c r="BN96" s="97"/>
      <c r="BO96" s="97"/>
      <c r="BP96" s="97"/>
      <c r="BQ96" s="97"/>
      <c r="BR96" s="97"/>
      <c r="BZ96" s="96"/>
      <c r="CE96" s="97"/>
      <c r="CF96" s="97"/>
      <c r="CG96" s="97"/>
      <c r="CH96" s="97"/>
      <c r="CI96" s="97"/>
      <c r="CJ96" s="97"/>
      <c r="CK96" s="97"/>
    </row>
    <row r="97" spans="1:89" ht="15.75" x14ac:dyDescent="0.25">
      <c r="A97" s="91" t="s">
        <v>51</v>
      </c>
      <c r="B97" s="92" t="s">
        <v>196</v>
      </c>
      <c r="C97" s="93" t="s">
        <v>11</v>
      </c>
      <c r="D97" s="52">
        <v>10</v>
      </c>
      <c r="U97" s="96"/>
      <c r="AN97" s="96"/>
      <c r="BG97" s="96"/>
      <c r="BZ97" s="96"/>
    </row>
    <row r="98" spans="1:89" ht="31.5" x14ac:dyDescent="0.25">
      <c r="A98" s="91" t="s">
        <v>52</v>
      </c>
      <c r="B98" s="92" t="s">
        <v>197</v>
      </c>
      <c r="C98" s="93" t="s">
        <v>40</v>
      </c>
      <c r="D98" s="52">
        <v>5</v>
      </c>
      <c r="U98" s="96"/>
      <c r="Z98" s="97"/>
      <c r="AA98" s="97"/>
      <c r="AB98" s="97"/>
      <c r="AC98" s="97"/>
      <c r="AD98" s="97"/>
      <c r="AE98" s="97"/>
      <c r="AF98" s="97"/>
      <c r="AN98" s="96"/>
      <c r="AS98" s="97"/>
      <c r="AT98" s="97"/>
      <c r="AU98" s="97"/>
      <c r="AV98" s="97"/>
      <c r="AW98" s="97"/>
      <c r="AX98" s="97"/>
      <c r="AY98" s="97"/>
      <c r="BG98" s="96"/>
      <c r="BL98" s="97"/>
      <c r="BM98" s="97"/>
      <c r="BN98" s="97"/>
      <c r="BO98" s="97"/>
      <c r="BP98" s="97"/>
      <c r="BQ98" s="97"/>
      <c r="BR98" s="97"/>
      <c r="BZ98" s="96"/>
      <c r="CE98" s="97"/>
      <c r="CF98" s="97"/>
      <c r="CG98" s="97"/>
      <c r="CH98" s="97"/>
      <c r="CI98" s="97"/>
      <c r="CJ98" s="97"/>
      <c r="CK98" s="97"/>
    </row>
    <row r="99" spans="1:89" ht="31.5" x14ac:dyDescent="0.25">
      <c r="A99" s="91" t="s">
        <v>53</v>
      </c>
      <c r="B99" s="92" t="s">
        <v>198</v>
      </c>
      <c r="C99" s="93" t="s">
        <v>40</v>
      </c>
      <c r="D99" s="52">
        <v>5</v>
      </c>
      <c r="U99" s="96"/>
      <c r="AN99" s="96"/>
      <c r="BG99" s="96"/>
      <c r="BZ99" s="96"/>
    </row>
    <row r="100" spans="1:89" ht="31.5" x14ac:dyDescent="0.25">
      <c r="A100" s="91" t="s">
        <v>54</v>
      </c>
      <c r="B100" s="92" t="s">
        <v>199</v>
      </c>
      <c r="C100" s="93" t="s">
        <v>33</v>
      </c>
      <c r="D100" s="52">
        <v>3</v>
      </c>
      <c r="U100" s="96"/>
      <c r="Z100" s="97"/>
      <c r="AA100" s="97"/>
      <c r="AB100" s="97"/>
      <c r="AC100" s="97"/>
      <c r="AD100" s="97"/>
      <c r="AE100" s="97"/>
      <c r="AF100" s="97"/>
      <c r="AN100" s="96"/>
      <c r="AS100" s="97"/>
      <c r="AT100" s="97"/>
      <c r="AU100" s="97"/>
      <c r="AV100" s="97"/>
      <c r="AW100" s="97"/>
      <c r="AX100" s="97"/>
      <c r="AY100" s="97"/>
      <c r="BG100" s="96"/>
      <c r="BL100" s="97"/>
      <c r="BM100" s="97"/>
      <c r="BN100" s="97"/>
      <c r="BO100" s="97"/>
      <c r="BP100" s="97"/>
      <c r="BQ100" s="97"/>
      <c r="BR100" s="97"/>
      <c r="BZ100" s="96"/>
      <c r="CE100" s="97"/>
      <c r="CF100" s="97"/>
      <c r="CG100" s="97"/>
      <c r="CH100" s="97"/>
      <c r="CI100" s="97"/>
      <c r="CJ100" s="97"/>
      <c r="CK100" s="97"/>
    </row>
    <row r="101" spans="1:89" ht="31.5" x14ac:dyDescent="0.25">
      <c r="A101" s="91" t="s">
        <v>55</v>
      </c>
      <c r="B101" s="92" t="s">
        <v>200</v>
      </c>
      <c r="C101" s="93" t="s">
        <v>33</v>
      </c>
      <c r="D101" s="52">
        <v>5</v>
      </c>
      <c r="U101" s="96"/>
      <c r="AN101" s="96"/>
      <c r="BG101" s="96"/>
      <c r="BZ101" s="96"/>
    </row>
    <row r="102" spans="1:89" ht="15.75" x14ac:dyDescent="0.25">
      <c r="A102" s="91" t="s">
        <v>56</v>
      </c>
      <c r="B102" s="92" t="s">
        <v>201</v>
      </c>
      <c r="C102" s="93" t="s">
        <v>11</v>
      </c>
      <c r="D102" s="52">
        <v>15</v>
      </c>
      <c r="U102" s="96"/>
      <c r="Z102" s="97"/>
      <c r="AA102" s="97"/>
      <c r="AB102" s="97"/>
      <c r="AC102" s="97"/>
      <c r="AD102" s="97"/>
      <c r="AE102" s="97"/>
      <c r="AF102" s="97"/>
      <c r="AN102" s="96"/>
      <c r="AS102" s="97"/>
      <c r="AT102" s="97"/>
      <c r="AU102" s="97"/>
      <c r="AV102" s="97"/>
      <c r="AW102" s="97"/>
      <c r="AX102" s="97"/>
      <c r="AY102" s="97"/>
      <c r="BG102" s="96"/>
      <c r="BL102" s="97"/>
      <c r="BM102" s="97"/>
      <c r="BN102" s="97"/>
      <c r="BO102" s="97"/>
      <c r="BP102" s="97"/>
      <c r="BQ102" s="97"/>
      <c r="BR102" s="97"/>
      <c r="BZ102" s="96"/>
      <c r="CE102" s="97"/>
      <c r="CF102" s="97"/>
      <c r="CG102" s="97"/>
      <c r="CH102" s="97"/>
      <c r="CI102" s="97"/>
      <c r="CJ102" s="97"/>
      <c r="CK102" s="97"/>
    </row>
    <row r="103" spans="1:89" ht="31.5" x14ac:dyDescent="0.25">
      <c r="A103" s="91" t="s">
        <v>57</v>
      </c>
      <c r="B103" s="92" t="s">
        <v>202</v>
      </c>
      <c r="C103" s="93" t="s">
        <v>30</v>
      </c>
      <c r="D103" s="52">
        <v>45</v>
      </c>
      <c r="U103" s="96"/>
      <c r="AN103" s="96"/>
      <c r="BG103" s="96"/>
      <c r="BZ103" s="96"/>
    </row>
    <row r="104" spans="1:89" ht="15.75" x14ac:dyDescent="0.25">
      <c r="A104" s="91" t="s">
        <v>58</v>
      </c>
      <c r="B104" s="92" t="s">
        <v>203</v>
      </c>
      <c r="C104" s="93" t="s">
        <v>11</v>
      </c>
      <c r="D104" s="52">
        <v>15</v>
      </c>
      <c r="U104" s="96"/>
      <c r="Z104" s="97"/>
      <c r="AA104" s="97"/>
      <c r="AB104" s="97"/>
      <c r="AC104" s="97"/>
      <c r="AD104" s="97"/>
      <c r="AE104" s="97"/>
      <c r="AF104" s="97"/>
      <c r="AN104" s="96"/>
      <c r="AS104" s="97"/>
      <c r="AT104" s="97"/>
      <c r="AU104" s="97"/>
      <c r="AV104" s="97"/>
      <c r="AW104" s="97"/>
      <c r="AX104" s="97"/>
      <c r="AY104" s="97"/>
      <c r="BG104" s="96"/>
      <c r="BL104" s="97"/>
      <c r="BM104" s="97"/>
      <c r="BN104" s="97"/>
      <c r="BO104" s="97"/>
      <c r="BP104" s="97"/>
      <c r="BQ104" s="97"/>
      <c r="BR104" s="97"/>
      <c r="BZ104" s="96"/>
      <c r="CE104" s="97"/>
      <c r="CF104" s="97"/>
      <c r="CG104" s="97"/>
      <c r="CH104" s="97"/>
      <c r="CI104" s="97"/>
      <c r="CJ104" s="97"/>
      <c r="CK104" s="97"/>
    </row>
    <row r="105" spans="1:89" ht="15.75" x14ac:dyDescent="0.25">
      <c r="A105" s="91" t="s">
        <v>59</v>
      </c>
      <c r="B105" s="102" t="s">
        <v>204</v>
      </c>
      <c r="C105" s="93" t="s">
        <v>11</v>
      </c>
      <c r="D105" s="52">
        <v>15</v>
      </c>
      <c r="U105" s="96"/>
      <c r="AN105" s="96"/>
      <c r="BG105" s="96"/>
      <c r="BZ105" s="96"/>
    </row>
    <row r="106" spans="1:89" x14ac:dyDescent="0.25">
      <c r="Z106" s="97"/>
      <c r="AA106" s="97"/>
      <c r="AB106" s="97"/>
      <c r="AC106" s="97"/>
      <c r="AD106" s="97"/>
      <c r="AE106" s="97"/>
      <c r="AF106" s="97"/>
      <c r="AS106" s="97"/>
      <c r="AT106" s="97"/>
      <c r="AU106" s="97"/>
      <c r="AV106" s="97"/>
      <c r="AW106" s="97"/>
      <c r="AX106" s="97"/>
      <c r="AY106" s="97"/>
      <c r="BL106" s="97"/>
      <c r="BM106" s="97"/>
      <c r="BN106" s="97"/>
      <c r="BO106" s="97"/>
      <c r="BP106" s="97"/>
      <c r="BQ106" s="97"/>
      <c r="BR106" s="97"/>
      <c r="CE106" s="97"/>
      <c r="CF106" s="97"/>
      <c r="CG106" s="97"/>
      <c r="CH106" s="97"/>
      <c r="CI106" s="97"/>
      <c r="CJ106" s="97"/>
      <c r="CK106" s="97"/>
    </row>
  </sheetData>
  <protectedRanges>
    <protectedRange sqref="E5:E37 G5:G37 I5:I37 K5:K37 M5:M37 X5:X37 Z5:Z37 AB5:AB37 AD5:AD37 AF5:AF37 AH5:AH37 AJ5:AJ37 AQ5:AQ37 AS5:AS37 AU5:AU37 AW5:AW37 AY5:AY37 BA5:BA37 BC5:BC37 BJ5:BJ37 BL5:BL37 BN5:BN37 BP5:BP37 BR5:BR37 BT5:BT37 BV5:BV37 CC5:CC37 CE5:CE37 CG5:CG37 CI5:CI37 O5:O37 Q5:Q37 CK5:CK37 CM5:CM37 CO5:CO37" name="Количество дней обслуживания"/>
    <protectedRange sqref="B5:B37 U5:U37 AN5:AN37 BG5:BG37 BZ5:BZ37" name="Услуги"/>
  </protectedRanges>
  <mergeCells count="138">
    <mergeCell ref="B1:S1"/>
    <mergeCell ref="I3:I4"/>
    <mergeCell ref="J3:J4"/>
    <mergeCell ref="K3:K4"/>
    <mergeCell ref="L3:L4"/>
    <mergeCell ref="M3:M4"/>
    <mergeCell ref="N3:N4"/>
    <mergeCell ref="K2:L2"/>
    <mergeCell ref="M2:N2"/>
    <mergeCell ref="O2:P2"/>
    <mergeCell ref="Q2:R2"/>
    <mergeCell ref="B2:B4"/>
    <mergeCell ref="E3:E4"/>
    <mergeCell ref="F3:F4"/>
    <mergeCell ref="G3:G4"/>
    <mergeCell ref="H3:H4"/>
    <mergeCell ref="C2:D3"/>
    <mergeCell ref="E2:F2"/>
    <mergeCell ref="G2:H2"/>
    <mergeCell ref="AY3:AY4"/>
    <mergeCell ref="AZ3:AZ4"/>
    <mergeCell ref="BP2:BQ2"/>
    <mergeCell ref="AN1:BE1"/>
    <mergeCell ref="U1:AL1"/>
    <mergeCell ref="U2:U4"/>
    <mergeCell ref="V2:W3"/>
    <mergeCell ref="X2:Y2"/>
    <mergeCell ref="Z2:AA2"/>
    <mergeCell ref="AB2:AC2"/>
    <mergeCell ref="AD2:AE2"/>
    <mergeCell ref="AF2:AG2"/>
    <mergeCell ref="AH2:AI2"/>
    <mergeCell ref="AJ2:AK2"/>
    <mergeCell ref="X3:X4"/>
    <mergeCell ref="Y3:Y4"/>
    <mergeCell ref="Z3:Z4"/>
    <mergeCell ref="AA3:AA4"/>
    <mergeCell ref="AB3:AB4"/>
    <mergeCell ref="AC3:AC4"/>
    <mergeCell ref="AF3:AF4"/>
    <mergeCell ref="AG3:AG4"/>
    <mergeCell ref="AH3:AH4"/>
    <mergeCell ref="BC3:BC4"/>
    <mergeCell ref="BD3:BD4"/>
    <mergeCell ref="AD3:AD4"/>
    <mergeCell ref="AE3:AE4"/>
    <mergeCell ref="BG1:BX1"/>
    <mergeCell ref="BG2:BG4"/>
    <mergeCell ref="BH2:BI3"/>
    <mergeCell ref="BJ2:BK2"/>
    <mergeCell ref="BL2:BM2"/>
    <mergeCell ref="BN2:BO2"/>
    <mergeCell ref="AQ3:AQ4"/>
    <mergeCell ref="AR3:AR4"/>
    <mergeCell ref="AS3:AS4"/>
    <mergeCell ref="AT3:AT4"/>
    <mergeCell ref="AU3:AU4"/>
    <mergeCell ref="AV3:AV4"/>
    <mergeCell ref="AU2:AV2"/>
    <mergeCell ref="AW2:AX2"/>
    <mergeCell ref="AY2:AZ2"/>
    <mergeCell ref="BA2:BB2"/>
    <mergeCell ref="BC2:BD2"/>
    <mergeCell ref="BE2:BE4"/>
    <mergeCell ref="AW3:AW4"/>
    <mergeCell ref="AX3:AX4"/>
    <mergeCell ref="AN2:AN4"/>
    <mergeCell ref="AO2:AP3"/>
    <mergeCell ref="AQ2:AR2"/>
    <mergeCell ref="AS2:AT2"/>
    <mergeCell ref="AL2:AL4"/>
    <mergeCell ref="I2:J2"/>
    <mergeCell ref="O3:O4"/>
    <mergeCell ref="P3:P4"/>
    <mergeCell ref="Q3:Q4"/>
    <mergeCell ref="R3:R4"/>
    <mergeCell ref="S2:S4"/>
    <mergeCell ref="BR2:BS2"/>
    <mergeCell ref="BT2:BU2"/>
    <mergeCell ref="BV2:BW2"/>
    <mergeCell ref="BX2:BX4"/>
    <mergeCell ref="BU3:BU4"/>
    <mergeCell ref="BJ3:BJ4"/>
    <mergeCell ref="BK3:BK4"/>
    <mergeCell ref="BL3:BL4"/>
    <mergeCell ref="BM3:BM4"/>
    <mergeCell ref="BN3:BN4"/>
    <mergeCell ref="BV3:BV4"/>
    <mergeCell ref="BW3:BW4"/>
    <mergeCell ref="BT3:BT4"/>
    <mergeCell ref="BZ1:CQ1"/>
    <mergeCell ref="BZ2:BZ4"/>
    <mergeCell ref="CA2:CB3"/>
    <mergeCell ref="CC2:CD2"/>
    <mergeCell ref="CE2:CF2"/>
    <mergeCell ref="CG2:CH2"/>
    <mergeCell ref="CI2:CJ2"/>
    <mergeCell ref="CK2:CL2"/>
    <mergeCell ref="CM2:CN2"/>
    <mergeCell ref="CO2:CP2"/>
    <mergeCell ref="CM3:CM4"/>
    <mergeCell ref="CN3:CN4"/>
    <mergeCell ref="CO3:CO4"/>
    <mergeCell ref="CP3:CP4"/>
    <mergeCell ref="CQ2:CQ4"/>
    <mergeCell ref="CC3:CC4"/>
    <mergeCell ref="CD3:CD4"/>
    <mergeCell ref="CE3:CE4"/>
    <mergeCell ref="CF3:CF4"/>
    <mergeCell ref="CG3:CG4"/>
    <mergeCell ref="CH3:CH4"/>
    <mergeCell ref="CI3:CI4"/>
    <mergeCell ref="CJ3:CJ4"/>
    <mergeCell ref="CK3:CK4"/>
    <mergeCell ref="B42:D42"/>
    <mergeCell ref="B43:D43"/>
    <mergeCell ref="B44:D44"/>
    <mergeCell ref="B45:D45"/>
    <mergeCell ref="E42:F42"/>
    <mergeCell ref="E43:F43"/>
    <mergeCell ref="E44:F44"/>
    <mergeCell ref="E45:F45"/>
    <mergeCell ref="CL3:CL4"/>
    <mergeCell ref="B38:D38"/>
    <mergeCell ref="U38:W38"/>
    <mergeCell ref="AN38:AP38"/>
    <mergeCell ref="BG38:BI38"/>
    <mergeCell ref="BO3:BO4"/>
    <mergeCell ref="BP3:BP4"/>
    <mergeCell ref="BQ3:BQ4"/>
    <mergeCell ref="BR3:BR4"/>
    <mergeCell ref="BS3:BS4"/>
    <mergeCell ref="BA3:BA4"/>
    <mergeCell ref="BB3:BB4"/>
    <mergeCell ref="AI3:AI4"/>
    <mergeCell ref="AJ3:AJ4"/>
    <mergeCell ref="AK3:AK4"/>
    <mergeCell ref="BZ38:CB38"/>
  </mergeCells>
  <dataValidations xWindow="253" yWindow="461" count="35">
    <dataValidation type="list" allowBlank="1" showInputMessage="1" showErrorMessage="1" promptTitle="Бытовая активность" prompt="Выберите услугу &quot;Помощь в поддержании посильной бытовой активности...&quot;" sqref="B36 BZ36 BG36 U36 AN36" xr:uid="{00000000-0002-0000-0100-000000000000}">
      <formula1>$B$104</formula1>
    </dataValidation>
    <dataValidation type="list" allowBlank="1" showInputMessage="1" showErrorMessage="1" promptTitle="Физическая активность, прогулки" prompt="Выберите услугу &quot;Помощь в поддержании посильной физической активности, включая прогулки...&quot;" sqref="B35 BZ35 BG35 U35 AN35" xr:uid="{00000000-0002-0000-0100-000001000000}">
      <formula1>$B$103</formula1>
    </dataValidation>
    <dataValidation type="list" allowBlank="1" showInputMessage="1" showErrorMessage="1" promptTitle="Социальная активность" prompt="Выберите услугу &quot;Помощь в поддержании посильной социальной активности...&quot;" sqref="B34 BZ34 BG34 U34 AN34" xr:uid="{00000000-0002-0000-0100-000002000000}">
      <formula1>$B$102</formula1>
    </dataValidation>
    <dataValidation type="list" allowBlank="1" showInputMessage="1" showErrorMessage="1" promptTitle="Протезы и ортезы" prompt="Выберите услугу &quot;Помощь в использовании протезов или ортезов...&quot;" sqref="B33 BZ33 BG33 U33 AN33" xr:uid="{00000000-0002-0000-0100-000003000000}">
      <formula1>$B$101</formula1>
    </dataValidation>
    <dataValidation type="list" allowBlank="1" showInputMessage="1" showErrorMessage="1" promptTitle="Очки и (или) слуховой аппарат" prompt="Выберите услугу &quot;Помощь в использовании очков и (или) слуховых аппаратов...&quot;" sqref="B32 BZ32 BG32 U32 AN32" xr:uid="{00000000-0002-0000-0100-000004000000}">
      <formula1>$B$100</formula1>
    </dataValidation>
    <dataValidation type="list" allowBlank="1" showInputMessage="1" showErrorMessage="1" promptTitle="Приём лекарств" prompt="Выберите услугу &quot;Помощь в приеме лекарственных препаратов...&quot;" sqref="B31 BZ31 BG31 U31 AN31" xr:uid="{00000000-0002-0000-0100-000005000000}">
      <formula1>$B$99</formula1>
    </dataValidation>
    <dataValidation type="list" allowBlank="1" showInputMessage="1" showErrorMessage="1" promptTitle="Подготовка лекарств" prompt="Выберите услугу &quot;Подготовка лекарственных препаратов к приему...&quot;" sqref="B30 BZ30 BG30 U30 AN30" xr:uid="{00000000-0002-0000-0100-000006000000}">
      <formula1>$B$98</formula1>
    </dataValidation>
    <dataValidation type="list" allowBlank="1" showInputMessage="1" showErrorMessage="1" promptTitle="Рекомендации" prompt="Выберите услугу &quot;Помощь в соблюдении медицинских назначений и рекомендаций...&quot;" sqref="B29 BZ29 BG29 U29 AN29" xr:uid="{00000000-0002-0000-0100-000007000000}">
      <formula1>$B$97</formula1>
    </dataValidation>
    <dataValidation type="list" allowBlank="1" showInputMessage="1" showErrorMessage="1" promptTitle="Измерения" prompt="Выберите услугу &quot;Измерение температуры тела, артериального давления, пульса, сатурации...&quot;" sqref="B28 BZ28 BG28 U28 AN28" xr:uid="{00000000-0002-0000-0100-000008000000}">
      <formula1>$B$96</formula1>
    </dataValidation>
    <dataValidation type="list" allowBlank="1" showInputMessage="1" showErrorMessage="1" promptTitle="Пересаживание" prompt="Выберите услугу &quot;Пересаживание...&quot; &quot;Помощь при пересаживании...&quot;" sqref="B26 BZ26 BG26 U26 AN26" xr:uid="{00000000-0002-0000-0100-000009000000}">
      <formula1>$B$93:$B$94</formula1>
    </dataValidation>
    <dataValidation type="list" allowBlank="1" showInputMessage="1" showErrorMessage="1" promptTitle="Позиционирование" prompt="Выберите услугу &quot;Позиционирование...&quot; или &quot;Помощь при позиционировании...&quot;" sqref="B25 BZ25 BG25 U25 AN25" xr:uid="{00000000-0002-0000-0100-00000A000000}">
      <formula1>$B$91:$B$92</formula1>
    </dataValidation>
    <dataValidation type="list" allowBlank="1" showInputMessage="1" showErrorMessage="1" promptTitle="Замена моче/калоприёмника" prompt="Выберите услугу &quot;Замене мочеприемника и (или) калоприемника&quot; или &quot;Помощь при замене мочеприемника и (или) калоприемника...&quot;" sqref="B24 BZ24 BG24 U24 AN24" xr:uid="{00000000-0002-0000-0100-00000B000000}">
      <formula1>$B$89:$B$90</formula1>
    </dataValidation>
    <dataValidation type="list" allowBlank="1" showInputMessage="1" showErrorMessage="1" promptTitle="Помощь при пользовании туалетом" prompt="Выберите услугу &quot;Помощь при пользовании туалетом...&quot;" sqref="B23 BZ23 BG23 U23 AN23" xr:uid="{00000000-0002-0000-0100-00000C000000}">
      <formula1>$B$88</formula1>
    </dataValidation>
    <dataValidation type="list" allowBlank="1" showInputMessage="1" showErrorMessage="1" promptTitle="Замена абсорбирующего белья" prompt="Выберите услугу &quot;Замена абсорбирующего белья...&quot; или &quot;Помощь при замене абсорбирующего белья...&quot;" sqref="B22 BZ22 BG22 U22 AN22" xr:uid="{00000000-0002-0000-0100-00000D000000}">
      <formula1>$B$86:$B$87</formula1>
    </dataValidation>
    <dataValidation type="list" allowBlank="1" showInputMessage="1" showErrorMessage="1" promptTitle="Смена постельного белья" prompt="Выберите услугу &quot;Смена постельного белья...&quot; или &quot;Помощь при смене постельного белья...&quot;" sqref="B21 BZ21 BG21 U21 AN21" xr:uid="{00000000-0002-0000-0100-00000E000000}">
      <formula1>$B$84:$B$85</formula1>
    </dataValidation>
    <dataValidation type="list" allowBlank="1" showInputMessage="1" showErrorMessage="1" promptTitle="Смена нательного белья" prompt="Выберите услугу &quot;Смена нательного белья...&quot; или &quot;Помощь при смене нательного белья...&quot;" sqref="B20 BZ20 BG20 U20 AN20" xr:uid="{00000000-0002-0000-0100-00000F000000}">
      <formula1>$B$82:$B$83</formula1>
    </dataValidation>
    <dataValidation type="list" allowBlank="1" showInputMessage="1" showErrorMessage="1" promptTitle="Смена одежды (обуви)" prompt="Выберите услугу &quot;Смена одежды (обуви)...&quot; или &quot;Помощь при смене одежды (обуви)...&quot;" sqref="B19 BZ19 BG19 U19 AN19" xr:uid="{00000000-0002-0000-0100-000010000000}">
      <formula1>$B$80:$B$81</formula1>
    </dataValidation>
    <dataValidation type="list" allowBlank="1" showInputMessage="1" showErrorMessage="1" promptTitle="Стрижка" prompt="Выберите услугу &quot;Гигиеническая стрижка...&quot;" sqref="B18 BZ18 BG18 U18 AN18" xr:uid="{00000000-0002-0000-0100-000011000000}">
      <formula1>$B$79</formula1>
    </dataValidation>
    <dataValidation type="list" allowBlank="1" showInputMessage="1" showErrorMessage="1" promptTitle="Бритье" prompt="Выберите услугу &quot;Гигиеническое бритье...&quot;" sqref="B17 BZ17 BG17 U17 AN17" xr:uid="{00000000-0002-0000-0100-000012000000}">
      <formula1>$B$78</formula1>
    </dataValidation>
    <dataValidation type="list" allowBlank="1" showInputMessage="1" showErrorMessage="1" promptTitle="Обработка ногтей на ногах" prompt="Выберите услугу &quot;Гигиеническая обработка ногтей на ногах...&quot; или &quot;Помощь при гигиенической обработке ногтей на руках...&quot;" sqref="B16 BZ16 BG16 U16 AN16" xr:uid="{00000000-0002-0000-0100-000013000000}">
      <formula1>$B$76:$B$77</formula1>
    </dataValidation>
    <dataValidation type="list" allowBlank="1" showInputMessage="1" showErrorMessage="1" promptTitle="Мытье ног" prompt="Выберите услугу &quot;Мытье ног...&quot; или &quot;Помощь при мытье ног...&quot;" sqref="B15 BZ15 BG15 U15 AN15" xr:uid="{00000000-0002-0000-0100-000014000000}">
      <formula1>$B$74:$B$75</formula1>
    </dataValidation>
    <dataValidation type="list" allowBlank="1" showInputMessage="1" showErrorMessage="1" promptTitle="Обработка ногтей на руках" prompt="Выберите услугу &quot;Гигиеническая обработка ногтей на руках...&quot; или &quot;Помощь при гигиенической обработке ногтей на руках...&quot;" sqref="B14 BZ14 BG14 U14 AN14" xr:uid="{00000000-0002-0000-0100-000015000000}">
      <formula1>$B$72:$B$73</formula1>
    </dataValidation>
    <dataValidation type="list" allowBlank="1" showInputMessage="1" showErrorMessage="1" promptTitle="Подмывание" prompt="Выберите услугу &quot;Подмывание...&quot;" sqref="B13 BZ13 BG13 U13 AN13" xr:uid="{00000000-0002-0000-0100-000016000000}">
      <formula1>$B$71</formula1>
    </dataValidation>
    <dataValidation type="list" allowBlank="1" showInputMessage="1" showErrorMessage="1" promptTitle="Мытье головы" prompt="Выберите услугу &quot;Мытье головы...&quot; или &quot;Помощь при мытье головы...&quot;" sqref="B12 BZ12 BG12 U12 AN12" xr:uid="{00000000-0002-0000-0100-000017000000}">
      <formula1>$B$69:$B$70</formula1>
    </dataValidation>
    <dataValidation type="list" allowBlank="1" showInputMessage="1" showErrorMessage="1" promptTitle="Обтирание" prompt="Выберите услугу &quot;Гигиеническое обтирание...&quot;" sqref="B11 BZ11 BG11 U11 AN11" xr:uid="{00000000-0002-0000-0100-000018000000}">
      <formula1>$B$68</formula1>
    </dataValidation>
    <dataValidation type="list" allowBlank="1" showInputMessage="1" showErrorMessage="1" promptTitle="Купание" prompt="Выберите услугу &quot;Купание в кровати...&quot;, &quot;Купание в приспособленном помещении...&quot; или &quot;Помощь при купании в приспособленном помещении...&quot;" sqref="B10 BZ10 BG10 U10 AN10" xr:uid="{00000000-0002-0000-0100-000019000000}">
      <formula1>$B$65:$B$67</formula1>
    </dataValidation>
    <dataValidation type="list" allowBlank="1" showInputMessage="1" showErrorMessage="1" promptTitle="Умывание" prompt="Выберите услугу &quot;Умывание...&quot; или &quot;Помощь при умывании...&quot;" sqref="B9 BZ9 BG9 U9 AN9" xr:uid="{00000000-0002-0000-0100-00001A000000}">
      <formula1>$B$63:$B$64</formula1>
    </dataValidation>
    <dataValidation type="list" allowBlank="1" showInputMessage="1" showErrorMessage="1" promptTitle="Питьевой режим" prompt="Выберите услугу &quot;Помощь в соблюдении питьевого режима...&quot;" sqref="B8 BZ8 BG8 U8 AN8" xr:uid="{00000000-0002-0000-0100-00001B000000}">
      <formula1>$B$62</formula1>
    </dataValidation>
    <dataValidation type="list" allowBlank="1" showInputMessage="1" showErrorMessage="1" promptTitle="Прием пищи" prompt="Выберите услугу &quot;Кормление&quot; или &quot;Помощь при приеме пищи...&quot;" sqref="B7 BZ7 BG7 U7 AN7" xr:uid="{00000000-0002-0000-0100-00001C000000}">
      <formula1>$B$60:$B$61</formula1>
    </dataValidation>
    <dataValidation type="list" allowBlank="1" showInputMessage="1" showErrorMessage="1" promptTitle="Подготовка и подача пищи" prompt="Выберете услугу &quot;Подготовка и подача пищи...&quot; или &quot;Помощь при подготовке пищи к приему...&quot;" sqref="B6 BZ6 BG6 U6 AN6" xr:uid="{00000000-0002-0000-0100-00001D000000}">
      <formula1>$B$58:$B$59</formula1>
    </dataValidation>
    <dataValidation type="list" allowBlank="1" showInputMessage="1" showErrorMessage="1" promptTitle="Приготовление пищи" prompt="Выберите услугу &quot;Приготовление пищи...&quot; или &quot;Помощь при приготовлении пищи...&quot;" sqref="B5 BZ5 BG5 U5 AN5" xr:uid="{00000000-0002-0000-0100-00001E000000}">
      <formula1>$B$56:$B$57</formula1>
    </dataValidation>
    <dataValidation type="list" allowBlank="1" showInputMessage="1" showErrorMessage="1" promptTitle="Конитивные функции" prompt="Выберите услугу &quot;Помощь в поддержании когнитивных функций...&quot;" sqref="B37 BZ37 BG37 U37 AN37" xr:uid="{00000000-0002-0000-0100-00001F000000}">
      <formula1>$B$105</formula1>
    </dataValidation>
    <dataValidation type="list" allowBlank="1" showInputMessage="1" showErrorMessage="1" promptTitle="Передвижение по помещению" prompt="Выберите услугу &quot;Помощь при передвижении по помещению...&quot;" sqref="B27 BZ27 BG27 U27 AN27" xr:uid="{00000000-0002-0000-0100-000020000000}">
      <formula1>$B$95</formula1>
    </dataValidation>
    <dataValidation type="list" allowBlank="1" showInputMessage="1" showErrorMessage="1" sqref="O5:O37 CO5:CO37 CI5:CI37 CG5:CG37 CE5:CE37 CC5:CC37 BJ5:BJ37 BV5:BV37 BT5:BT37 BR5:BR37 BP5:BP37 BN5:BN37 BL5:BL37 AH5:AH37 AF5:AF37 AD5:AD37 AB5:AB37 Z5:Z37 X5:X37 BA5:BA37 AY5:AY37 AW5:AW37 AU5:AU37 AS5:AS37 AQ5:AQ37 Q5:Q37 M5:M37 K5:K37 I5:I37 G5:G37 CM5:CM37 CK5:CK37 AJ5:AJ37 BC5:BC37 E5 E7:E37" xr:uid="{00000000-0002-0000-0100-000021000000}">
      <formula1>$F$56:$F$59</formula1>
    </dataValidation>
    <dataValidation type="list" errorStyle="warning" allowBlank="1" showInputMessage="1" showErrorMessage="1" sqref="E5:E6 G5 I5 K5 M5 O5 Q5" xr:uid="{00000000-0002-0000-0100-000022000000}">
      <formula1>$F$56:$F$59</formula1>
    </dataValidation>
  </dataValidations>
  <pageMargins left="0.70866141732283472" right="0.70866141732283472" top="0.74803149606299213" bottom="0.74803149606299213" header="0.31496062992125984" footer="0.31496062992125984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</vt:i4>
      </vt:variant>
    </vt:vector>
  </HeadingPairs>
  <TitlesOfParts>
    <vt:vector size="7" baseType="lpstr">
      <vt:lpstr>Таблица (открытое время) копия</vt:lpstr>
      <vt:lpstr>таблицы</vt:lpstr>
      <vt:lpstr>'Таблица (открытое время) копия'!_ftn1</vt:lpstr>
      <vt:lpstr>'Таблица (открытое время) копия'!_ftn2</vt:lpstr>
      <vt:lpstr>'Таблица (открытое время) копия'!_ftnref1</vt:lpstr>
      <vt:lpstr>таблицы!_ftnref1</vt:lpstr>
      <vt:lpstr>'Таблица (открытое время) копия'!_ftnref2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Эксперт</dc:creator>
  <cp:lastModifiedBy>Андрей Ольховой</cp:lastModifiedBy>
  <cp:lastPrinted>2023-10-12T13:15:34Z</cp:lastPrinted>
  <dcterms:created xsi:type="dcterms:W3CDTF">2015-06-05T18:19:34Z</dcterms:created>
  <dcterms:modified xsi:type="dcterms:W3CDTF">2024-04-27T17:18:33Z</dcterms:modified>
</cp:coreProperties>
</file>