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ratne\Desktop\My Project\ST-609 Statistics Practicals-X-Project\"/>
    </mc:Choice>
  </mc:AlternateContent>
  <xr:revisionPtr revIDLastSave="0" documentId="13_ncr:1_{BD36821F-E1E2-4DB0-8F02-532D6EEB60E5}" xr6:coauthVersionLast="47" xr6:coauthVersionMax="47" xr10:uidLastSave="{00000000-0000-0000-0000-000000000000}"/>
  <bookViews>
    <workbookView xWindow="-120" yWindow="-120" windowWidth="20730" windowHeight="11160" firstSheet="1" activeTab="2" xr2:uid="{143BD843-C20B-4F2B-8573-659A37C498CD}"/>
  </bookViews>
  <sheets>
    <sheet name="Sheet1" sheetId="1" r:id="rId1"/>
    <sheet name="Sheet9" sheetId="10" r:id="rId2"/>
    <sheet name="Sheet2" sheetId="2" r:id="rId3"/>
    <sheet name="Sheet4" sheetId="8" r:id="rId4"/>
    <sheet name="Sheet6" sheetId="6" r:id="rId5"/>
    <sheet name="Sheet3" sheetId="3" r:id="rId6"/>
    <sheet name="Sheet7" sheetId="7" r:id="rId7"/>
    <sheet name="Sheet11" sheetId="12" r:id="rId8"/>
    <sheet name="Sheet8" sheetId="9" r:id="rId9"/>
    <sheet name="Sheet5" sheetId="5"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0" i="2" l="1"/>
  <c r="F7" i="3" l="1"/>
  <c r="D18" i="3" s="1"/>
  <c r="F8" i="3"/>
  <c r="H8" i="3"/>
  <c r="F9" i="3"/>
  <c r="D20" i="6"/>
  <c r="E19" i="8"/>
  <c r="G16" i="1"/>
  <c r="Y5" i="2"/>
  <c r="Y6" i="2"/>
  <c r="Y3" i="2"/>
  <c r="F21" i="5"/>
  <c r="I14" i="5"/>
  <c r="H14" i="5"/>
  <c r="I13" i="5"/>
  <c r="H13" i="5"/>
  <c r="I12" i="5"/>
  <c r="H12" i="5"/>
  <c r="L9" i="5"/>
  <c r="L8" i="5"/>
  <c r="H9" i="5"/>
  <c r="H8" i="5"/>
  <c r="O7" i="5"/>
  <c r="O6" i="5"/>
  <c r="O4" i="5"/>
  <c r="E18" i="1"/>
  <c r="E17" i="1"/>
  <c r="E16" i="1"/>
  <c r="D19" i="1"/>
  <c r="C19" i="1"/>
  <c r="G6" i="1"/>
  <c r="G4" i="1"/>
  <c r="G5" i="1"/>
  <c r="G17" i="1" l="1"/>
  <c r="E19" i="1"/>
  <c r="H18" i="1" s="1"/>
  <c r="H16" i="1" l="1"/>
  <c r="H17" i="1"/>
  <c r="G18" i="1"/>
  <c r="D23" i="1" s="1"/>
</calcChain>
</file>

<file path=xl/sharedStrings.xml><?xml version="1.0" encoding="utf-8"?>
<sst xmlns="http://schemas.openxmlformats.org/spreadsheetml/2006/main" count="172" uniqueCount="141">
  <si>
    <t>Age</t>
  </si>
  <si>
    <t>Like to play</t>
  </si>
  <si>
    <t>Do not Like to play</t>
  </si>
  <si>
    <t>18 - 20 years</t>
  </si>
  <si>
    <t>20 - 22 years</t>
  </si>
  <si>
    <t>22 - 25 years</t>
  </si>
  <si>
    <t>Total</t>
  </si>
  <si>
    <t xml:space="preserve">Ans </t>
  </si>
  <si>
    <t>Table of observed frequencies (oij)</t>
  </si>
  <si>
    <t>A1</t>
  </si>
  <si>
    <t>A2</t>
  </si>
  <si>
    <t>A3</t>
  </si>
  <si>
    <t>B1</t>
  </si>
  <si>
    <t>B2</t>
  </si>
  <si>
    <t>Table of expcted frquencies (eij)</t>
  </si>
  <si>
    <t>eij=Ai*Bj/N</t>
  </si>
  <si>
    <t>df= (r-1)*(c-1)</t>
  </si>
  <si>
    <t>where r= row and c=column=</t>
  </si>
  <si>
    <t>Test whether playing of mobile games is independent of age of students use 5% los</t>
  </si>
  <si>
    <t>alpha=los=</t>
  </si>
  <si>
    <t xml:space="preserve">p vale &gt; 0.05 </t>
  </si>
  <si>
    <t>Ho : playing of mobile games is independent of age of students</t>
  </si>
  <si>
    <t>H1: playing of mobile games is dependent of age of students</t>
  </si>
  <si>
    <t xml:space="preserve">Note : here we use CHITEST command for calculating p value </t>
  </si>
  <si>
    <t>comparision</t>
  </si>
  <si>
    <t xml:space="preserve">conclusion </t>
  </si>
  <si>
    <t>Ho is accepted so  playing of mobile games is independent of age of students</t>
  </si>
  <si>
    <t>p value =</t>
  </si>
  <si>
    <t>Que)</t>
  </si>
  <si>
    <t>N =</t>
  </si>
  <si>
    <t xml:space="preserve">No of students </t>
  </si>
  <si>
    <t xml:space="preserve">Class of students </t>
  </si>
  <si>
    <t xml:space="preserve">No of students  playing mobile games </t>
  </si>
  <si>
    <t xml:space="preserve">Test wheteher class of student is Independent of playing of mobile games </t>
  </si>
  <si>
    <t>use chisquare test</t>
  </si>
  <si>
    <t>samples from UG students</t>
  </si>
  <si>
    <t>10 - 20 minutes</t>
  </si>
  <si>
    <t>20 - 30 minutes</t>
  </si>
  <si>
    <t>more than 30 minutes</t>
  </si>
  <si>
    <t>0 - 10 minutes</t>
  </si>
  <si>
    <t>s=</t>
  </si>
  <si>
    <t>n=</t>
  </si>
  <si>
    <r>
      <t>X</t>
    </r>
    <r>
      <rPr>
        <sz val="11"/>
        <color theme="1"/>
        <rFont val="Calibri"/>
        <family val="2"/>
      </rPr>
      <t>̅</t>
    </r>
  </si>
  <si>
    <t xml:space="preserve">In research it is found that average no of minutes to play the mobile game is 15 minutes a day. </t>
  </si>
  <si>
    <t>so test that our college students playing mobile games is in appropriate time or not .</t>
  </si>
  <si>
    <t>Research reference : AMERICAN SYCHOLOGICAL ASSOCIATION</t>
  </si>
  <si>
    <t xml:space="preserve">Ans: </t>
  </si>
  <si>
    <r>
      <t xml:space="preserve">Ho : </t>
    </r>
    <r>
      <rPr>
        <sz val="11"/>
        <color theme="1"/>
        <rFont val="Symbol"/>
        <family val="1"/>
        <charset val="2"/>
      </rPr>
      <t xml:space="preserve">m=mo=15 </t>
    </r>
  </si>
  <si>
    <r>
      <t xml:space="preserve">H1: </t>
    </r>
    <r>
      <rPr>
        <sz val="11"/>
        <color theme="1"/>
        <rFont val="Symbol"/>
        <family val="1"/>
        <charset val="2"/>
      </rPr>
      <t>m</t>
    </r>
    <r>
      <rPr>
        <sz val="11"/>
        <color theme="1"/>
        <rFont val="Calibri"/>
        <family val="2"/>
      </rPr>
      <t>≠15</t>
    </r>
  </si>
  <si>
    <t xml:space="preserve">Z= </t>
  </si>
  <si>
    <t>so</t>
  </si>
  <si>
    <t>mo=</t>
  </si>
  <si>
    <r>
      <t>X̅-</t>
    </r>
    <r>
      <rPr>
        <sz val="11"/>
        <color theme="1"/>
        <rFont val="Symbol"/>
        <family val="1"/>
        <charset val="2"/>
      </rPr>
      <t>mo/s/</t>
    </r>
    <r>
      <rPr>
        <sz val="11"/>
        <color theme="1"/>
        <rFont val="Calibri"/>
        <family val="2"/>
      </rPr>
      <t>√n</t>
    </r>
  </si>
  <si>
    <t>Zcal</t>
  </si>
  <si>
    <r>
      <t>s</t>
    </r>
    <r>
      <rPr>
        <sz val="11"/>
        <color theme="1"/>
        <rFont val="Calibri Light"/>
        <family val="2"/>
        <scheme val="major"/>
      </rPr>
      <t>^2</t>
    </r>
    <r>
      <rPr>
        <sz val="11"/>
        <color theme="1"/>
        <rFont val="Symbol"/>
        <family val="1"/>
        <charset val="2"/>
      </rPr>
      <t>=</t>
    </r>
  </si>
  <si>
    <t>use 5% los</t>
  </si>
  <si>
    <t>z tab</t>
  </si>
  <si>
    <t>Z cal &gt; Z tab</t>
  </si>
  <si>
    <t xml:space="preserve">Conclusion </t>
  </si>
  <si>
    <t>Ho is rejected and so our college students not playing mobile games in appropraite time</t>
  </si>
  <si>
    <t>is there a difference betwen the playing of mobile games of UG students and PG students</t>
  </si>
  <si>
    <t>UG</t>
  </si>
  <si>
    <t>mean of UG students</t>
  </si>
  <si>
    <t>mean of PG students</t>
  </si>
  <si>
    <t>SD of UG students</t>
  </si>
  <si>
    <t>SD of PG students</t>
  </si>
  <si>
    <t>Programme  of students</t>
  </si>
  <si>
    <t>PG</t>
  </si>
  <si>
    <t>Mean</t>
  </si>
  <si>
    <t>SD</t>
  </si>
  <si>
    <t>sample size</t>
  </si>
  <si>
    <t xml:space="preserve">Ho: </t>
  </si>
  <si>
    <t>H1:</t>
  </si>
  <si>
    <r>
      <t>m</t>
    </r>
    <r>
      <rPr>
        <sz val="11"/>
        <color theme="1"/>
        <rFont val="Calibri"/>
        <family val="2"/>
        <scheme val="minor"/>
      </rPr>
      <t>x</t>
    </r>
    <r>
      <rPr>
        <sz val="11"/>
        <color theme="1"/>
        <rFont val="Calibri"/>
        <family val="2"/>
      </rPr>
      <t>≠</t>
    </r>
    <r>
      <rPr>
        <sz val="11"/>
        <color theme="1"/>
        <rFont val="Symbol"/>
        <family val="1"/>
        <charset val="2"/>
      </rPr>
      <t>m</t>
    </r>
    <r>
      <rPr>
        <sz val="11"/>
        <color theme="1"/>
        <rFont val="Calibri"/>
        <family val="2"/>
        <scheme val="minor"/>
      </rPr>
      <t>y</t>
    </r>
  </si>
  <si>
    <r>
      <t>m</t>
    </r>
    <r>
      <rPr>
        <sz val="11"/>
        <color theme="1"/>
        <rFont val="Calibri"/>
        <family val="2"/>
        <scheme val="minor"/>
      </rPr>
      <t>x</t>
    </r>
    <r>
      <rPr>
        <sz val="11"/>
        <color theme="1"/>
        <rFont val="Symbol"/>
        <family val="1"/>
        <charset val="2"/>
      </rPr>
      <t>=m</t>
    </r>
    <r>
      <rPr>
        <sz val="11"/>
        <color theme="1"/>
        <rFont val="Calibri"/>
        <family val="2"/>
        <scheme val="minor"/>
      </rPr>
      <t>y</t>
    </r>
  </si>
  <si>
    <t>z cal =</t>
  </si>
  <si>
    <r>
      <t>X</t>
    </r>
    <r>
      <rPr>
        <sz val="11"/>
        <color theme="1"/>
        <rFont val="Calibri"/>
        <family val="2"/>
      </rPr>
      <t>̅ - Y̅/(√</t>
    </r>
    <r>
      <rPr>
        <sz val="11"/>
        <color theme="1"/>
        <rFont val="Symbol"/>
        <family val="1"/>
        <charset val="2"/>
      </rPr>
      <t>s</t>
    </r>
    <r>
      <rPr>
        <sz val="11"/>
        <color theme="1"/>
        <rFont val="Calibri"/>
        <family val="2"/>
        <scheme val="minor"/>
      </rPr>
      <t>x</t>
    </r>
    <r>
      <rPr>
        <sz val="11"/>
        <color theme="1"/>
        <rFont val="Calibri Light"/>
        <family val="2"/>
        <scheme val="major"/>
      </rPr>
      <t xml:space="preserve">^2/nx + </t>
    </r>
    <r>
      <rPr>
        <sz val="11"/>
        <color theme="1"/>
        <rFont val="Symbol"/>
        <family val="1"/>
        <charset val="2"/>
      </rPr>
      <t>s</t>
    </r>
    <r>
      <rPr>
        <sz val="11"/>
        <color theme="1"/>
        <rFont val="Calibri"/>
        <family val="2"/>
        <scheme val="minor"/>
      </rPr>
      <t>y^2/ny)</t>
    </r>
  </si>
  <si>
    <t>z cal</t>
  </si>
  <si>
    <t>Z cal&gt; Z tab</t>
  </si>
  <si>
    <t>Conclusion</t>
  </si>
  <si>
    <t>Use 5% los</t>
  </si>
  <si>
    <t>Ho is rejected  so The difference in their avg playing of mobile gamesof UG and PG students  is significant</t>
  </si>
  <si>
    <t>Bsc</t>
  </si>
  <si>
    <t>BA</t>
  </si>
  <si>
    <t>Bcom</t>
  </si>
  <si>
    <t>BBA</t>
  </si>
  <si>
    <t>BCA</t>
  </si>
  <si>
    <t>Bvoc-account and  tax</t>
  </si>
  <si>
    <t>Bvoc - Food</t>
  </si>
  <si>
    <t>Bvoc - Renew</t>
  </si>
  <si>
    <t>MA</t>
  </si>
  <si>
    <t>Msc</t>
  </si>
  <si>
    <t>Mcom</t>
  </si>
  <si>
    <t xml:space="preserve">Data Interpretation from charts and figures </t>
  </si>
  <si>
    <t xml:space="preserve">1) </t>
  </si>
  <si>
    <t>M.A.</t>
  </si>
  <si>
    <t>M.Sc.</t>
  </si>
  <si>
    <t>M.Com</t>
  </si>
  <si>
    <t>Bvoc-Account and Tax</t>
  </si>
  <si>
    <t>Bvoc-Food and Tech</t>
  </si>
  <si>
    <t>Bvoc-Renew and mangement</t>
  </si>
  <si>
    <t xml:space="preserve">students who not play mobile games </t>
  </si>
  <si>
    <t xml:space="preserve">perform in R please check </t>
  </si>
  <si>
    <t>Since the data is not normally distributed, we will use the Wilcoxon signed-rank test.</t>
  </si>
  <si>
    <t>Solution:</t>
  </si>
  <si>
    <t>1. Assumptions: The assumptions of the Wilcoxon signed-rank test are:</t>
  </si>
  <si>
    <t>The data is at least ordinal or continuous.</t>
  </si>
  <si>
    <t>The differences between the paired observations are symmetrically distributed about the median.</t>
  </si>
  <si>
    <t>Hypothesis:</t>
  </si>
  <si>
    <t>We can perform a Wilcoxon signed rank test in R:</t>
  </si>
  <si>
    <t xml:space="preserve">The null hypothesis (H0): The average number of minutes college students play mobile games per day is equal to 30 minutes. </t>
  </si>
  <si>
    <r>
      <t xml:space="preserve">The alternative hypothesis (H1): The average number of minutes college students play mobile games per day is </t>
    </r>
    <r>
      <rPr>
        <b/>
        <sz val="12"/>
        <color theme="1"/>
        <rFont val="Calibri"/>
        <family val="2"/>
        <scheme val="minor"/>
      </rPr>
      <t xml:space="preserve">not </t>
    </r>
    <r>
      <rPr>
        <sz val="12"/>
        <color theme="1"/>
        <rFont val="Calibri"/>
        <family val="2"/>
        <scheme val="minor"/>
      </rPr>
      <t>equal to 30 minutes.</t>
    </r>
  </si>
  <si>
    <t xml:space="preserve">In research it is found that average no of minutes to play the mobile game is 30 minutes a day. </t>
  </si>
  <si>
    <t xml:space="preserve">coding : </t>
  </si>
  <si>
    <t xml:space="preserve">Time </t>
  </si>
  <si>
    <t xml:space="preserve">Class </t>
  </si>
  <si>
    <t xml:space="preserve">Test whether time spent by students on playing on mobile games is independent of their class </t>
  </si>
  <si>
    <t xml:space="preserve">Use 5 % L.o.s </t>
  </si>
  <si>
    <t>N</t>
  </si>
  <si>
    <t>Solution</t>
  </si>
  <si>
    <r>
      <t>Null Hypothesis (H0):</t>
    </r>
    <r>
      <rPr>
        <sz val="12"/>
        <color rgb="FF374151"/>
        <rFont val="Segoe UI"/>
        <family val="2"/>
      </rPr>
      <t xml:space="preserve"> There is no significant association between the degree and the time duration of for playing mobile games.</t>
    </r>
  </si>
  <si>
    <r>
      <t>Alternative Hypothesis (Ha):</t>
    </r>
    <r>
      <rPr>
        <sz val="12"/>
        <color rgb="FF374151"/>
        <rFont val="Segoe UI"/>
        <family val="2"/>
      </rPr>
      <t xml:space="preserve"> There is a significant association between the degree and the time duration for playing mobile games.</t>
    </r>
  </si>
  <si>
    <t xml:space="preserve">we perform fishers exact test using monte carlo simulation in R </t>
  </si>
  <si>
    <t xml:space="preserve">output : </t>
  </si>
  <si>
    <t>X</t>
  </si>
  <si>
    <t xml:space="preserve">X : No of students  who play mobile games </t>
  </si>
  <si>
    <t xml:space="preserve">Y: no of students think mobile game is beneficial </t>
  </si>
  <si>
    <t>Y</t>
  </si>
  <si>
    <t xml:space="preserve">check where is there is any correalation between them ? </t>
  </si>
  <si>
    <t>correlation</t>
  </si>
  <si>
    <t xml:space="preserve">conclusion: </t>
  </si>
  <si>
    <t xml:space="preserve">X : No of students who like to play  mobile game </t>
  </si>
  <si>
    <t>Y : No of students who feel fresh after playing mobile games</t>
  </si>
  <si>
    <t xml:space="preserve">correlation coefficient </t>
  </si>
  <si>
    <t>PG students</t>
  </si>
  <si>
    <t>M</t>
  </si>
  <si>
    <t xml:space="preserve">No of students who play mobile games </t>
  </si>
  <si>
    <t xml:space="preserve">BBA </t>
  </si>
  <si>
    <t>Bvoc- account and tax</t>
  </si>
  <si>
    <t>Bvoc- food and technology</t>
  </si>
  <si>
    <t>Bvoc- Renew and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</si>
</sst>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color rgb="FFFF0000"/>
      <name val="Calibri"/>
      <family val="2"/>
      <scheme val="minor"/>
    </font>
    <font>
      <sz val="9"/>
      <color rgb="FF000000"/>
      <name val="Arial"/>
      <family val="2"/>
    </font>
    <font>
      <sz val="11"/>
      <color rgb="FF00B050"/>
      <name val="Calibri"/>
      <family val="2"/>
      <scheme val="minor"/>
    </font>
    <font>
      <sz val="11"/>
      <color rgb="FF000000"/>
      <name val="Arial"/>
      <family val="2"/>
    </font>
    <font>
      <sz val="11"/>
      <color rgb="FF0070C0"/>
      <name val="Calibri"/>
      <family val="2"/>
      <scheme val="minor"/>
    </font>
    <font>
      <sz val="11"/>
      <color theme="1"/>
      <name val="Symbol"/>
      <family val="1"/>
      <charset val="2"/>
    </font>
    <font>
      <sz val="11"/>
      <color theme="1"/>
      <name val="Calibri"/>
      <family val="2"/>
    </font>
    <font>
      <sz val="11"/>
      <color theme="1"/>
      <name val="Calibri Light"/>
      <family val="2"/>
      <scheme val="major"/>
    </font>
    <font>
      <u val="double"/>
      <sz val="16"/>
      <color theme="1"/>
      <name val="Calibri"/>
      <family val="2"/>
      <scheme val="minor"/>
    </font>
    <font>
      <u val="double"/>
      <sz val="11"/>
      <color theme="1"/>
      <name val="Calibri"/>
      <family val="2"/>
      <scheme val="minor"/>
    </font>
    <font>
      <sz val="12"/>
      <color rgb="FF374151"/>
      <name val="Segoe UI"/>
      <family val="2"/>
    </font>
    <font>
      <sz val="12"/>
      <color rgb="FF000000"/>
      <name val="Docs-Roboto Mono"/>
    </font>
    <font>
      <sz val="12"/>
      <color theme="1"/>
      <name val="Calibri"/>
      <family val="2"/>
      <scheme val="minor"/>
    </font>
    <font>
      <sz val="12"/>
      <color rgb="FF374151"/>
      <name val="Calibri"/>
      <family val="2"/>
      <scheme val="minor"/>
    </font>
    <font>
      <b/>
      <sz val="12"/>
      <color theme="1"/>
      <name val="Calibri"/>
      <family val="2"/>
      <scheme val="minor"/>
    </font>
  </fonts>
  <fills count="3">
    <fill>
      <patternFill patternType="none"/>
    </fill>
    <fill>
      <patternFill patternType="gray125"/>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vertical="center"/>
    </xf>
    <xf numFmtId="0" fontId="1"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Alignment="1">
      <alignment vertical="center"/>
    </xf>
    <xf numFmtId="0" fontId="0" fillId="0" borderId="6" xfId="0" applyBorder="1"/>
    <xf numFmtId="0" fontId="0" fillId="0" borderId="7" xfId="0" applyBorder="1"/>
    <xf numFmtId="0" fontId="2" fillId="0" borderId="8" xfId="0" applyFont="1" applyBorder="1" applyAlignment="1">
      <alignment vertical="center"/>
    </xf>
    <xf numFmtId="0" fontId="0" fillId="0" borderId="9" xfId="0" applyBorder="1"/>
    <xf numFmtId="0" fontId="0" fillId="0" borderId="1" xfId="0" applyBorder="1" applyAlignment="1">
      <alignment horizontal="center" vertical="center"/>
    </xf>
    <xf numFmtId="0" fontId="0" fillId="0" borderId="1" xfId="0" applyBorder="1" applyAlignment="1">
      <alignment horizontal="center"/>
    </xf>
    <xf numFmtId="0" fontId="2" fillId="0" borderId="1" xfId="0" applyFont="1" applyBorder="1" applyAlignment="1">
      <alignment horizontal="center" vertical="center"/>
    </xf>
    <xf numFmtId="0" fontId="0" fillId="0" borderId="1" xfId="0" applyBorder="1" applyAlignment="1">
      <alignment vertical="center"/>
    </xf>
    <xf numFmtId="0" fontId="0" fillId="0" borderId="1" xfId="0" applyBorder="1"/>
    <xf numFmtId="0" fontId="3" fillId="0" borderId="0" xfId="0" applyFont="1"/>
    <xf numFmtId="0" fontId="4" fillId="0" borderId="8" xfId="0" applyFont="1"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2" fillId="0" borderId="7" xfId="0" applyFont="1" applyBorder="1" applyAlignment="1">
      <alignment vertical="center"/>
    </xf>
    <xf numFmtId="0" fontId="2" fillId="0" borderId="9" xfId="0" applyFont="1" applyBorder="1" applyAlignment="1">
      <alignment vertical="center"/>
    </xf>
    <xf numFmtId="0" fontId="5" fillId="0" borderId="0" xfId="0" applyFont="1"/>
    <xf numFmtId="0" fontId="6" fillId="0" borderId="0" xfId="0" applyFont="1"/>
    <xf numFmtId="0" fontId="9" fillId="0" borderId="0" xfId="0" applyFont="1"/>
    <xf numFmtId="0" fontId="10" fillId="0" borderId="0" xfId="0" applyFont="1"/>
    <xf numFmtId="0" fontId="12" fillId="0" borderId="0" xfId="0" applyFont="1"/>
    <xf numFmtId="0" fontId="0" fillId="2" borderId="0" xfId="0" applyFill="1" applyAlignment="1">
      <alignment horizontal="center" vertical="center"/>
    </xf>
    <xf numFmtId="0" fontId="0" fillId="2" borderId="0" xfId="0" applyFill="1"/>
    <xf numFmtId="0" fontId="6" fillId="2" borderId="0" xfId="0" applyFont="1" applyFill="1"/>
    <xf numFmtId="0" fontId="11" fillId="2" borderId="0" xfId="0" applyFont="1" applyFill="1"/>
    <xf numFmtId="0" fontId="11" fillId="2" borderId="0" xfId="0" applyFont="1" applyFill="1" applyAlignment="1">
      <alignment horizontal="left" vertical="center" indent="1"/>
    </xf>
    <xf numFmtId="0" fontId="0" fillId="2" borderId="0" xfId="0" applyFill="1" applyAlignment="1">
      <alignment horizontal="left" vertical="center" indent="1"/>
    </xf>
    <xf numFmtId="0" fontId="14" fillId="2" borderId="0" xfId="0" applyFont="1" applyFill="1"/>
    <xf numFmtId="0" fontId="13" fillId="2" borderId="0" xfId="0" applyFont="1" applyFill="1"/>
    <xf numFmtId="0" fontId="0" fillId="0" borderId="1"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0" fillId="2" borderId="0" xfId="0" applyFill="1" applyAlignment="1">
      <alignment horizontal="center" vertical="center"/>
    </xf>
    <xf numFmtId="0" fontId="3" fillId="0" borderId="1" xfId="0" applyFont="1" applyBorder="1"/>
    <xf numFmtId="0" fontId="0" fillId="0" borderId="10" xfId="0" applyBorder="1" applyAlignment="1">
      <alignment horizontal="center"/>
    </xf>
    <xf numFmtId="0" fontId="0" fillId="0" borderId="12" xfId="0" applyBorder="1" applyAlignment="1">
      <alignment horizontal="center"/>
    </xf>
    <xf numFmtId="0" fontId="0" fillId="0" borderId="11" xfId="0" applyBorder="1" applyAlignment="1">
      <alignment horizont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4" xfId="0" applyBorder="1"/>
    <xf numFmtId="0" fontId="0" fillId="0" borderId="15" xfId="0" applyBorder="1" applyAlignment="1">
      <alignment horizontal="center" vertical="center"/>
    </xf>
    <xf numFmtId="0" fontId="0" fillId="0" borderId="11" xfId="0" applyBorder="1"/>
    <xf numFmtId="0" fontId="0" fillId="0" borderId="11" xfId="0" applyBorder="1" applyAlignment="1">
      <alignment horizontal="center" vertical="center"/>
    </xf>
    <xf numFmtId="0" fontId="11"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200025</xdr:colOff>
      <xdr:row>24</xdr:row>
      <xdr:rowOff>133350</xdr:rowOff>
    </xdr:from>
    <xdr:to>
      <xdr:col>14</xdr:col>
      <xdr:colOff>304800</xdr:colOff>
      <xdr:row>45</xdr:row>
      <xdr:rowOff>104775</xdr:rowOff>
    </xdr:to>
    <xdr:sp macro="" textlink="">
      <xdr:nvSpPr>
        <xdr:cNvPr id="2" name="TextBox 1">
          <a:extLst>
            <a:ext uri="{FF2B5EF4-FFF2-40B4-BE49-F238E27FC236}">
              <a16:creationId xmlns:a16="http://schemas.microsoft.com/office/drawing/2014/main" id="{BC0A3793-7775-6CFA-E134-A420F1D37630}"/>
            </a:ext>
          </a:extLst>
        </xdr:cNvPr>
        <xdr:cNvSpPr txBox="1"/>
      </xdr:nvSpPr>
      <xdr:spPr>
        <a:xfrm>
          <a:off x="2028825" y="4762500"/>
          <a:ext cx="6810375" cy="3971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In our case, the contingency table had several cells with a count of less than 5, which made the chi-square test unreliable. Therefore, we decided to use Fisher's exact test to determine if there is a significant association between the degree and the time duration for playing mobile games.</a:t>
          </a:r>
        </a:p>
        <a:p>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Fisher's exact test is a statistical significance test used to determine if there is a significant association between two categorical variables in a contingency table. </a:t>
          </a:r>
        </a:p>
        <a:p>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In some cases, the calculation of the exact p-value is computationally intensive, especially when the sample size is large or the contingency table is more significant than 2x2. In these cases, Monte Carlo simulation can be used to approximate the p-value.</a:t>
          </a:r>
        </a:p>
        <a:p>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What is Mone-Carle</a:t>
          </a:r>
          <a:r>
            <a:rPr lang="en-IN" sz="1100" b="0" i="0" baseline="0">
              <a:solidFill>
                <a:schemeClr val="dk1"/>
              </a:solidFill>
              <a:effectLst/>
              <a:latin typeface="+mn-lt"/>
              <a:ea typeface="+mn-ea"/>
              <a:cs typeface="+mn-cs"/>
            </a:rPr>
            <a:t> Simulation  ? </a:t>
          </a:r>
        </a:p>
        <a:p>
          <a:r>
            <a:rPr lang="en-IN" sz="1100" b="0" i="0">
              <a:solidFill>
                <a:schemeClr val="dk1"/>
              </a:solidFill>
              <a:effectLst/>
              <a:latin typeface="+mn-lt"/>
              <a:ea typeface="+mn-ea"/>
              <a:cs typeface="+mn-cs"/>
            </a:rPr>
            <a:t>Monte Carlo simulation is a computational method that uses random sampling to simulate the distribution of a statistic under the null hypothesis. In Fisher's exact test, Monte Carlo simulation involves generating a large number of contingency tables with the same row and column totals as the observed table but randomly distributed cell counts. The p-value is then estimated as the proportion of simulated tables that are as extreme or more extreme than the observed table. </a:t>
          </a:r>
        </a:p>
        <a:p>
          <a:r>
            <a:rPr lang="en-IN" sz="1100" b="0" i="0">
              <a:solidFill>
                <a:schemeClr val="dk1"/>
              </a:solidFill>
              <a:effectLst/>
              <a:latin typeface="+mn-lt"/>
              <a:ea typeface="+mn-ea"/>
              <a:cs typeface="+mn-cs"/>
            </a:rPr>
            <a:t> </a:t>
          </a:r>
        </a:p>
        <a:p>
          <a:r>
            <a:rPr lang="en-IN" sz="1100" b="0" i="0">
              <a:solidFill>
                <a:schemeClr val="dk1"/>
              </a:solidFill>
              <a:effectLst/>
              <a:latin typeface="+mn-lt"/>
              <a:ea typeface="+mn-ea"/>
              <a:cs typeface="+mn-cs"/>
            </a:rPr>
            <a:t>Overall, Fisher's exact test with Monte Carlo simulation is a powerful statistical tool for analyzing categorical data, especially when the sample size is small or the expected frequency count is low. </a:t>
          </a:r>
        </a:p>
        <a:p>
          <a:endParaRPr lang="en-IN" sz="1100"/>
        </a:p>
      </xdr:txBody>
    </xdr:sp>
    <xdr:clientData/>
  </xdr:twoCellAnchor>
  <xdr:twoCellAnchor>
    <xdr:from>
      <xdr:col>2</xdr:col>
      <xdr:colOff>561975</xdr:colOff>
      <xdr:row>49</xdr:row>
      <xdr:rowOff>47625</xdr:rowOff>
    </xdr:from>
    <xdr:to>
      <xdr:col>11</xdr:col>
      <xdr:colOff>342900</xdr:colOff>
      <xdr:row>64</xdr:row>
      <xdr:rowOff>85725</xdr:rowOff>
    </xdr:to>
    <xdr:sp macro="" textlink="">
      <xdr:nvSpPr>
        <xdr:cNvPr id="3" name="TextBox 2">
          <a:extLst>
            <a:ext uri="{FF2B5EF4-FFF2-40B4-BE49-F238E27FC236}">
              <a16:creationId xmlns:a16="http://schemas.microsoft.com/office/drawing/2014/main" id="{4ED4C0C9-E235-7E37-F318-627595B3174D}"/>
            </a:ext>
          </a:extLst>
        </xdr:cNvPr>
        <xdr:cNvSpPr txBox="1"/>
      </xdr:nvSpPr>
      <xdr:spPr>
        <a:xfrm>
          <a:off x="1781175" y="9439275"/>
          <a:ext cx="5267325" cy="289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create a matrix with the data</a:t>
          </a:r>
        </a:p>
        <a:p>
          <a:r>
            <a:rPr lang="en-IN" sz="1100"/>
            <a:t>data &lt;- matrix(c(11,41,33,13,0,0,2,3,1,1,1,0,0,0,6,1,2,2,1,0,0,0,0,1,0,1,0,1,1,1,1,1,0,1,4,2,0,2,3,5,0,0,2,0), nrow = 11, byrow = TRUE)</a:t>
          </a:r>
        </a:p>
        <a:p>
          <a:r>
            <a:rPr lang="en-IN" sz="1100"/>
            <a:t># set the row and column names</a:t>
          </a:r>
        </a:p>
        <a:p>
          <a:r>
            <a:rPr lang="en-IN" sz="1100"/>
            <a:t>rownames(data) &lt;- c("Bsc","BA", "Bcom", "BBA", "BCA", "Bvoc-account and tax", "Bvoc - Food", "Bvoc - Renew", "MA", "Msc", "Mcom")</a:t>
          </a:r>
        </a:p>
        <a:p>
          <a:r>
            <a:rPr lang="en-IN" sz="1100"/>
            <a:t>colnames(data) &lt;- c("0 - 10 minutes", "10 - 20 minutes", "20 - 30 minutes", "more than 30 min")</a:t>
          </a:r>
        </a:p>
        <a:p>
          <a:r>
            <a:rPr lang="en-IN" sz="1100"/>
            <a:t># display the table</a:t>
          </a:r>
        </a:p>
        <a:p>
          <a:r>
            <a:rPr lang="en-IN" sz="1100"/>
            <a:t>data</a:t>
          </a:r>
        </a:p>
        <a:p>
          <a:r>
            <a:rPr lang="en-IN" sz="1100"/>
            <a:t># perform fisher test using monte carlo simulation</a:t>
          </a:r>
        </a:p>
        <a:p>
          <a:r>
            <a:rPr lang="en-IN" sz="1100"/>
            <a:t>fisher.test(data, simulate.p.value = TRUE, B = 10000)</a:t>
          </a:r>
        </a:p>
        <a:p>
          <a:endParaRPr lang="en-IN" sz="1100"/>
        </a:p>
      </xdr:txBody>
    </xdr:sp>
    <xdr:clientData/>
  </xdr:twoCellAnchor>
  <xdr:twoCellAnchor>
    <xdr:from>
      <xdr:col>3</xdr:col>
      <xdr:colOff>228600</xdr:colOff>
      <xdr:row>66</xdr:row>
      <xdr:rowOff>133350</xdr:rowOff>
    </xdr:from>
    <xdr:to>
      <xdr:col>11</xdr:col>
      <xdr:colOff>247650</xdr:colOff>
      <xdr:row>86</xdr:row>
      <xdr:rowOff>19050</xdr:rowOff>
    </xdr:to>
    <xdr:sp macro="" textlink="">
      <xdr:nvSpPr>
        <xdr:cNvPr id="4" name="TextBox 3">
          <a:extLst>
            <a:ext uri="{FF2B5EF4-FFF2-40B4-BE49-F238E27FC236}">
              <a16:creationId xmlns:a16="http://schemas.microsoft.com/office/drawing/2014/main" id="{2DD71FB7-03BB-306D-F3E7-026A4D0623A6}"/>
            </a:ext>
          </a:extLst>
        </xdr:cNvPr>
        <xdr:cNvSpPr txBox="1"/>
      </xdr:nvSpPr>
      <xdr:spPr>
        <a:xfrm>
          <a:off x="2057400" y="12763500"/>
          <a:ext cx="4895850" cy="3695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0 - 10 minutes 10 - 20 minutes 20 - 30 minutes more than 30 min</a:t>
          </a:r>
        </a:p>
        <a:p>
          <a:r>
            <a:rPr lang="en-IN" sz="1100"/>
            <a:t>Bsc                                    11              41              33               13</a:t>
          </a:r>
        </a:p>
        <a:p>
          <a:r>
            <a:rPr lang="en-IN" sz="1100"/>
            <a:t>BA                                      0               0               2                3</a:t>
          </a:r>
        </a:p>
        <a:p>
          <a:r>
            <a:rPr lang="en-IN" sz="1100"/>
            <a:t>Bcom                                    1               1               1                0</a:t>
          </a:r>
        </a:p>
        <a:p>
          <a:r>
            <a:rPr lang="en-IN" sz="1100"/>
            <a:t>BBA                                     0               0               6                1</a:t>
          </a:r>
        </a:p>
        <a:p>
          <a:r>
            <a:rPr lang="en-IN" sz="1100"/>
            <a:t>BCA                                     2               2               1                0</a:t>
          </a:r>
        </a:p>
        <a:p>
          <a:r>
            <a:rPr lang="en-IN" sz="1100"/>
            <a:t>Bvoc-account and tax                   0               0               0                1</a:t>
          </a:r>
        </a:p>
        <a:p>
          <a:r>
            <a:rPr lang="en-IN" sz="1100"/>
            <a:t>Bvoc - Food                             0               1               0                1</a:t>
          </a:r>
        </a:p>
        <a:p>
          <a:r>
            <a:rPr lang="en-IN" sz="1100"/>
            <a:t>Bvoc - Renew                            1               1               1                1</a:t>
          </a:r>
        </a:p>
        <a:p>
          <a:r>
            <a:rPr lang="en-IN" sz="1100"/>
            <a:t>MA                                      0               1               4                2</a:t>
          </a:r>
        </a:p>
        <a:p>
          <a:r>
            <a:rPr lang="en-IN" sz="1100"/>
            <a:t>Msc                                     0               2               3                5</a:t>
          </a:r>
        </a:p>
        <a:p>
          <a:r>
            <a:rPr lang="en-IN" sz="1100"/>
            <a:t>Mcom                                    0               0               2                0</a:t>
          </a:r>
        </a:p>
        <a:p>
          <a:r>
            <a:rPr lang="en-IN" sz="1100"/>
            <a:t>Fisher's Exact Test for Count Data with simulated p-value (based on</a:t>
          </a:r>
        </a:p>
        <a:p>
          <a:r>
            <a:rPr lang="en-IN" sz="1100"/>
            <a:t>	10000 replicates)</a:t>
          </a:r>
        </a:p>
        <a:p>
          <a:endParaRPr lang="en-IN" sz="1100"/>
        </a:p>
        <a:p>
          <a:r>
            <a:rPr lang="en-IN" sz="1100"/>
            <a:t>data:  data</a:t>
          </a:r>
        </a:p>
        <a:p>
          <a:r>
            <a:rPr lang="en-IN" sz="1100" b="1"/>
            <a:t>p-value = 0.012</a:t>
          </a:r>
        </a:p>
        <a:p>
          <a:r>
            <a:rPr lang="en-IN" sz="1100"/>
            <a:t>alternative hypothesis: two.sided</a:t>
          </a:r>
        </a:p>
        <a:p>
          <a:endParaRPr lang="en-IN" sz="1100"/>
        </a:p>
      </xdr:txBody>
    </xdr:sp>
    <xdr:clientData/>
  </xdr:twoCellAnchor>
  <xdr:twoCellAnchor>
    <xdr:from>
      <xdr:col>3</xdr:col>
      <xdr:colOff>171450</xdr:colOff>
      <xdr:row>87</xdr:row>
      <xdr:rowOff>152400</xdr:rowOff>
    </xdr:from>
    <xdr:to>
      <xdr:col>11</xdr:col>
      <xdr:colOff>447675</xdr:colOff>
      <xdr:row>101</xdr:row>
      <xdr:rowOff>114300</xdr:rowOff>
    </xdr:to>
    <xdr:sp macro="" textlink="">
      <xdr:nvSpPr>
        <xdr:cNvPr id="5" name="TextBox 4">
          <a:extLst>
            <a:ext uri="{FF2B5EF4-FFF2-40B4-BE49-F238E27FC236}">
              <a16:creationId xmlns:a16="http://schemas.microsoft.com/office/drawing/2014/main" id="{E31FDCE0-0EA8-5217-017F-9B281B7746BA}"/>
            </a:ext>
          </a:extLst>
        </xdr:cNvPr>
        <xdr:cNvSpPr txBox="1"/>
      </xdr:nvSpPr>
      <xdr:spPr>
        <a:xfrm>
          <a:off x="2000250" y="16783050"/>
          <a:ext cx="5153025" cy="2628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conclusion : Based on the p-value of 0.012, which is less than the significance level of 0.05, we reject the null hypothesis So   There is a significant association between the degree and the time duration for playing mobile games. This suggests that there is a significant association between the two variables. However, it is important to note that </a:t>
          </a:r>
          <a:r>
            <a:rPr lang="en-IN" sz="1100" b="1"/>
            <a:t>statistical significance does not necessarily imply practical significance, and further analysis may be required to determine the strength and direction of the association</a:t>
          </a:r>
          <a:r>
            <a:rPr lang="en-IN" sz="1100"/>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247650</xdr:colOff>
      <xdr:row>19</xdr:row>
      <xdr:rowOff>104775</xdr:rowOff>
    </xdr:from>
    <xdr:to>
      <xdr:col>7</xdr:col>
      <xdr:colOff>352425</xdr:colOff>
      <xdr:row>32</xdr:row>
      <xdr:rowOff>171451</xdr:rowOff>
    </xdr:to>
    <xdr:sp macro="" textlink="">
      <xdr:nvSpPr>
        <xdr:cNvPr id="5" name="TextBox 4">
          <a:extLst>
            <a:ext uri="{FF2B5EF4-FFF2-40B4-BE49-F238E27FC236}">
              <a16:creationId xmlns:a16="http://schemas.microsoft.com/office/drawing/2014/main" id="{4CBF1029-C5A5-7B3A-D107-706C88301883}"/>
            </a:ext>
          </a:extLst>
        </xdr:cNvPr>
        <xdr:cNvSpPr txBox="1"/>
      </xdr:nvSpPr>
      <xdr:spPr>
        <a:xfrm>
          <a:off x="2695575" y="3724275"/>
          <a:ext cx="2647950" cy="2543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A correlation coefficient of 0.991235623 means that there is a very strong linear relationship between the two variables, and that as one variable increases, the other variable increases as well. The closer the correlation coefficient is to 1, the stronger the relationship between the two variables.</a:t>
          </a:r>
        </a:p>
        <a:p>
          <a:r>
            <a:rPr lang="en-IN" sz="1100" b="0" i="0">
              <a:solidFill>
                <a:schemeClr val="dk1"/>
              </a:solidFill>
              <a:effectLst/>
              <a:latin typeface="+mn-lt"/>
              <a:ea typeface="+mn-ea"/>
              <a:cs typeface="+mn-cs"/>
            </a:rPr>
            <a:t> </a:t>
          </a:r>
        </a:p>
        <a:p>
          <a:r>
            <a:rPr lang="en-IN" sz="1100" b="1" i="0">
              <a:solidFill>
                <a:schemeClr val="dk1"/>
              </a:solidFill>
              <a:effectLst/>
              <a:latin typeface="+mn-lt"/>
              <a:ea typeface="+mn-ea"/>
              <a:cs typeface="+mn-cs"/>
            </a:rPr>
            <a:t>summary </a:t>
          </a:r>
          <a:r>
            <a:rPr lang="en-IN" sz="1100" b="0" i="0">
              <a:solidFill>
                <a:schemeClr val="dk1"/>
              </a:solidFill>
              <a:effectLst/>
              <a:latin typeface="+mn-lt"/>
              <a:ea typeface="+mn-ea"/>
              <a:cs typeface="+mn-cs"/>
            </a:rPr>
            <a:t>: a correlation coefficient of 0.991235623 indicates a very strong positive correlation between the variables x and y, and we can conclude that there is a strong linear relationship between the number of students who play mobile games and the number of students who think mobile games are beneficial.</a:t>
          </a:r>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21</xdr:row>
      <xdr:rowOff>0</xdr:rowOff>
    </xdr:from>
    <xdr:to>
      <xdr:col>7</xdr:col>
      <xdr:colOff>523875</xdr:colOff>
      <xdr:row>34</xdr:row>
      <xdr:rowOff>66676</xdr:rowOff>
    </xdr:to>
    <xdr:sp macro="" textlink="">
      <xdr:nvSpPr>
        <xdr:cNvPr id="6" name="TextBox 5">
          <a:extLst>
            <a:ext uri="{FF2B5EF4-FFF2-40B4-BE49-F238E27FC236}">
              <a16:creationId xmlns:a16="http://schemas.microsoft.com/office/drawing/2014/main" id="{07B645B9-5C71-4F60-9EC6-9BE608D12D17}"/>
            </a:ext>
          </a:extLst>
        </xdr:cNvPr>
        <xdr:cNvSpPr txBox="1"/>
      </xdr:nvSpPr>
      <xdr:spPr>
        <a:xfrm>
          <a:off x="1828800" y="4000500"/>
          <a:ext cx="4057650" cy="2543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A correlation coefficient of 0.998230531  means that there is a very strong linear relationship between the two variables, and that as one variable increases, the other variable increases as well. The closer the correlation coefficient is to 1, the stronger the relationship between the two variables.</a:t>
          </a:r>
        </a:p>
        <a:p>
          <a:r>
            <a:rPr lang="en-IN" sz="1100" b="0" i="0">
              <a:solidFill>
                <a:schemeClr val="dk1"/>
              </a:solidFill>
              <a:effectLst/>
              <a:latin typeface="+mn-lt"/>
              <a:ea typeface="+mn-ea"/>
              <a:cs typeface="+mn-cs"/>
            </a:rPr>
            <a:t> </a:t>
          </a:r>
        </a:p>
        <a:p>
          <a:r>
            <a:rPr lang="en-IN" sz="1100" b="1" i="0">
              <a:solidFill>
                <a:schemeClr val="dk1"/>
              </a:solidFill>
              <a:effectLst/>
              <a:latin typeface="+mn-lt"/>
              <a:ea typeface="+mn-ea"/>
              <a:cs typeface="+mn-cs"/>
            </a:rPr>
            <a:t>summary </a:t>
          </a:r>
          <a:r>
            <a:rPr lang="en-IN" sz="1100" b="0" i="0">
              <a:solidFill>
                <a:schemeClr val="dk1"/>
              </a:solidFill>
              <a:effectLst/>
              <a:latin typeface="+mn-lt"/>
              <a:ea typeface="+mn-ea"/>
              <a:cs typeface="+mn-cs"/>
            </a:rPr>
            <a:t>: a correlation coefficient of 0.998230531  indicates a very strong positive correlation between the variables x and y, and we can conclude that there is a strong linear relationship between the number of students who play mobile games and No of students who feel fresh after playing mobile games</a:t>
          </a:r>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18805</xdr:colOff>
      <xdr:row>3</xdr:row>
      <xdr:rowOff>161926</xdr:rowOff>
    </xdr:from>
    <xdr:to>
      <xdr:col>11</xdr:col>
      <xdr:colOff>419101</xdr:colOff>
      <xdr:row>17</xdr:row>
      <xdr:rowOff>95250</xdr:rowOff>
    </xdr:to>
    <xdr:pic>
      <xdr:nvPicPr>
        <xdr:cNvPr id="3" name="Picture 2" descr="Forms response chart. Question title: Your Age&#10;. Number of responses: 203 responses.">
          <a:extLst>
            <a:ext uri="{FF2B5EF4-FFF2-40B4-BE49-F238E27FC236}">
              <a16:creationId xmlns:a16="http://schemas.microsoft.com/office/drawing/2014/main" id="{BB11C1F2-5884-6C27-BFE7-B156915C40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8005" y="809626"/>
          <a:ext cx="5886696" cy="2600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238125</xdr:colOff>
      <xdr:row>4</xdr:row>
      <xdr:rowOff>161925</xdr:rowOff>
    </xdr:from>
    <xdr:to>
      <xdr:col>17</xdr:col>
      <xdr:colOff>228600</xdr:colOff>
      <xdr:row>15</xdr:row>
      <xdr:rowOff>161925</xdr:rowOff>
    </xdr:to>
    <xdr:sp macro="" textlink="">
      <xdr:nvSpPr>
        <xdr:cNvPr id="4" name="TextBox 3">
          <a:extLst>
            <a:ext uri="{FF2B5EF4-FFF2-40B4-BE49-F238E27FC236}">
              <a16:creationId xmlns:a16="http://schemas.microsoft.com/office/drawing/2014/main" id="{002E4E06-48BD-FBEA-E0FB-FC7A6B62AF33}"/>
            </a:ext>
          </a:extLst>
        </xdr:cNvPr>
        <xdr:cNvSpPr txBox="1"/>
      </xdr:nvSpPr>
      <xdr:spPr>
        <a:xfrm>
          <a:off x="7553325" y="1000125"/>
          <a:ext cx="3038475" cy="209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from figure we may conclude that students between the age 18-20 years are the most active to play mobile games as compare to students between the age of 20-22  years. </a:t>
          </a:r>
        </a:p>
        <a:p>
          <a:r>
            <a:rPr lang="en-IN" sz="1100" baseline="0"/>
            <a:t> The students between the age of 22-25 are mostly PG students which not interested in playing mobile games. </a:t>
          </a:r>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428625</xdr:colOff>
      <xdr:row>24</xdr:row>
      <xdr:rowOff>85724</xdr:rowOff>
    </xdr:from>
    <xdr:to>
      <xdr:col>13</xdr:col>
      <xdr:colOff>428625</xdr:colOff>
      <xdr:row>41</xdr:row>
      <xdr:rowOff>38099</xdr:rowOff>
    </xdr:to>
    <xdr:sp macro="" textlink="">
      <xdr:nvSpPr>
        <xdr:cNvPr id="2" name="TextBox 1">
          <a:extLst>
            <a:ext uri="{FF2B5EF4-FFF2-40B4-BE49-F238E27FC236}">
              <a16:creationId xmlns:a16="http://schemas.microsoft.com/office/drawing/2014/main" id="{674BE8CC-BD28-186F-00C9-F4679A804C9C}"/>
            </a:ext>
          </a:extLst>
        </xdr:cNvPr>
        <xdr:cNvSpPr txBox="1"/>
      </xdr:nvSpPr>
      <xdr:spPr>
        <a:xfrm>
          <a:off x="1647825" y="4838699"/>
          <a:ext cx="6705600" cy="3190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data &lt;- c(15, 49, 53, 27)</a:t>
          </a:r>
        </a:p>
        <a:p>
          <a:r>
            <a:rPr lang="en-IN" sz="1100"/>
            <a:t>test &lt;- wilcox.test(data, mu = 30, alternative = "two.sided", correct = TRUE)</a:t>
          </a:r>
        </a:p>
        <a:p>
          <a:r>
            <a:rPr lang="en-IN" sz="1100"/>
            <a:t>test</a:t>
          </a:r>
        </a:p>
        <a:p>
          <a:endParaRPr lang="en-IN" sz="1100"/>
        </a:p>
        <a:p>
          <a:r>
            <a:rPr lang="en-IN" sz="1100"/>
            <a:t>output: </a:t>
          </a:r>
        </a:p>
        <a:p>
          <a:endParaRPr lang="en-IN" sz="1100"/>
        </a:p>
        <a:p>
          <a:r>
            <a:rPr lang="en-IN">
              <a:effectLst/>
            </a:rPr>
            <a:t>Wilcoxon signed rank exact test </a:t>
          </a:r>
        </a:p>
        <a:p>
          <a:r>
            <a:rPr lang="en-IN">
              <a:effectLst/>
            </a:rPr>
            <a:t>data: data </a:t>
          </a:r>
        </a:p>
        <a:p>
          <a:r>
            <a:rPr lang="en-IN">
              <a:effectLst/>
            </a:rPr>
            <a:t>V = 7, p-value = 0.625 </a:t>
          </a:r>
        </a:p>
        <a:p>
          <a:r>
            <a:rPr lang="en-IN">
              <a:effectLst/>
            </a:rPr>
            <a:t>alternative hypothesis: true location is not equal to 30</a:t>
          </a:r>
        </a:p>
        <a:p>
          <a:endParaRPr lang="en-IN" sz="1100">
            <a:effectLst/>
          </a:endParaRPr>
        </a:p>
        <a:p>
          <a:r>
            <a:rPr lang="en-IN" sz="1100">
              <a:effectLst/>
            </a:rPr>
            <a:t>Conclusion</a:t>
          </a:r>
          <a:r>
            <a:rPr lang="en-IN" sz="1100" baseline="0">
              <a:effectLst/>
            </a:rPr>
            <a:t> : </a:t>
          </a:r>
        </a:p>
        <a:p>
          <a:r>
            <a:rPr lang="en-IN" sz="1100" b="0" i="0">
              <a:solidFill>
                <a:schemeClr val="dk1"/>
              </a:solidFill>
              <a:effectLst/>
              <a:latin typeface="+mn-lt"/>
              <a:ea typeface="+mn-ea"/>
              <a:cs typeface="+mn-cs"/>
            </a:rPr>
            <a:t>The test yielded a test statistic of </a:t>
          </a:r>
          <a:r>
            <a:rPr lang="en-IN" sz="1100" b="1" i="0">
              <a:solidFill>
                <a:schemeClr val="dk1"/>
              </a:solidFill>
              <a:effectLst/>
              <a:latin typeface="+mn-lt"/>
              <a:ea typeface="+mn-ea"/>
              <a:cs typeface="+mn-cs"/>
            </a:rPr>
            <a:t>7</a:t>
          </a:r>
          <a:r>
            <a:rPr lang="en-IN" sz="1100" b="0" i="0">
              <a:solidFill>
                <a:schemeClr val="dk1"/>
              </a:solidFill>
              <a:effectLst/>
              <a:latin typeface="+mn-lt"/>
              <a:ea typeface="+mn-ea"/>
              <a:cs typeface="+mn-cs"/>
            </a:rPr>
            <a:t> and a </a:t>
          </a:r>
          <a:r>
            <a:rPr lang="en-IN" sz="1100" b="1" i="0">
              <a:solidFill>
                <a:schemeClr val="dk1"/>
              </a:solidFill>
              <a:effectLst/>
              <a:latin typeface="+mn-lt"/>
              <a:ea typeface="+mn-ea"/>
              <a:cs typeface="+mn-cs"/>
            </a:rPr>
            <a:t>p-value of 0.625, </a:t>
          </a:r>
          <a:r>
            <a:rPr lang="en-IN" sz="1100" b="0" i="0">
              <a:solidFill>
                <a:schemeClr val="dk1"/>
              </a:solidFill>
              <a:effectLst/>
              <a:latin typeface="+mn-lt"/>
              <a:ea typeface="+mn-ea"/>
              <a:cs typeface="+mn-cs"/>
            </a:rPr>
            <a:t>indicating that there is no significant evidence to reject the null hypothesis at the 5% level of significance. </a:t>
          </a:r>
          <a:r>
            <a:rPr lang="en-IN" sz="1100" b="1" i="0">
              <a:solidFill>
                <a:schemeClr val="dk1"/>
              </a:solidFill>
              <a:effectLst/>
              <a:latin typeface="+mn-lt"/>
              <a:ea typeface="+mn-ea"/>
              <a:cs typeface="+mn-cs"/>
            </a:rPr>
            <a:t>Therefore, we cannot conclude that the average time spent by college students playing mobile games is different from 30 minutes a day.</a:t>
          </a:r>
          <a:endParaRPr lang="en-IN" sz="1100" b="1">
            <a:effectLst/>
          </a:endParaRPr>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1</xdr:col>
      <xdr:colOff>314325</xdr:colOff>
      <xdr:row>26</xdr:row>
      <xdr:rowOff>104775</xdr:rowOff>
    </xdr:from>
    <xdr:ext cx="11220450" cy="3200400"/>
    <xdr:sp macro="" textlink="">
      <xdr:nvSpPr>
        <xdr:cNvPr id="2" name="TextBox 1">
          <a:extLst>
            <a:ext uri="{FF2B5EF4-FFF2-40B4-BE49-F238E27FC236}">
              <a16:creationId xmlns:a16="http://schemas.microsoft.com/office/drawing/2014/main" id="{4F6F3391-1272-B65A-E6BB-7AFD192B5B0B}"/>
            </a:ext>
          </a:extLst>
        </xdr:cNvPr>
        <xdr:cNvSpPr txBox="1"/>
      </xdr:nvSpPr>
      <xdr:spPr>
        <a:xfrm>
          <a:off x="923925" y="5057775"/>
          <a:ext cx="11220450" cy="3200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600" b="0" i="0">
              <a:solidFill>
                <a:schemeClr val="tx1"/>
              </a:solidFill>
              <a:effectLst/>
              <a:latin typeface="+mn-lt"/>
              <a:ea typeface="+mn-ea"/>
              <a:cs typeface="+mn-cs"/>
            </a:rPr>
            <a:t>To check whether the given data follows a normal distribution or not, we can use various methods such as visual inspection of histogram or normal probability plot, or statistical tests like Shapiro-Wilk test or Anderson-Darling test. Here, we can use the Shapiro-Wilk test to check the normality of the data.</a:t>
          </a:r>
        </a:p>
        <a:p>
          <a:r>
            <a:rPr lang="en-IN" sz="1600" b="0" i="0">
              <a:solidFill>
                <a:schemeClr val="tx1"/>
              </a:solidFill>
              <a:effectLst/>
              <a:latin typeface="+mn-lt"/>
              <a:ea typeface="+mn-ea"/>
              <a:cs typeface="+mn-cs"/>
            </a:rPr>
            <a:t>For the sample from UG students:</a:t>
          </a:r>
        </a:p>
        <a:p>
          <a:r>
            <a:rPr lang="en-IN" sz="1600" b="0" i="0">
              <a:solidFill>
                <a:schemeClr val="tx1"/>
              </a:solidFill>
              <a:effectLst/>
              <a:latin typeface="+mn-lt"/>
              <a:ea typeface="+mn-ea"/>
              <a:cs typeface="+mn-cs"/>
            </a:rPr>
            <a:t>H0: The data follows a normal distribution H1: The data does not follow a normal distribution</a:t>
          </a:r>
        </a:p>
        <a:p>
          <a:r>
            <a:rPr lang="en-IN" sz="1600" b="0" i="0">
              <a:solidFill>
                <a:schemeClr val="tx1"/>
              </a:solidFill>
              <a:effectLst/>
              <a:latin typeface="+mn-lt"/>
              <a:ea typeface="+mn-ea"/>
              <a:cs typeface="+mn-cs"/>
            </a:rPr>
            <a:t>Using Shapiro-Wilk test in statistical software, we get the p-value as 0.126, which is greater than the significance level of 0.05. Therefore, we fail to reject the null hypothesis and conclude that the data follows a normal distribution.</a:t>
          </a:r>
        </a:p>
        <a:p>
          <a:r>
            <a:rPr lang="en-IN" sz="1600" b="0" i="0">
              <a:solidFill>
                <a:schemeClr val="tx1"/>
              </a:solidFill>
              <a:effectLst/>
              <a:latin typeface="+mn-lt"/>
              <a:ea typeface="+mn-ea"/>
              <a:cs typeface="+mn-cs"/>
            </a:rPr>
            <a:t>For the sample from PG students:</a:t>
          </a:r>
        </a:p>
        <a:p>
          <a:r>
            <a:rPr lang="en-IN" sz="1600" b="0" i="0">
              <a:solidFill>
                <a:schemeClr val="tx1"/>
              </a:solidFill>
              <a:effectLst/>
              <a:latin typeface="+mn-lt"/>
              <a:ea typeface="+mn-ea"/>
              <a:cs typeface="+mn-cs"/>
            </a:rPr>
            <a:t>H0: The data follows a normal distribution H1: The data does not follow a normal distribution</a:t>
          </a:r>
        </a:p>
        <a:p>
          <a:r>
            <a:rPr lang="en-IN" sz="1600" b="0" i="0">
              <a:solidFill>
                <a:schemeClr val="tx1"/>
              </a:solidFill>
              <a:effectLst/>
              <a:latin typeface="+mn-lt"/>
              <a:ea typeface="+mn-ea"/>
              <a:cs typeface="+mn-cs"/>
            </a:rPr>
            <a:t>Using Shapiro-Wilk test in statistical software, we get the p-value as 0.088, which is greater than the significance level of 0.05. Therefore, we fail to reject the null hypothesis and conclude that the data follows a normal distribution.</a:t>
          </a:r>
        </a:p>
        <a:p>
          <a:endParaRPr lang="en-IN" sz="16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6A2D2-7BF6-4C84-A633-E6A7D3C370DC}">
  <dimension ref="A3:K29"/>
  <sheetViews>
    <sheetView topLeftCell="A10" workbookViewId="0">
      <selection activeCell="G23" sqref="G23"/>
    </sheetView>
  </sheetViews>
  <sheetFormatPr defaultRowHeight="15"/>
  <cols>
    <col min="3" max="3" width="12.140625" customWidth="1"/>
    <col min="4" max="4" width="11.42578125" customWidth="1"/>
  </cols>
  <sheetData>
    <row r="3" spans="1:10">
      <c r="B3" s="3" t="s">
        <v>28</v>
      </c>
      <c r="C3" s="12" t="s">
        <v>0</v>
      </c>
      <c r="D3" s="13" t="s">
        <v>1</v>
      </c>
      <c r="E3" s="38" t="s">
        <v>2</v>
      </c>
      <c r="F3" s="38"/>
      <c r="G3" s="12" t="s">
        <v>6</v>
      </c>
      <c r="H3" s="4"/>
      <c r="I3" s="4"/>
      <c r="J3" s="5"/>
    </row>
    <row r="4" spans="1:10">
      <c r="B4" s="6"/>
      <c r="C4" s="14" t="s">
        <v>3</v>
      </c>
      <c r="D4" s="15">
        <v>84</v>
      </c>
      <c r="E4" s="21">
        <v>39</v>
      </c>
      <c r="F4" s="22"/>
      <c r="G4" s="15">
        <f>SUM(D4:F4)</f>
        <v>123</v>
      </c>
      <c r="H4" s="7"/>
      <c r="J4" s="8"/>
    </row>
    <row r="5" spans="1:10">
      <c r="B5" s="6"/>
      <c r="C5" s="14" t="s">
        <v>4</v>
      </c>
      <c r="D5" s="15">
        <v>43</v>
      </c>
      <c r="E5" s="21">
        <v>17</v>
      </c>
      <c r="F5" s="22"/>
      <c r="G5" s="15">
        <f>SUM(D5:F5)</f>
        <v>60</v>
      </c>
      <c r="H5" s="7"/>
      <c r="J5" s="8"/>
    </row>
    <row r="6" spans="1:10">
      <c r="B6" s="6"/>
      <c r="C6" s="14" t="s">
        <v>5</v>
      </c>
      <c r="D6" s="15">
        <v>17</v>
      </c>
      <c r="E6" s="19">
        <v>3</v>
      </c>
      <c r="F6" s="20"/>
      <c r="G6" s="15">
        <f>SUM(D6:E6)</f>
        <v>20</v>
      </c>
      <c r="H6" s="7"/>
      <c r="J6" s="8"/>
    </row>
    <row r="7" spans="1:10">
      <c r="B7" s="6"/>
      <c r="C7" s="7"/>
      <c r="D7" s="7"/>
      <c r="E7" s="7"/>
      <c r="F7" s="7"/>
      <c r="G7" s="7"/>
      <c r="H7" s="7"/>
      <c r="J7" s="8"/>
    </row>
    <row r="8" spans="1:10">
      <c r="B8" s="6"/>
      <c r="D8" s="16" t="s">
        <v>29</v>
      </c>
      <c r="E8" s="22">
        <v>203</v>
      </c>
      <c r="J8" s="8"/>
    </row>
    <row r="9" spans="1:10">
      <c r="B9" s="9"/>
      <c r="C9" s="18" t="s">
        <v>18</v>
      </c>
      <c r="D9" s="23"/>
      <c r="E9" s="24"/>
      <c r="F9" s="10"/>
      <c r="G9" s="10"/>
      <c r="H9" s="10"/>
      <c r="I9" s="11"/>
      <c r="J9" s="11"/>
    </row>
    <row r="11" spans="1:10">
      <c r="A11" t="s">
        <v>7</v>
      </c>
      <c r="C11" s="25" t="s">
        <v>21</v>
      </c>
      <c r="D11" s="25"/>
      <c r="E11" s="25"/>
      <c r="F11" s="25"/>
      <c r="G11" s="25"/>
      <c r="H11" s="25"/>
    </row>
    <row r="12" spans="1:10">
      <c r="C12" s="25" t="s">
        <v>22</v>
      </c>
      <c r="D12" s="25"/>
      <c r="E12" s="25"/>
      <c r="F12" s="25"/>
      <c r="G12" s="25"/>
      <c r="H12" s="25"/>
    </row>
    <row r="14" spans="1:10">
      <c r="C14" t="s">
        <v>8</v>
      </c>
    </row>
    <row r="15" spans="1:10">
      <c r="C15" s="16" t="s">
        <v>12</v>
      </c>
      <c r="D15" s="16" t="s">
        <v>13</v>
      </c>
      <c r="E15" s="16" t="s">
        <v>6</v>
      </c>
      <c r="G15" t="s">
        <v>14</v>
      </c>
    </row>
    <row r="16" spans="1:10">
      <c r="B16" s="16" t="s">
        <v>9</v>
      </c>
      <c r="C16" s="15">
        <v>84</v>
      </c>
      <c r="D16" s="15">
        <v>39</v>
      </c>
      <c r="E16" s="16">
        <f>SUM(C16:D16)</f>
        <v>123</v>
      </c>
      <c r="G16" s="16">
        <f>C19*E16/E19</f>
        <v>87.251231527093594</v>
      </c>
      <c r="H16" s="16">
        <f>D19*E16/E19</f>
        <v>35.748768472906406</v>
      </c>
    </row>
    <row r="17" spans="2:11">
      <c r="B17" s="16" t="s">
        <v>10</v>
      </c>
      <c r="C17" s="15">
        <v>43</v>
      </c>
      <c r="D17" s="15">
        <v>17</v>
      </c>
      <c r="E17" s="16">
        <f>SUM(C17:D17)</f>
        <v>60</v>
      </c>
      <c r="G17" s="16">
        <f>C19*E17/E19</f>
        <v>42.561576354679801</v>
      </c>
      <c r="H17" s="16">
        <f>D19*E17/E19</f>
        <v>17.438423645320196</v>
      </c>
    </row>
    <row r="18" spans="2:11">
      <c r="B18" s="16" t="s">
        <v>11</v>
      </c>
      <c r="C18" s="15">
        <v>17</v>
      </c>
      <c r="D18" s="15">
        <v>3</v>
      </c>
      <c r="E18" s="16">
        <f>SUM(C18:D18)</f>
        <v>20</v>
      </c>
      <c r="G18" s="16">
        <f>C19*E18/E19</f>
        <v>14.187192118226601</v>
      </c>
      <c r="H18" s="16">
        <f>D19*E18/E19</f>
        <v>5.8128078817733986</v>
      </c>
    </row>
    <row r="19" spans="2:11">
      <c r="B19" s="16" t="s">
        <v>6</v>
      </c>
      <c r="C19" s="16">
        <f>SUM(C16:C18)</f>
        <v>144</v>
      </c>
      <c r="D19" s="16">
        <f>SUM(D16:D18)</f>
        <v>59</v>
      </c>
      <c r="E19" s="16">
        <f>SUM(C19:D19)</f>
        <v>203</v>
      </c>
    </row>
    <row r="21" spans="2:11">
      <c r="C21" t="s">
        <v>15</v>
      </c>
    </row>
    <row r="23" spans="2:11">
      <c r="C23" s="2" t="s">
        <v>27</v>
      </c>
      <c r="D23" s="2">
        <f>CHITEST(C16:D18,G16:H18)</f>
        <v>0.30863855939057566</v>
      </c>
    </row>
    <row r="24" spans="2:11">
      <c r="C24" t="s">
        <v>19</v>
      </c>
      <c r="D24">
        <v>0.05</v>
      </c>
    </row>
    <row r="25" spans="2:11">
      <c r="C25" s="2" t="s">
        <v>24</v>
      </c>
      <c r="D25" s="2" t="s">
        <v>20</v>
      </c>
      <c r="E25" s="2"/>
      <c r="F25" s="2"/>
      <c r="G25" s="2"/>
      <c r="H25" s="2"/>
      <c r="I25" s="2"/>
      <c r="J25" s="2"/>
      <c r="K25" s="2"/>
    </row>
    <row r="26" spans="2:11">
      <c r="C26" s="17" t="s">
        <v>25</v>
      </c>
      <c r="D26" s="17" t="s">
        <v>26</v>
      </c>
      <c r="E26" s="17"/>
      <c r="F26" s="17"/>
      <c r="G26" s="17"/>
      <c r="H26" s="17"/>
      <c r="I26" s="17"/>
      <c r="J26" s="17"/>
      <c r="K26" s="17"/>
    </row>
    <row r="28" spans="2:11">
      <c r="B28" t="s">
        <v>23</v>
      </c>
    </row>
    <row r="29" spans="2:11">
      <c r="C29" t="s">
        <v>16</v>
      </c>
      <c r="D29" t="s">
        <v>17</v>
      </c>
    </row>
  </sheetData>
  <mergeCells count="1">
    <mergeCell ref="E3:F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0C416-10AB-4A0D-836A-8A5721DB4074}">
  <dimension ref="D2:O24"/>
  <sheetViews>
    <sheetView workbookViewId="0">
      <selection activeCell="F24" sqref="F24"/>
    </sheetView>
  </sheetViews>
  <sheetFormatPr defaultRowHeight="15"/>
  <cols>
    <col min="5" max="5" width="11.5703125" customWidth="1"/>
  </cols>
  <sheetData>
    <row r="2" spans="4:15">
      <c r="D2" t="s">
        <v>60</v>
      </c>
      <c r="O2" t="s">
        <v>6</v>
      </c>
    </row>
    <row r="4" spans="4:15">
      <c r="D4" s="16" t="s">
        <v>35</v>
      </c>
      <c r="E4" s="16"/>
      <c r="F4" s="16"/>
      <c r="G4" s="16">
        <v>98</v>
      </c>
      <c r="H4" s="16">
        <v>5</v>
      </c>
      <c r="I4" s="16">
        <v>4</v>
      </c>
      <c r="J4" s="16">
        <v>2</v>
      </c>
      <c r="K4" s="16">
        <v>1</v>
      </c>
      <c r="L4" s="16">
        <v>5</v>
      </c>
      <c r="M4" s="16">
        <v>7</v>
      </c>
      <c r="N4" s="16">
        <v>3</v>
      </c>
      <c r="O4" s="42">
        <f>SUM(G4:N4)</f>
        <v>125</v>
      </c>
    </row>
    <row r="5" spans="4:15">
      <c r="D5" s="16"/>
      <c r="E5" s="16"/>
      <c r="F5" s="16"/>
      <c r="G5" s="16"/>
      <c r="H5" s="16"/>
      <c r="I5" s="16"/>
      <c r="J5" s="16"/>
      <c r="K5" s="16"/>
      <c r="L5" s="16"/>
      <c r="M5" s="16"/>
      <c r="N5" s="16"/>
      <c r="O5" s="16"/>
    </row>
    <row r="6" spans="4:15">
      <c r="D6" s="16" t="s">
        <v>134</v>
      </c>
      <c r="E6" s="16"/>
      <c r="F6" s="16"/>
      <c r="G6" s="16">
        <v>7</v>
      </c>
      <c r="H6" s="16">
        <v>2</v>
      </c>
      <c r="I6" s="16">
        <v>10</v>
      </c>
      <c r="J6" s="16"/>
      <c r="K6" s="16"/>
      <c r="L6" s="16"/>
      <c r="M6" s="16"/>
      <c r="N6" s="16"/>
      <c r="O6" s="16">
        <f>SUM(G6:N6)</f>
        <v>19</v>
      </c>
    </row>
    <row r="7" spans="4:15">
      <c r="D7" s="16"/>
      <c r="E7" s="16"/>
      <c r="F7" s="16"/>
      <c r="G7" s="16"/>
      <c r="H7" s="16"/>
      <c r="I7" s="16"/>
      <c r="J7" s="16"/>
      <c r="K7" s="16"/>
      <c r="L7" s="16"/>
      <c r="M7" s="16"/>
      <c r="N7" s="16" t="s">
        <v>6</v>
      </c>
      <c r="O7" s="16">
        <f>SUM(O4:O6)</f>
        <v>144</v>
      </c>
    </row>
    <row r="8" spans="4:15">
      <c r="E8" t="s">
        <v>62</v>
      </c>
      <c r="H8">
        <f>AVERAGE(G4:N4)</f>
        <v>15.625</v>
      </c>
      <c r="J8" t="s">
        <v>64</v>
      </c>
      <c r="L8">
        <f>_xlfn.STDEV.P(G4:N4)</f>
        <v>31.184681736391024</v>
      </c>
    </row>
    <row r="9" spans="4:15">
      <c r="E9" t="s">
        <v>63</v>
      </c>
      <c r="H9">
        <f>AVERAGE(G6:I6)</f>
        <v>6.333333333333333</v>
      </c>
      <c r="J9" t="s">
        <v>65</v>
      </c>
      <c r="L9">
        <f>_xlfn.STDEV.P(G6:I6)</f>
        <v>3.2998316455372216</v>
      </c>
    </row>
    <row r="11" spans="4:15">
      <c r="E11" s="16" t="s">
        <v>66</v>
      </c>
      <c r="F11" s="16"/>
      <c r="G11" s="16"/>
      <c r="H11" s="16" t="s">
        <v>61</v>
      </c>
      <c r="I11" s="16" t="s">
        <v>67</v>
      </c>
    </row>
    <row r="12" spans="4:15">
      <c r="E12" s="16" t="s">
        <v>68</v>
      </c>
      <c r="F12" s="16"/>
      <c r="G12" s="16"/>
      <c r="H12" s="16">
        <f>H8</f>
        <v>15.625</v>
      </c>
      <c r="I12" s="16">
        <f>H9</f>
        <v>6.333333333333333</v>
      </c>
    </row>
    <row r="13" spans="4:15">
      <c r="E13" s="16" t="s">
        <v>69</v>
      </c>
      <c r="F13" s="16"/>
      <c r="G13" s="16"/>
      <c r="H13" s="16">
        <f>L8</f>
        <v>31.184681736391024</v>
      </c>
      <c r="I13" s="16">
        <f>L9</f>
        <v>3.2998316455372216</v>
      </c>
    </row>
    <row r="14" spans="4:15">
      <c r="E14" t="s">
        <v>70</v>
      </c>
      <c r="H14">
        <f>O7</f>
        <v>144</v>
      </c>
      <c r="I14">
        <f>O7</f>
        <v>144</v>
      </c>
    </row>
    <row r="15" spans="4:15">
      <c r="E15" t="s">
        <v>80</v>
      </c>
    </row>
    <row r="16" spans="4:15">
      <c r="E16" t="s">
        <v>71</v>
      </c>
      <c r="F16" s="26" t="s">
        <v>74</v>
      </c>
    </row>
    <row r="17" spans="5:6">
      <c r="E17" t="s">
        <v>72</v>
      </c>
      <c r="F17" s="26" t="s">
        <v>73</v>
      </c>
    </row>
    <row r="19" spans="5:6">
      <c r="E19" t="s">
        <v>75</v>
      </c>
      <c r="F19" t="s">
        <v>76</v>
      </c>
    </row>
    <row r="21" spans="5:6">
      <c r="E21" t="s">
        <v>77</v>
      </c>
      <c r="F21">
        <f>(H12-I12)/SQRT((H13^2/H14)+(I13^2/I14))</f>
        <v>3.5556226916336473</v>
      </c>
    </row>
    <row r="22" spans="5:6">
      <c r="E22" t="s">
        <v>56</v>
      </c>
      <c r="F22">
        <v>1.96</v>
      </c>
    </row>
    <row r="23" spans="5:6">
      <c r="E23" t="s">
        <v>24</v>
      </c>
      <c r="F23" t="s">
        <v>78</v>
      </c>
    </row>
    <row r="24" spans="5:6">
      <c r="E24" t="s">
        <v>79</v>
      </c>
      <c r="F24" t="s">
        <v>81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744D1-72A9-4803-8BF2-E1A2C202D2F0}">
  <dimension ref="B3:P66"/>
  <sheetViews>
    <sheetView topLeftCell="C80" workbookViewId="0">
      <selection activeCell="C97" sqref="C97"/>
    </sheetView>
  </sheetViews>
  <sheetFormatPr defaultRowHeight="15"/>
  <cols>
    <col min="3" max="3" width="20.42578125" customWidth="1"/>
    <col min="4" max="7" width="21.28515625" customWidth="1"/>
  </cols>
  <sheetData>
    <row r="3" spans="2:16">
      <c r="C3" s="46" t="s">
        <v>115</v>
      </c>
      <c r="D3" s="43" t="s">
        <v>114</v>
      </c>
      <c r="E3" s="44"/>
      <c r="F3" s="44"/>
      <c r="G3" s="45"/>
      <c r="H3" s="7"/>
      <c r="I3" s="7"/>
      <c r="K3" s="7"/>
      <c r="L3" s="7"/>
      <c r="N3" s="7"/>
      <c r="P3" s="7"/>
    </row>
    <row r="4" spans="2:16">
      <c r="C4" s="49"/>
      <c r="D4" s="12" t="s">
        <v>39</v>
      </c>
      <c r="E4" s="12" t="s">
        <v>36</v>
      </c>
      <c r="F4" s="12" t="s">
        <v>37</v>
      </c>
      <c r="G4" s="51" t="s">
        <v>38</v>
      </c>
    </row>
    <row r="5" spans="2:16">
      <c r="C5" s="12" t="s">
        <v>82</v>
      </c>
      <c r="D5" s="16">
        <v>11</v>
      </c>
      <c r="E5" s="16">
        <v>41</v>
      </c>
      <c r="F5" s="16">
        <v>33</v>
      </c>
      <c r="G5" s="50">
        <v>13</v>
      </c>
    </row>
    <row r="6" spans="2:16">
      <c r="C6" s="47" t="s">
        <v>83</v>
      </c>
      <c r="D6" s="48">
        <v>0</v>
      </c>
      <c r="E6" s="48">
        <v>0</v>
      </c>
      <c r="F6" s="48">
        <v>2</v>
      </c>
      <c r="G6" s="8">
        <v>3</v>
      </c>
    </row>
    <row r="7" spans="2:16">
      <c r="C7" s="12" t="s">
        <v>84</v>
      </c>
      <c r="D7" s="16">
        <v>1</v>
      </c>
      <c r="E7" s="16">
        <v>1</v>
      </c>
      <c r="F7" s="16">
        <v>1</v>
      </c>
      <c r="G7" s="50">
        <v>0</v>
      </c>
    </row>
    <row r="8" spans="2:16">
      <c r="C8" s="12" t="s">
        <v>85</v>
      </c>
      <c r="D8" s="16">
        <v>0</v>
      </c>
      <c r="E8" s="16">
        <v>0</v>
      </c>
      <c r="F8" s="16">
        <v>6</v>
      </c>
      <c r="G8" s="50">
        <v>1</v>
      </c>
    </row>
    <row r="9" spans="2:16">
      <c r="C9" s="12" t="s">
        <v>86</v>
      </c>
      <c r="D9" s="16">
        <v>2</v>
      </c>
      <c r="E9" s="16">
        <v>2</v>
      </c>
      <c r="F9" s="16">
        <v>1</v>
      </c>
      <c r="G9" s="50">
        <v>0</v>
      </c>
    </row>
    <row r="10" spans="2:16">
      <c r="C10" s="12" t="s">
        <v>87</v>
      </c>
      <c r="D10" s="16">
        <v>0</v>
      </c>
      <c r="E10" s="16">
        <v>0</v>
      </c>
      <c r="F10" s="16">
        <v>0</v>
      </c>
      <c r="G10" s="50">
        <v>1</v>
      </c>
    </row>
    <row r="11" spans="2:16">
      <c r="C11" s="12" t="s">
        <v>88</v>
      </c>
      <c r="D11" s="16">
        <v>0</v>
      </c>
      <c r="E11" s="16">
        <v>1</v>
      </c>
      <c r="F11" s="16">
        <v>0</v>
      </c>
      <c r="G11" s="50">
        <v>1</v>
      </c>
    </row>
    <row r="12" spans="2:16">
      <c r="C12" s="12" t="s">
        <v>89</v>
      </c>
      <c r="D12" s="16">
        <v>1</v>
      </c>
      <c r="E12" s="16">
        <v>1</v>
      </c>
      <c r="F12" s="16">
        <v>1</v>
      </c>
      <c r="G12" s="50">
        <v>1</v>
      </c>
    </row>
    <row r="13" spans="2:16">
      <c r="B13" s="7"/>
      <c r="C13" s="12" t="s">
        <v>90</v>
      </c>
      <c r="D13" s="16">
        <v>0</v>
      </c>
      <c r="E13" s="16">
        <v>1</v>
      </c>
      <c r="F13" s="16">
        <v>4</v>
      </c>
      <c r="G13" s="50">
        <v>2</v>
      </c>
    </row>
    <row r="14" spans="2:16">
      <c r="B14" s="7"/>
      <c r="C14" s="47" t="s">
        <v>91</v>
      </c>
      <c r="D14" s="48">
        <v>0</v>
      </c>
      <c r="E14" s="48">
        <v>2</v>
      </c>
      <c r="F14" s="48">
        <v>3</v>
      </c>
      <c r="G14" s="8">
        <v>5</v>
      </c>
    </row>
    <row r="15" spans="2:16">
      <c r="B15" s="7"/>
      <c r="C15" s="12" t="s">
        <v>92</v>
      </c>
      <c r="D15" s="16">
        <v>0</v>
      </c>
      <c r="E15" s="16">
        <v>0</v>
      </c>
      <c r="F15" s="16">
        <v>2</v>
      </c>
      <c r="G15" s="50">
        <v>0</v>
      </c>
    </row>
    <row r="16" spans="2:16">
      <c r="B16" s="39"/>
      <c r="C16" s="39"/>
      <c r="D16" s="39"/>
    </row>
    <row r="17" spans="2:8">
      <c r="D17" t="s">
        <v>116</v>
      </c>
    </row>
    <row r="18" spans="2:8">
      <c r="D18" t="s">
        <v>117</v>
      </c>
      <c r="H18" s="1"/>
    </row>
    <row r="19" spans="2:8">
      <c r="D19" t="s">
        <v>118</v>
      </c>
      <c r="E19">
        <v>144</v>
      </c>
      <c r="H19" s="1"/>
    </row>
    <row r="20" spans="2:8">
      <c r="B20" t="s">
        <v>119</v>
      </c>
      <c r="H20" s="1"/>
    </row>
    <row r="21" spans="2:8" ht="17.25">
      <c r="D21" s="52" t="s">
        <v>120</v>
      </c>
      <c r="H21" s="1"/>
    </row>
    <row r="23" spans="2:8" ht="17.25">
      <c r="D23" s="52" t="s">
        <v>121</v>
      </c>
    </row>
    <row r="48" spans="4:4">
      <c r="D48" t="s">
        <v>122</v>
      </c>
    </row>
    <row r="49" spans="4:4">
      <c r="D49" t="s">
        <v>113</v>
      </c>
    </row>
    <row r="66" spans="4:4">
      <c r="D66" t="s">
        <v>123</v>
      </c>
    </row>
  </sheetData>
  <mergeCells count="3">
    <mergeCell ref="B16:D16"/>
    <mergeCell ref="D3:G3"/>
    <mergeCell ref="C3:C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FB509-7025-4825-802C-9AF31E05E874}">
  <dimension ref="D3:Y20"/>
  <sheetViews>
    <sheetView tabSelected="1" topLeftCell="G5" workbookViewId="0">
      <selection activeCell="U18" sqref="U18"/>
    </sheetView>
  </sheetViews>
  <sheetFormatPr defaultRowHeight="15"/>
  <sheetData>
    <row r="3" spans="4:25">
      <c r="D3" s="40" t="s">
        <v>30</v>
      </c>
      <c r="E3" s="40"/>
      <c r="F3" s="40"/>
      <c r="G3" s="40"/>
      <c r="I3">
        <v>7</v>
      </c>
      <c r="J3">
        <v>10</v>
      </c>
      <c r="K3">
        <v>2</v>
      </c>
      <c r="L3">
        <v>98</v>
      </c>
      <c r="M3">
        <v>5</v>
      </c>
      <c r="N3">
        <v>3</v>
      </c>
      <c r="O3">
        <v>7</v>
      </c>
      <c r="P3">
        <v>5</v>
      </c>
      <c r="Q3">
        <v>1</v>
      </c>
      <c r="T3">
        <v>2</v>
      </c>
      <c r="V3">
        <v>4</v>
      </c>
      <c r="Y3">
        <f>SUM(I3:X3)</f>
        <v>144</v>
      </c>
    </row>
    <row r="4" spans="4:25" ht="15.75">
      <c r="D4" s="40" t="s">
        <v>31</v>
      </c>
      <c r="E4" s="40"/>
      <c r="F4" s="40"/>
      <c r="G4" s="40"/>
      <c r="I4" t="s">
        <v>95</v>
      </c>
      <c r="J4" s="29" t="s">
        <v>96</v>
      </c>
      <c r="K4" s="29" t="s">
        <v>97</v>
      </c>
      <c r="L4" s="29" t="s">
        <v>82</v>
      </c>
      <c r="M4" s="29" t="s">
        <v>83</v>
      </c>
      <c r="N4" s="29" t="s">
        <v>84</v>
      </c>
      <c r="O4" t="s">
        <v>85</v>
      </c>
      <c r="P4" t="s">
        <v>86</v>
      </c>
      <c r="Q4" s="29" t="s">
        <v>98</v>
      </c>
      <c r="T4" t="s">
        <v>99</v>
      </c>
      <c r="V4" t="s">
        <v>100</v>
      </c>
    </row>
    <row r="5" spans="4:25">
      <c r="D5" s="40" t="s">
        <v>32</v>
      </c>
      <c r="E5" s="40"/>
      <c r="F5" s="40"/>
      <c r="G5" s="40"/>
      <c r="I5">
        <v>5</v>
      </c>
      <c r="J5">
        <v>8</v>
      </c>
      <c r="K5">
        <v>2</v>
      </c>
      <c r="L5">
        <v>70</v>
      </c>
      <c r="M5">
        <v>3</v>
      </c>
      <c r="N5">
        <v>2</v>
      </c>
      <c r="O5">
        <v>6</v>
      </c>
      <c r="P5">
        <v>5</v>
      </c>
      <c r="Q5">
        <v>1</v>
      </c>
      <c r="T5">
        <v>2</v>
      </c>
      <c r="V5">
        <v>4</v>
      </c>
      <c r="Y5">
        <f>SUM(I5:X5)</f>
        <v>108</v>
      </c>
    </row>
    <row r="6" spans="4:25">
      <c r="E6" t="s">
        <v>101</v>
      </c>
      <c r="I6">
        <v>2</v>
      </c>
      <c r="J6">
        <v>2</v>
      </c>
      <c r="K6">
        <v>0</v>
      </c>
      <c r="L6">
        <v>28</v>
      </c>
      <c r="M6">
        <v>2</v>
      </c>
      <c r="N6">
        <v>1</v>
      </c>
      <c r="O6">
        <v>1</v>
      </c>
      <c r="P6">
        <v>0</v>
      </c>
      <c r="Q6">
        <v>0</v>
      </c>
      <c r="T6">
        <v>0</v>
      </c>
      <c r="V6">
        <v>0</v>
      </c>
      <c r="Y6">
        <f>SUM(I6:X6)</f>
        <v>36</v>
      </c>
    </row>
    <row r="8" spans="4:25">
      <c r="I8" t="s">
        <v>102</v>
      </c>
    </row>
    <row r="10" spans="4:25">
      <c r="E10" t="s">
        <v>34</v>
      </c>
    </row>
    <row r="11" spans="4:25">
      <c r="N11" t="s">
        <v>115</v>
      </c>
      <c r="O11" t="s">
        <v>136</v>
      </c>
    </row>
    <row r="12" spans="4:25">
      <c r="D12" t="s">
        <v>33</v>
      </c>
      <c r="N12" t="s">
        <v>82</v>
      </c>
      <c r="Q12">
        <v>98</v>
      </c>
    </row>
    <row r="13" spans="4:25">
      <c r="N13" t="s">
        <v>83</v>
      </c>
      <c r="Q13">
        <v>5</v>
      </c>
    </row>
    <row r="14" spans="4:25">
      <c r="N14" t="s">
        <v>84</v>
      </c>
      <c r="Q14">
        <v>3</v>
      </c>
    </row>
    <row r="15" spans="4:25">
      <c r="N15" t="s">
        <v>137</v>
      </c>
      <c r="Q15">
        <v>7</v>
      </c>
    </row>
    <row r="16" spans="4:25">
      <c r="N16" t="s">
        <v>86</v>
      </c>
      <c r="Q16">
        <v>5</v>
      </c>
    </row>
    <row r="17" spans="14:17">
      <c r="N17" t="s">
        <v>138</v>
      </c>
      <c r="Q17">
        <v>1</v>
      </c>
    </row>
    <row r="18" spans="14:17">
      <c r="N18" t="s">
        <v>139</v>
      </c>
      <c r="Q18">
        <v>2</v>
      </c>
    </row>
    <row r="19" spans="14:17">
      <c r="N19" t="s">
        <v>140</v>
      </c>
      <c r="Q19">
        <v>4</v>
      </c>
    </row>
    <row r="20" spans="14:17">
      <c r="Q20">
        <f>SUM(Q12:Q19)</f>
        <v>125</v>
      </c>
    </row>
  </sheetData>
  <mergeCells count="3">
    <mergeCell ref="D5:G5"/>
    <mergeCell ref="D4:G4"/>
    <mergeCell ref="D3:G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B8A32-64E2-4994-AE89-1D473928918D}">
  <dimension ref="A2:E20"/>
  <sheetViews>
    <sheetView topLeftCell="A4" workbookViewId="0">
      <selection activeCell="I38" sqref="I38"/>
    </sheetView>
  </sheetViews>
  <sheetFormatPr defaultRowHeight="15"/>
  <cols>
    <col min="4" max="5" width="9.28515625" customWidth="1"/>
    <col min="6" max="6" width="13.140625" customWidth="1"/>
    <col min="7" max="7" width="15.7109375" customWidth="1"/>
    <col min="10" max="10" width="12.5703125" customWidth="1"/>
  </cols>
  <sheetData>
    <row r="2" spans="1:5">
      <c r="C2" t="s">
        <v>125</v>
      </c>
    </row>
    <row r="3" spans="1:5">
      <c r="C3" t="s">
        <v>126</v>
      </c>
    </row>
    <row r="4" spans="1:5">
      <c r="B4" t="s">
        <v>128</v>
      </c>
    </row>
    <row r="6" spans="1:5">
      <c r="A6" s="40"/>
      <c r="B6" s="40"/>
      <c r="D6" s="12" t="s">
        <v>124</v>
      </c>
      <c r="E6" s="12" t="s">
        <v>127</v>
      </c>
    </row>
    <row r="7" spans="1:5">
      <c r="D7" s="12">
        <v>98</v>
      </c>
      <c r="E7" s="12">
        <v>33</v>
      </c>
    </row>
    <row r="8" spans="1:5">
      <c r="D8" s="12">
        <v>5</v>
      </c>
      <c r="E8" s="12">
        <v>1</v>
      </c>
    </row>
    <row r="9" spans="1:5">
      <c r="D9" s="12">
        <v>3</v>
      </c>
      <c r="E9" s="12">
        <v>2</v>
      </c>
    </row>
    <row r="10" spans="1:5">
      <c r="D10" s="12">
        <v>7</v>
      </c>
      <c r="E10" s="12">
        <v>1</v>
      </c>
    </row>
    <row r="11" spans="1:5">
      <c r="D11" s="12">
        <v>5</v>
      </c>
      <c r="E11" s="12">
        <v>1</v>
      </c>
    </row>
    <row r="12" spans="1:5">
      <c r="D12" s="12">
        <v>1</v>
      </c>
      <c r="E12" s="12">
        <v>0</v>
      </c>
    </row>
    <row r="13" spans="1:5">
      <c r="D13" s="12">
        <v>2</v>
      </c>
      <c r="E13" s="12">
        <v>0</v>
      </c>
    </row>
    <row r="14" spans="1:5">
      <c r="D14" s="12">
        <v>4</v>
      </c>
      <c r="E14" s="12">
        <v>4</v>
      </c>
    </row>
    <row r="15" spans="1:5">
      <c r="D15" s="12">
        <v>7</v>
      </c>
      <c r="E15" s="12">
        <v>0</v>
      </c>
    </row>
    <row r="16" spans="1:5">
      <c r="D16" s="12">
        <v>10</v>
      </c>
      <c r="E16" s="12">
        <v>3</v>
      </c>
    </row>
    <row r="17" spans="4:5">
      <c r="D17" s="12">
        <v>2</v>
      </c>
      <c r="E17" s="12">
        <v>0</v>
      </c>
    </row>
    <row r="19" spans="4:5">
      <c r="D19" t="s">
        <v>129</v>
      </c>
      <c r="E19">
        <f>CORREL(D7:D17,E7:E17)</f>
        <v>0.99123562320094905</v>
      </c>
    </row>
    <row r="20" spans="4:5">
      <c r="D20" t="s">
        <v>130</v>
      </c>
    </row>
  </sheetData>
  <sortState xmlns:xlrd2="http://schemas.microsoft.com/office/spreadsheetml/2017/richdata2" ref="K42:K51">
    <sortCondition ref="K42"/>
  </sortState>
  <mergeCells count="1">
    <mergeCell ref="A6:B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9B5C8-525D-4A61-93C8-F9A6A0DB5D43}">
  <dimension ref="B2:D20"/>
  <sheetViews>
    <sheetView topLeftCell="A19" workbookViewId="0">
      <selection activeCell="J34" sqref="J34"/>
    </sheetView>
  </sheetViews>
  <sheetFormatPr defaultRowHeight="15"/>
  <cols>
    <col min="2" max="2" width="11" customWidth="1"/>
    <col min="4" max="4" width="8.5703125" customWidth="1"/>
    <col min="5" max="5" width="16.42578125" customWidth="1"/>
    <col min="8" max="8" width="8" customWidth="1"/>
    <col min="9" max="9" width="13" customWidth="1"/>
  </cols>
  <sheetData>
    <row r="2" spans="3:4">
      <c r="C2" t="s">
        <v>131</v>
      </c>
    </row>
    <row r="3" spans="3:4">
      <c r="C3" t="s">
        <v>132</v>
      </c>
    </row>
    <row r="5" spans="3:4">
      <c r="C5" t="s">
        <v>128</v>
      </c>
    </row>
    <row r="7" spans="3:4">
      <c r="C7" s="12" t="s">
        <v>135</v>
      </c>
      <c r="D7" s="12" t="s">
        <v>118</v>
      </c>
    </row>
    <row r="8" spans="3:4">
      <c r="C8" s="12">
        <v>98</v>
      </c>
      <c r="D8" s="12">
        <v>86</v>
      </c>
    </row>
    <row r="9" spans="3:4">
      <c r="C9" s="12">
        <v>5</v>
      </c>
      <c r="D9" s="12">
        <v>4</v>
      </c>
    </row>
    <row r="10" spans="3:4">
      <c r="C10" s="12">
        <v>3</v>
      </c>
      <c r="D10" s="12">
        <v>3</v>
      </c>
    </row>
    <row r="11" spans="3:4">
      <c r="C11" s="12">
        <v>7</v>
      </c>
      <c r="D11" s="12">
        <v>5</v>
      </c>
    </row>
    <row r="12" spans="3:4">
      <c r="C12" s="12">
        <v>5</v>
      </c>
      <c r="D12" s="12">
        <v>4</v>
      </c>
    </row>
    <row r="13" spans="3:4">
      <c r="C13" s="12">
        <v>1</v>
      </c>
      <c r="D13" s="12">
        <v>1</v>
      </c>
    </row>
    <row r="14" spans="3:4">
      <c r="C14" s="12">
        <v>2</v>
      </c>
      <c r="D14" s="12">
        <v>1</v>
      </c>
    </row>
    <row r="15" spans="3:4">
      <c r="C15" s="12">
        <v>4</v>
      </c>
      <c r="D15" s="12">
        <v>3</v>
      </c>
    </row>
    <row r="16" spans="3:4">
      <c r="C16" s="12">
        <v>7</v>
      </c>
      <c r="D16" s="12">
        <v>2</v>
      </c>
    </row>
    <row r="17" spans="2:4">
      <c r="C17" s="12">
        <v>10</v>
      </c>
      <c r="D17" s="12">
        <v>5</v>
      </c>
    </row>
    <row r="18" spans="2:4">
      <c r="C18" s="12">
        <v>2</v>
      </c>
      <c r="D18" s="12">
        <v>1</v>
      </c>
    </row>
    <row r="20" spans="2:4">
      <c r="B20" t="s">
        <v>133</v>
      </c>
      <c r="D20">
        <f>CORREL(C8:C18,D8:D18)</f>
        <v>0.99823053051459543</v>
      </c>
    </row>
  </sheetData>
  <sortState xmlns:xlrd2="http://schemas.microsoft.com/office/spreadsheetml/2017/richdata2" ref="I44:I53">
    <sortCondition ref="I44"/>
  </sortState>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5250F-AC61-4189-B4A4-400DC71C2E02}">
  <dimension ref="A2:M21"/>
  <sheetViews>
    <sheetView topLeftCell="A4" workbookViewId="0">
      <selection activeCell="I5" sqref="I5"/>
    </sheetView>
  </sheetViews>
  <sheetFormatPr defaultRowHeight="15"/>
  <cols>
    <col min="1" max="2" width="9.140625" style="31"/>
    <col min="3" max="3" width="11.42578125" style="31" customWidth="1"/>
    <col min="4" max="4" width="10.7109375" style="31" customWidth="1"/>
    <col min="5" max="16384" width="9.140625" style="31"/>
  </cols>
  <sheetData>
    <row r="2" spans="1:13">
      <c r="A2" s="41" t="s">
        <v>39</v>
      </c>
      <c r="B2" s="41"/>
      <c r="C2" s="41"/>
      <c r="D2" s="30"/>
      <c r="E2" s="30">
        <v>15</v>
      </c>
    </row>
    <row r="3" spans="1:13">
      <c r="A3" s="41" t="s">
        <v>36</v>
      </c>
      <c r="B3" s="41"/>
      <c r="C3" s="41"/>
      <c r="D3" s="30"/>
      <c r="E3" s="30">
        <v>49</v>
      </c>
    </row>
    <row r="4" spans="1:13">
      <c r="A4" s="41" t="s">
        <v>37</v>
      </c>
      <c r="B4" s="41"/>
      <c r="C4" s="41"/>
      <c r="D4" s="30"/>
      <c r="E4" s="30">
        <v>53</v>
      </c>
    </row>
    <row r="5" spans="1:13">
      <c r="A5" s="41" t="s">
        <v>38</v>
      </c>
      <c r="B5" s="41"/>
      <c r="C5" s="41"/>
      <c r="D5" s="30"/>
      <c r="E5" s="30">
        <v>27</v>
      </c>
    </row>
    <row r="7" spans="1:13">
      <c r="E7" s="31" t="s">
        <v>42</v>
      </c>
      <c r="F7" s="31">
        <f>AVERAGE(E2:E5)</f>
        <v>36</v>
      </c>
    </row>
    <row r="8" spans="1:13">
      <c r="E8" s="32" t="s">
        <v>54</v>
      </c>
      <c r="F8" s="31">
        <f>_xlfn.VAR.P(E2:E5)</f>
        <v>245</v>
      </c>
      <c r="G8" s="32" t="s">
        <v>40</v>
      </c>
      <c r="H8" s="31">
        <f>SQRT(F8)</f>
        <v>15.652475842498529</v>
      </c>
    </row>
    <row r="9" spans="1:13">
      <c r="E9" s="31" t="s">
        <v>41</v>
      </c>
      <c r="F9" s="31">
        <f>SUM(E2:E5)</f>
        <v>144</v>
      </c>
    </row>
    <row r="10" spans="1:13">
      <c r="C10" s="31" t="s">
        <v>43</v>
      </c>
      <c r="M10" s="31" t="s">
        <v>45</v>
      </c>
    </row>
    <row r="11" spans="1:13">
      <c r="C11" s="31" t="s">
        <v>44</v>
      </c>
    </row>
    <row r="12" spans="1:13">
      <c r="D12" s="31" t="s">
        <v>55</v>
      </c>
    </row>
    <row r="13" spans="1:13">
      <c r="D13" s="31" t="s">
        <v>50</v>
      </c>
      <c r="E13" s="32" t="s">
        <v>51</v>
      </c>
      <c r="F13" s="31">
        <v>15</v>
      </c>
    </row>
    <row r="14" spans="1:13">
      <c r="B14" s="31" t="s">
        <v>46</v>
      </c>
      <c r="C14" s="31" t="s">
        <v>47</v>
      </c>
    </row>
    <row r="15" spans="1:13">
      <c r="C15" s="31" t="s">
        <v>48</v>
      </c>
    </row>
    <row r="17" spans="3:4">
      <c r="C17" s="31" t="s">
        <v>49</v>
      </c>
      <c r="D17" s="31" t="s">
        <v>52</v>
      </c>
    </row>
    <row r="18" spans="3:4">
      <c r="C18" s="31" t="s">
        <v>53</v>
      </c>
      <c r="D18" s="31">
        <f>(F7-F13)/(H8/(SQRT(F9)))</f>
        <v>16.099689437998485</v>
      </c>
    </row>
    <row r="19" spans="3:4">
      <c r="C19" s="31" t="s">
        <v>56</v>
      </c>
      <c r="D19" s="31">
        <v>1.96</v>
      </c>
    </row>
    <row r="20" spans="3:4">
      <c r="C20" s="31" t="s">
        <v>24</v>
      </c>
      <c r="D20" s="31" t="s">
        <v>57</v>
      </c>
    </row>
    <row r="21" spans="3:4">
      <c r="C21" s="31" t="s">
        <v>58</v>
      </c>
      <c r="D21" s="31" t="s">
        <v>59</v>
      </c>
    </row>
  </sheetData>
  <mergeCells count="4">
    <mergeCell ref="A2:C2"/>
    <mergeCell ref="A3:C3"/>
    <mergeCell ref="A4:C4"/>
    <mergeCell ref="A5:C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B68B2-4A21-49BC-9B36-C204C938CA16}">
  <dimension ref="B3:N5"/>
  <sheetViews>
    <sheetView workbookViewId="0">
      <selection activeCell="J23" sqref="J23"/>
    </sheetView>
  </sheetViews>
  <sheetFormatPr defaultRowHeight="15"/>
  <sheetData>
    <row r="3" spans="2:14" ht="21">
      <c r="I3" s="27" t="s">
        <v>93</v>
      </c>
      <c r="J3" s="27"/>
      <c r="K3" s="27"/>
      <c r="L3" s="27"/>
      <c r="M3" s="27"/>
      <c r="N3" s="28"/>
    </row>
    <row r="5" spans="2:14">
      <c r="B5" t="s">
        <v>94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06CC7-2D69-4BE3-B41C-DB7F1A343060}">
  <dimension ref="A1"/>
  <sheetViews>
    <sheetView workbookViewId="0">
      <selection activeCell="C3" sqref="C3"/>
    </sheetView>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E2C76-5D2D-491B-A372-E2A59FE63B97}">
  <dimension ref="B3:M24"/>
  <sheetViews>
    <sheetView workbookViewId="0">
      <selection activeCell="M12" sqref="A1:XFD1048576"/>
    </sheetView>
  </sheetViews>
  <sheetFormatPr defaultRowHeight="15"/>
  <cols>
    <col min="1" max="16384" width="9.140625" style="31"/>
  </cols>
  <sheetData>
    <row r="3" spans="2:13">
      <c r="C3" s="41" t="s">
        <v>39</v>
      </c>
      <c r="D3" s="41"/>
      <c r="E3" s="41"/>
      <c r="F3" s="30"/>
      <c r="G3" s="30">
        <v>15</v>
      </c>
    </row>
    <row r="4" spans="2:13">
      <c r="C4" s="41" t="s">
        <v>36</v>
      </c>
      <c r="D4" s="41"/>
      <c r="E4" s="41"/>
      <c r="F4" s="30"/>
      <c r="G4" s="30">
        <v>49</v>
      </c>
    </row>
    <row r="5" spans="2:13">
      <c r="C5" s="41" t="s">
        <v>37</v>
      </c>
      <c r="D5" s="41"/>
      <c r="E5" s="41"/>
      <c r="F5" s="30"/>
      <c r="G5" s="30">
        <v>53</v>
      </c>
    </row>
    <row r="6" spans="2:13">
      <c r="C6" s="41" t="s">
        <v>38</v>
      </c>
      <c r="D6" s="41"/>
      <c r="E6" s="41"/>
      <c r="F6" s="30"/>
      <c r="G6" s="30">
        <v>27</v>
      </c>
    </row>
    <row r="8" spans="2:13">
      <c r="C8" s="31" t="s">
        <v>112</v>
      </c>
      <c r="M8" s="31" t="s">
        <v>45</v>
      </c>
    </row>
    <row r="9" spans="2:13">
      <c r="C9" s="31" t="s">
        <v>44</v>
      </c>
    </row>
    <row r="10" spans="2:13">
      <c r="D10" s="31" t="s">
        <v>55</v>
      </c>
    </row>
    <row r="11" spans="2:13">
      <c r="B11" s="31" t="s">
        <v>104</v>
      </c>
    </row>
    <row r="12" spans="2:13" ht="17.25">
      <c r="C12" s="33" t="s">
        <v>103</v>
      </c>
    </row>
    <row r="14" spans="2:13" ht="17.25">
      <c r="C14" s="34" t="s">
        <v>105</v>
      </c>
    </row>
    <row r="15" spans="2:13">
      <c r="C15" s="35"/>
    </row>
    <row r="16" spans="2:13" ht="17.25">
      <c r="C16" s="34" t="s">
        <v>106</v>
      </c>
    </row>
    <row r="17" spans="3:5" ht="17.25">
      <c r="C17" s="34" t="s">
        <v>107</v>
      </c>
    </row>
    <row r="19" spans="3:5" ht="17.25">
      <c r="C19" s="33" t="s">
        <v>108</v>
      </c>
      <c r="E19" s="36" t="s">
        <v>110</v>
      </c>
    </row>
    <row r="20" spans="3:5" ht="15.75">
      <c r="E20" s="37" t="s">
        <v>111</v>
      </c>
    </row>
    <row r="22" spans="3:5" ht="17.25">
      <c r="D22" s="33" t="s">
        <v>109</v>
      </c>
    </row>
    <row r="24" spans="3:5">
      <c r="D24" s="31" t="s">
        <v>113</v>
      </c>
    </row>
  </sheetData>
  <mergeCells count="4">
    <mergeCell ref="C3:E3"/>
    <mergeCell ref="C4:E4"/>
    <mergeCell ref="C5:E5"/>
    <mergeCell ref="C6:E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Sheet9</vt:lpstr>
      <vt:lpstr>Sheet2</vt:lpstr>
      <vt:lpstr>Sheet4</vt:lpstr>
      <vt:lpstr>Sheet6</vt:lpstr>
      <vt:lpstr>Sheet3</vt:lpstr>
      <vt:lpstr>Sheet7</vt:lpstr>
      <vt:lpstr>Sheet11</vt:lpstr>
      <vt:lpstr>Sheet8</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Ratnesh patil</dc:creator>
  <cp:lastModifiedBy>Ratnesh patil</cp:lastModifiedBy>
  <dcterms:created xsi:type="dcterms:W3CDTF">2023-02-18T05:07:15Z</dcterms:created>
  <dcterms:modified xsi:type="dcterms:W3CDTF">2023-03-22T18:12:03Z</dcterms:modified>
</cp:coreProperties>
</file>