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karanraturi/Subjects/Marketing Web Analytics/analysis-google-merchandise/"/>
    </mc:Choice>
  </mc:AlternateContent>
  <xr:revisionPtr revIDLastSave="0" documentId="8_{B7C16B85-20C1-3147-9C27-07BB202BD299}" xr6:coauthVersionLast="47" xr6:coauthVersionMax="47" xr10:uidLastSave="{00000000-0000-0000-0000-000000000000}"/>
  <bookViews>
    <workbookView xWindow="6380" yWindow="2460" windowWidth="23240" windowHeight="19340" firstSheet="1" activeTab="1" xr2:uid="{808D43D6-8483-F345-83B6-E494381531B9}"/>
  </bookViews>
  <sheets>
    <sheet name="Revenue_Waterfall_Table" sheetId="3" r:id="rId1"/>
    <sheet name="Session" sheetId="4" r:id="rId2"/>
    <sheet name="Customer_Behaviour" sheetId="7" r:id="rId3"/>
    <sheet name="Revenue" sheetId="6" r:id="rId4"/>
  </sheets>
  <definedNames>
    <definedName name="_xlchart.v1.0" hidden="1">Revenue_Waterfall_Table!$E$12:$E$16</definedName>
    <definedName name="_xlchart.v1.1" hidden="1">Revenue_Waterfall_Table!$F$12:$F$16</definedName>
    <definedName name="_xlchart.v1.2" hidden="1">Revenue_Waterfall_Table!$G$12:$G$16</definedName>
    <definedName name="_xlchart.v1.3" hidden="1">Revenue_Waterfall_Table!$H$12:$H$16</definedName>
    <definedName name="_xlchart.v1.4" hidden="1">Revenue_Waterfall_Table!$I$12:$I$16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K40" i="6"/>
  <c r="K39" i="6"/>
  <c r="K38" i="6"/>
  <c r="K6" i="6"/>
  <c r="K7" i="6"/>
  <c r="K5" i="6"/>
  <c r="D39" i="6"/>
  <c r="D40" i="6"/>
  <c r="D38" i="6"/>
  <c r="I39" i="6"/>
  <c r="I40" i="6"/>
  <c r="I38" i="6"/>
  <c r="D6" i="6"/>
  <c r="D7" i="6"/>
  <c r="D5" i="6"/>
  <c r="I6" i="6"/>
  <c r="I7" i="6"/>
  <c r="I5" i="6"/>
  <c r="H35" i="4"/>
  <c r="H36" i="4"/>
  <c r="H37" i="4"/>
  <c r="H38" i="4"/>
  <c r="H34" i="4"/>
  <c r="H5" i="4"/>
  <c r="H6" i="4"/>
  <c r="H7" i="4"/>
  <c r="H8" i="4"/>
  <c r="H4" i="4"/>
  <c r="H85" i="7"/>
  <c r="H89" i="7"/>
  <c r="H88" i="7"/>
  <c r="H87" i="7"/>
  <c r="H86" i="7"/>
  <c r="C89" i="7"/>
  <c r="C88" i="7"/>
  <c r="C87" i="7"/>
  <c r="C86" i="7"/>
  <c r="C85" i="7"/>
  <c r="J48" i="7"/>
  <c r="H48" i="7"/>
  <c r="F48" i="7"/>
  <c r="D48" i="7"/>
  <c r="J46" i="7"/>
  <c r="H46" i="7"/>
  <c r="F46" i="7"/>
  <c r="D46" i="7"/>
  <c r="H44" i="7"/>
  <c r="D44" i="7"/>
  <c r="F44" i="7"/>
  <c r="J44" i="7"/>
  <c r="C14" i="7"/>
  <c r="C11" i="7"/>
  <c r="H59" i="4"/>
  <c r="H57" i="4"/>
  <c r="H58" i="4"/>
  <c r="H56" i="4"/>
  <c r="C48" i="4"/>
  <c r="C39" i="4"/>
  <c r="C15" i="4"/>
  <c r="C30" i="4"/>
  <c r="D3" i="3"/>
  <c r="E6" i="3"/>
  <c r="I6" i="3" s="1"/>
  <c r="D6" i="3"/>
  <c r="E5" i="3"/>
  <c r="I5" i="3" s="1"/>
  <c r="D5" i="3"/>
  <c r="E4" i="3"/>
  <c r="I4" i="3" s="1"/>
  <c r="I7" i="3" s="1"/>
  <c r="D4" i="3"/>
  <c r="E3" i="3"/>
  <c r="J7" i="3" l="1"/>
  <c r="J6" i="3" l="1"/>
  <c r="G6" i="3" s="1"/>
  <c r="J5" i="3"/>
  <c r="G5" i="3" s="1"/>
  <c r="J4" i="3"/>
  <c r="G4" i="3" s="1"/>
  <c r="G7" i="3" l="1"/>
</calcChain>
</file>

<file path=xl/sharedStrings.xml><?xml version="1.0" encoding="utf-8"?>
<sst xmlns="http://schemas.openxmlformats.org/spreadsheetml/2006/main" count="244" uniqueCount="90">
  <si>
    <t>LY</t>
  </si>
  <si>
    <t>TY</t>
  </si>
  <si>
    <t xml:space="preserve">% Change </t>
  </si>
  <si>
    <t># Change</t>
  </si>
  <si>
    <t>Adj impact on revenue</t>
  </si>
  <si>
    <t>Impact on revenue</t>
  </si>
  <si>
    <t>Ratio</t>
  </si>
  <si>
    <t>Revenue</t>
  </si>
  <si>
    <t>Visits</t>
  </si>
  <si>
    <t>Conv. Rate</t>
  </si>
  <si>
    <t>AOV</t>
  </si>
  <si>
    <t>Orginal Data</t>
  </si>
  <si>
    <t>For the Year 2024</t>
  </si>
  <si>
    <t>Default Channel Grouping</t>
  </si>
  <si>
    <t>Date Range</t>
  </si>
  <si>
    <t>Sessions</t>
  </si>
  <si>
    <t>% Change</t>
  </si>
  <si>
    <t>Direct</t>
  </si>
  <si>
    <t>Jun 1, 2024 - Jun 30, 2024</t>
  </si>
  <si>
    <t>Organic Search</t>
  </si>
  <si>
    <t>Referral</t>
  </si>
  <si>
    <t>Unassigned</t>
  </si>
  <si>
    <t>Email</t>
  </si>
  <si>
    <t>Organic Shopping</t>
  </si>
  <si>
    <t>Paid Search</t>
  </si>
  <si>
    <t>Organic Social</t>
  </si>
  <si>
    <t>Paid Other</t>
  </si>
  <si>
    <t>Organic Video</t>
  </si>
  <si>
    <t>(Other)</t>
  </si>
  <si>
    <t>Overall</t>
  </si>
  <si>
    <t>For the Year 2023</t>
  </si>
  <si>
    <t>Jun 1, 2023 - Jun 30, 2023</t>
  </si>
  <si>
    <t>Cross-Network</t>
  </si>
  <si>
    <t>Display</t>
  </si>
  <si>
    <t>Device Category</t>
  </si>
  <si>
    <t>desktop</t>
  </si>
  <si>
    <t>Desktop</t>
  </si>
  <si>
    <t>mobile</t>
  </si>
  <si>
    <t>Mobile</t>
  </si>
  <si>
    <t>tablet</t>
  </si>
  <si>
    <t>Tablet</t>
  </si>
  <si>
    <t>smart tv</t>
  </si>
  <si>
    <t>Smart TV</t>
  </si>
  <si>
    <t>other</t>
  </si>
  <si>
    <t>Other</t>
  </si>
  <si>
    <t>Views/Sessions</t>
  </si>
  <si>
    <t>Views/Session</t>
  </si>
  <si>
    <t>Reports pulled from Google Analytics</t>
  </si>
  <si>
    <t>Bounce Rate</t>
  </si>
  <si>
    <t>% change</t>
  </si>
  <si>
    <t xml:space="preserve">Bounce Rate By User Type </t>
  </si>
  <si>
    <t>User Type</t>
  </si>
  <si>
    <t>New Visitor</t>
  </si>
  <si>
    <t>Returning Visitor</t>
  </si>
  <si>
    <t xml:space="preserve">Bounce Rate By Browser </t>
  </si>
  <si>
    <t>Browser</t>
  </si>
  <si>
    <t>Safari</t>
  </si>
  <si>
    <t>Mozilla</t>
  </si>
  <si>
    <t>Amazon Silk</t>
  </si>
  <si>
    <t>Phoenix Browser</t>
  </si>
  <si>
    <t xml:space="preserve"> Checkout Jouney By Device Category </t>
  </si>
  <si>
    <t>Begin Checkout</t>
  </si>
  <si>
    <t>%Change</t>
  </si>
  <si>
    <t>Add Shipping</t>
  </si>
  <si>
    <t xml:space="preserve">Add Payment </t>
  </si>
  <si>
    <t>Purchase</t>
  </si>
  <si>
    <t>Item Cart Addition by Item Name</t>
  </si>
  <si>
    <t>For Year 2024</t>
  </si>
  <si>
    <t>For Year 2023</t>
  </si>
  <si>
    <t>Item Name</t>
  </si>
  <si>
    <t xml:space="preserve">Cart Additions </t>
  </si>
  <si>
    <t>% of Total</t>
  </si>
  <si>
    <t>Total</t>
  </si>
  <si>
    <t>Google Alabaster Duffel</t>
  </si>
  <si>
    <t>Chrome Dino Glow-in-the-Dark Sticker</t>
  </si>
  <si>
    <t>Stan and Friends Tee Green</t>
  </si>
  <si>
    <t>Google Gradient Green Sunglasses</t>
  </si>
  <si>
    <t>Chrome Dino Brick Set</t>
  </si>
  <si>
    <t>Google Maps Pin Patch</t>
  </si>
  <si>
    <t>Google Sticker</t>
  </si>
  <si>
    <t>Emoji Kitchen Sticker Sheet</t>
  </si>
  <si>
    <t>Google Recycled Canvas Tote</t>
  </si>
  <si>
    <t>Google Metallic Notebook Set</t>
  </si>
  <si>
    <t>Revenue by Device Category</t>
  </si>
  <si>
    <t>%Change over the Year</t>
  </si>
  <si>
    <t>Revenue by Customer Type</t>
  </si>
  <si>
    <t xml:space="preserve">new </t>
  </si>
  <si>
    <t xml:space="preserve">established </t>
  </si>
  <si>
    <t>(notset)</t>
  </si>
  <si>
    <t>(not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</si>
</sst>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_);_([$$-409]* \(#,##0.0\);_([$$-409]* &quot;-&quot;??_);_(@_)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0000%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Calibri"/>
      <family val="2"/>
    </font>
    <font>
      <b/>
      <sz val="12"/>
      <color theme="1"/>
      <name val="Aptos Narrow"/>
      <scheme val="minor"/>
    </font>
    <font>
      <b/>
      <sz val="13"/>
      <color rgb="FF000000"/>
      <name val="Arial"/>
      <family val="2"/>
    </font>
    <font>
      <sz val="13"/>
      <color rgb="FF000000"/>
      <name val="Arial"/>
      <family val="2"/>
    </font>
    <font>
      <sz val="13"/>
      <color rgb="FF005C9C"/>
      <name val="Arial"/>
      <family val="2"/>
    </font>
    <font>
      <sz val="20"/>
      <color rgb="FF333333"/>
      <name val="Arial"/>
      <family val="2"/>
    </font>
    <font>
      <sz val="11"/>
      <color rgb="FF898989"/>
      <name val="Arial"/>
      <family val="2"/>
    </font>
    <font>
      <b/>
      <sz val="12"/>
      <color theme="1"/>
      <name val="Times New Roman"/>
      <family val="1"/>
    </font>
    <font>
      <b/>
      <sz val="12"/>
      <color rgb="FF181818"/>
      <name val="Times New Roman"/>
      <family val="1"/>
    </font>
    <font>
      <sz val="12"/>
      <color rgb="FF181818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4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 wrapText="1"/>
    </xf>
    <xf numFmtId="10" fontId="0" fillId="0" borderId="1" xfId="2" applyNumberFormat="1" applyFont="1" applyFill="1" applyBorder="1" applyAlignment="1">
      <alignment horizontal="left" vertical="center" wrapText="1"/>
    </xf>
    <xf numFmtId="165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2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3" fontId="0" fillId="0" borderId="0" xfId="0" applyNumberFormat="1"/>
    <xf numFmtId="10" fontId="0" fillId="0" borderId="1" xfId="2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3" fillId="0" borderId="1" xfId="0" applyFont="1" applyBorder="1"/>
    <xf numFmtId="10" fontId="0" fillId="0" borderId="0" xfId="2" applyNumberFormat="1" applyFont="1" applyAlignment="1">
      <alignment horizontal="center" vertical="center"/>
    </xf>
    <xf numFmtId="3" fontId="3" fillId="0" borderId="0" xfId="0" applyNumberFormat="1" applyFont="1"/>
    <xf numFmtId="0" fontId="7" fillId="0" borderId="0" xfId="0" applyFont="1"/>
    <xf numFmtId="3" fontId="3" fillId="0" borderId="1" xfId="0" applyNumberFormat="1" applyFont="1" applyBorder="1"/>
    <xf numFmtId="15" fontId="3" fillId="0" borderId="0" xfId="0" applyNumberFormat="1" applyFont="1"/>
    <xf numFmtId="10" fontId="4" fillId="0" borderId="0" xfId="0" applyNumberFormat="1" applyFont="1"/>
    <xf numFmtId="4" fontId="3" fillId="0" borderId="0" xfId="0" applyNumberFormat="1" applyFont="1"/>
    <xf numFmtId="4" fontId="3" fillId="0" borderId="1" xfId="0" applyNumberFormat="1" applyFont="1" applyBorder="1"/>
    <xf numFmtId="0" fontId="8" fillId="0" borderId="0" xfId="0" applyFont="1"/>
    <xf numFmtId="0" fontId="9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1" fillId="0" borderId="1" xfId="0" applyFont="1" applyBorder="1"/>
    <xf numFmtId="8" fontId="9" fillId="0" borderId="1" xfId="0" applyNumberFormat="1" applyFont="1" applyBorder="1"/>
    <xf numFmtId="44" fontId="9" fillId="0" borderId="1" xfId="1" applyFont="1" applyBorder="1"/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/>
    <xf numFmtId="0" fontId="5" fillId="0" borderId="0" xfId="3"/>
    <xf numFmtId="0" fontId="14" fillId="0" borderId="0" xfId="0" applyFont="1"/>
    <xf numFmtId="0" fontId="15" fillId="0" borderId="5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17" fontId="16" fillId="0" borderId="2" xfId="0" applyNumberFormat="1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10" fontId="16" fillId="0" borderId="9" xfId="0" applyNumberFormat="1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10" fontId="16" fillId="0" borderId="12" xfId="0" applyNumberFormat="1" applyFont="1" applyBorder="1" applyAlignment="1">
      <alignment horizontal="center" wrapText="1"/>
    </xf>
    <xf numFmtId="0" fontId="14" fillId="0" borderId="13" xfId="0" applyFont="1" applyBorder="1" applyAlignment="1">
      <alignment wrapText="1"/>
    </xf>
    <xf numFmtId="0" fontId="14" fillId="0" borderId="14" xfId="0" applyFont="1" applyBorder="1" applyAlignment="1">
      <alignment wrapText="1"/>
    </xf>
    <xf numFmtId="0" fontId="18" fillId="0" borderId="15" xfId="0" applyFont="1" applyBorder="1"/>
    <xf numFmtId="10" fontId="16" fillId="0" borderId="9" xfId="2" applyNumberFormat="1" applyFont="1" applyBorder="1" applyAlignment="1">
      <alignment horizontal="center" wrapText="1"/>
    </xf>
    <xf numFmtId="10" fontId="18" fillId="0" borderId="16" xfId="2" applyNumberFormat="1" applyFont="1" applyBorder="1"/>
    <xf numFmtId="10" fontId="18" fillId="0" borderId="17" xfId="2" applyNumberFormat="1" applyFont="1" applyBorder="1"/>
    <xf numFmtId="0" fontId="19" fillId="0" borderId="0" xfId="0" applyFont="1"/>
    <xf numFmtId="0" fontId="20" fillId="0" borderId="0" xfId="0" applyFont="1"/>
    <xf numFmtId="0" fontId="19" fillId="0" borderId="1" xfId="0" applyFont="1" applyBorder="1"/>
    <xf numFmtId="0" fontId="20" fillId="0" borderId="1" xfId="0" applyFont="1" applyBorder="1"/>
    <xf numFmtId="17" fontId="16" fillId="0" borderId="1" xfId="0" applyNumberFormat="1" applyFont="1" applyBorder="1" applyAlignment="1">
      <alignment horizontal="center" wrapText="1"/>
    </xf>
    <xf numFmtId="3" fontId="20" fillId="0" borderId="1" xfId="0" applyNumberFormat="1" applyFont="1" applyBorder="1"/>
    <xf numFmtId="17" fontId="16" fillId="0" borderId="0" xfId="0" applyNumberFormat="1" applyFont="1" applyAlignment="1">
      <alignment horizontal="center" wrapText="1"/>
    </xf>
    <xf numFmtId="10" fontId="20" fillId="0" borderId="0" xfId="2" applyNumberFormat="1" applyFont="1" applyBorder="1" applyAlignment="1">
      <alignment horizontal="center"/>
    </xf>
    <xf numFmtId="10" fontId="20" fillId="0" borderId="0" xfId="0" applyNumberFormat="1" applyFont="1" applyAlignment="1">
      <alignment horizontal="center"/>
    </xf>
    <xf numFmtId="0" fontId="21" fillId="0" borderId="0" xfId="0" applyFont="1"/>
    <xf numFmtId="3" fontId="21" fillId="0" borderId="0" xfId="0" applyNumberFormat="1" applyFont="1"/>
    <xf numFmtId="0" fontId="8" fillId="0" borderId="0" xfId="0" applyFont="1" applyAlignment="1">
      <alignment horizontal="center"/>
    </xf>
    <xf numFmtId="0" fontId="11" fillId="0" borderId="3" xfId="0" applyFont="1" applyBorder="1"/>
    <xf numFmtId="8" fontId="9" fillId="0" borderId="3" xfId="0" applyNumberFormat="1" applyFont="1" applyBorder="1"/>
    <xf numFmtId="44" fontId="9" fillId="0" borderId="3" xfId="1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10" fontId="10" fillId="0" borderId="0" xfId="0" applyNumberFormat="1" applyFont="1"/>
    <xf numFmtId="4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8" fontId="0" fillId="0" borderId="0" xfId="0" applyNumberFormat="1"/>
    <xf numFmtId="0" fontId="8" fillId="0" borderId="0" xfId="0" applyFont="1" applyAlignment="1">
      <alignment vertical="center" wrapText="1"/>
    </xf>
    <xf numFmtId="10" fontId="0" fillId="0" borderId="0" xfId="0" applyNumberFormat="1"/>
    <xf numFmtId="0" fontId="18" fillId="0" borderId="18" xfId="0" applyFont="1" applyBorder="1"/>
    <xf numFmtId="17" fontId="16" fillId="0" borderId="11" xfId="0" applyNumberFormat="1" applyFont="1" applyBorder="1" applyAlignment="1">
      <alignment horizontal="center" wrapText="1"/>
    </xf>
    <xf numFmtId="0" fontId="19" fillId="0" borderId="13" xfId="0" applyFont="1" applyBorder="1"/>
    <xf numFmtId="0" fontId="19" fillId="0" borderId="6" xfId="0" applyFont="1" applyBorder="1"/>
    <xf numFmtId="0" fontId="19" fillId="0" borderId="14" xfId="0" applyFont="1" applyBorder="1"/>
    <xf numFmtId="0" fontId="19" fillId="0" borderId="15" xfId="0" applyFont="1" applyBorder="1"/>
    <xf numFmtId="9" fontId="20" fillId="0" borderId="16" xfId="2" applyFont="1" applyBorder="1"/>
    <xf numFmtId="0" fontId="20" fillId="0" borderId="15" xfId="0" applyFont="1" applyBorder="1"/>
    <xf numFmtId="10" fontId="20" fillId="0" borderId="16" xfId="2" applyNumberFormat="1" applyFont="1" applyBorder="1"/>
    <xf numFmtId="167" fontId="20" fillId="0" borderId="16" xfId="2" applyNumberFormat="1" applyFont="1" applyBorder="1"/>
    <xf numFmtId="0" fontId="20" fillId="0" borderId="18" xfId="0" applyFont="1" applyBorder="1"/>
    <xf numFmtId="0" fontId="20" fillId="0" borderId="19" xfId="0" applyFont="1" applyBorder="1"/>
    <xf numFmtId="167" fontId="20" fillId="0" borderId="17" xfId="2" applyNumberFormat="1" applyFont="1" applyBorder="1"/>
    <xf numFmtId="0" fontId="14" fillId="0" borderId="13" xfId="0" applyFont="1" applyBorder="1"/>
    <xf numFmtId="0" fontId="14" fillId="0" borderId="6" xfId="0" applyFont="1" applyBorder="1"/>
    <xf numFmtId="3" fontId="20" fillId="0" borderId="19" xfId="0" applyNumberFormat="1" applyFont="1" applyBorder="1"/>
    <xf numFmtId="17" fontId="16" fillId="0" borderId="20" xfId="0" applyNumberFormat="1" applyFont="1" applyBorder="1" applyAlignment="1">
      <alignment horizontal="center" wrapText="1"/>
    </xf>
    <xf numFmtId="17" fontId="16" fillId="0" borderId="13" xfId="0" applyNumberFormat="1" applyFont="1" applyBorder="1" applyAlignment="1">
      <alignment horizontal="center" wrapText="1"/>
    </xf>
    <xf numFmtId="10" fontId="0" fillId="0" borderId="14" xfId="0" applyNumberFormat="1" applyBorder="1"/>
    <xf numFmtId="17" fontId="16" fillId="0" borderId="15" xfId="0" applyNumberFormat="1" applyFont="1" applyBorder="1" applyAlignment="1">
      <alignment horizontal="center" wrapText="1"/>
    </xf>
    <xf numFmtId="10" fontId="0" fillId="0" borderId="16" xfId="0" applyNumberFormat="1" applyBorder="1"/>
    <xf numFmtId="17" fontId="16" fillId="0" borderId="18" xfId="0" applyNumberFormat="1" applyFont="1" applyBorder="1" applyAlignment="1">
      <alignment horizontal="center" wrapText="1"/>
    </xf>
    <xf numFmtId="10" fontId="0" fillId="0" borderId="17" xfId="0" applyNumberFormat="1" applyBorder="1"/>
    <xf numFmtId="0" fontId="8" fillId="0" borderId="21" xfId="0" applyFont="1" applyBorder="1" applyAlignment="1">
      <alignment vertical="center" wrapText="1"/>
    </xf>
    <xf numFmtId="10" fontId="0" fillId="0" borderId="22" xfId="2" applyNumberFormat="1" applyFont="1" applyBorder="1"/>
    <xf numFmtId="10" fontId="0" fillId="0" borderId="23" xfId="2" applyNumberFormat="1" applyFont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9" fillId="0" borderId="16" xfId="0" applyFont="1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9" fillId="2" borderId="16" xfId="0" applyFont="1" applyFill="1" applyBorder="1" applyAlignment="1">
      <alignment wrapText="1"/>
    </xf>
    <xf numFmtId="0" fontId="10" fillId="0" borderId="15" xfId="0" applyFont="1" applyBorder="1" applyAlignment="1">
      <alignment horizontal="center"/>
    </xf>
    <xf numFmtId="10" fontId="10" fillId="0" borderId="16" xfId="0" applyNumberFormat="1" applyFont="1" applyBorder="1"/>
    <xf numFmtId="0" fontId="10" fillId="0" borderId="24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1" fillId="0" borderId="19" xfId="0" applyFont="1" applyBorder="1"/>
    <xf numFmtId="44" fontId="9" fillId="0" borderId="19" xfId="1" applyFont="1" applyBorder="1"/>
    <xf numFmtId="10" fontId="10" fillId="0" borderId="17" xfId="0" applyNumberFormat="1" applyFont="1" applyBorder="1"/>
    <xf numFmtId="8" fontId="9" fillId="0" borderId="19" xfId="0" applyNumberFormat="1" applyFont="1" applyBorder="1"/>
    <xf numFmtId="10" fontId="10" fillId="0" borderId="25" xfId="0" applyNumberFormat="1" applyFont="1" applyBorder="1"/>
    <xf numFmtId="0" fontId="3" fillId="0" borderId="13" xfId="0" applyFont="1" applyBorder="1"/>
    <xf numFmtId="15" fontId="3" fillId="0" borderId="6" xfId="0" applyNumberFormat="1" applyFont="1" applyBorder="1"/>
    <xf numFmtId="0" fontId="3" fillId="0" borderId="14" xfId="0" applyFont="1" applyBorder="1"/>
    <xf numFmtId="0" fontId="3" fillId="0" borderId="15" xfId="0" applyFont="1" applyBorder="1"/>
    <xf numFmtId="10" fontId="3" fillId="0" borderId="16" xfId="0" applyNumberFormat="1" applyFont="1" applyBorder="1"/>
    <xf numFmtId="0" fontId="3" fillId="0" borderId="18" xfId="0" applyFont="1" applyBorder="1"/>
    <xf numFmtId="4" fontId="3" fillId="0" borderId="19" xfId="0" applyNumberFormat="1" applyFont="1" applyBorder="1"/>
    <xf numFmtId="10" fontId="3" fillId="0" borderId="17" xfId="0" applyNumberFormat="1" applyFont="1" applyBorder="1"/>
    <xf numFmtId="0" fontId="0" fillId="0" borderId="14" xfId="0" applyBorder="1"/>
    <xf numFmtId="10" fontId="0" fillId="0" borderId="16" xfId="2" applyNumberFormat="1" applyFont="1" applyBorder="1"/>
    <xf numFmtId="0" fontId="3" fillId="0" borderId="19" xfId="0" applyFont="1" applyBorder="1"/>
    <xf numFmtId="10" fontId="0" fillId="0" borderId="17" xfId="2" applyNumberFormat="1" applyFont="1" applyBorder="1"/>
    <xf numFmtId="10" fontId="20" fillId="0" borderId="3" xfId="2" applyNumberFormat="1" applyFont="1" applyBorder="1" applyAlignment="1">
      <alignment horizontal="center"/>
    </xf>
    <xf numFmtId="10" fontId="20" fillId="0" borderId="4" xfId="2" applyNumberFormat="1" applyFont="1" applyBorder="1" applyAlignment="1">
      <alignment horizontal="center"/>
    </xf>
    <xf numFmtId="10" fontId="20" fillId="0" borderId="3" xfId="2" applyNumberFormat="1" applyFont="1" applyBorder="1" applyAlignment="1">
      <alignment horizontal="center" vertical="center"/>
    </xf>
    <xf numFmtId="10" fontId="20" fillId="0" borderId="4" xfId="2" applyNumberFormat="1" applyFont="1" applyBorder="1" applyAlignment="1">
      <alignment horizontal="center" vertical="center"/>
    </xf>
    <xf numFmtId="0" fontId="21" fillId="0" borderId="0" xfId="0" applyFont="1"/>
    <xf numFmtId="1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17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Session by</a:t>
            </a:r>
            <a:r>
              <a:rPr lang="en-US" baseline="0">
                <a:solidFill>
                  <a:schemeClr val="tx1"/>
                </a:solidFill>
              </a:rPr>
              <a:t> Marketing Channel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Session!$F$3</c:f>
              <c:strCache>
                <c:ptCount val="1"/>
                <c:pt idx="0">
                  <c:v>1-Jun-24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Session!$E$4:$E$8</c:f>
              <c:strCache>
                <c:ptCount val="5"/>
                <c:pt idx="0">
                  <c:v>Direct</c:v>
                </c:pt>
                <c:pt idx="1">
                  <c:v>Organic Search</c:v>
                </c:pt>
                <c:pt idx="2">
                  <c:v>Referral</c:v>
                </c:pt>
                <c:pt idx="3">
                  <c:v>Email</c:v>
                </c:pt>
                <c:pt idx="4">
                  <c:v>Paid Search</c:v>
                </c:pt>
              </c:strCache>
            </c:strRef>
          </c:cat>
          <c:val>
            <c:numRef>
              <c:f>Session!$F$4:$F$8</c:f>
              <c:numCache>
                <c:formatCode>#,##0</c:formatCode>
                <c:ptCount val="5"/>
                <c:pt idx="0">
                  <c:v>78918</c:v>
                </c:pt>
                <c:pt idx="1">
                  <c:v>15077</c:v>
                </c:pt>
                <c:pt idx="2">
                  <c:v>4542</c:v>
                </c:pt>
                <c:pt idx="3">
                  <c:v>817</c:v>
                </c:pt>
                <c:pt idx="4" formatCode="General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1-D744-8E1C-F453B9C9297A}"/>
            </c:ext>
          </c:extLst>
        </c:ser>
        <c:ser>
          <c:idx val="1"/>
          <c:order val="1"/>
          <c:tx>
            <c:strRef>
              <c:f>Session!$G$3</c:f>
              <c:strCache>
                <c:ptCount val="1"/>
                <c:pt idx="0">
                  <c:v>1-Jun-23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Session!$E$4:$E$8</c:f>
              <c:strCache>
                <c:ptCount val="5"/>
                <c:pt idx="0">
                  <c:v>Direct</c:v>
                </c:pt>
                <c:pt idx="1">
                  <c:v>Organic Search</c:v>
                </c:pt>
                <c:pt idx="2">
                  <c:v>Referral</c:v>
                </c:pt>
                <c:pt idx="3">
                  <c:v>Email</c:v>
                </c:pt>
                <c:pt idx="4">
                  <c:v>Paid Search</c:v>
                </c:pt>
              </c:strCache>
            </c:strRef>
          </c:cat>
          <c:val>
            <c:numRef>
              <c:f>Session!$G$4:$G$8</c:f>
              <c:numCache>
                <c:formatCode>#,##0</c:formatCode>
                <c:ptCount val="5"/>
                <c:pt idx="0">
                  <c:v>39523</c:v>
                </c:pt>
                <c:pt idx="1">
                  <c:v>16980</c:v>
                </c:pt>
                <c:pt idx="2" formatCode="General">
                  <c:v>962</c:v>
                </c:pt>
                <c:pt idx="3">
                  <c:v>6593</c:v>
                </c:pt>
                <c:pt idx="4" formatCode="General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1-D744-8E1C-F453B9C92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45008"/>
        <c:axId val="130195328"/>
      </c:barChart>
      <c:catAx>
        <c:axId val="1303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95328"/>
        <c:crosses val="autoZero"/>
        <c:auto val="1"/>
        <c:lblAlgn val="ctr"/>
        <c:lblOffset val="100"/>
        <c:noMultiLvlLbl val="0"/>
      </c:catAx>
      <c:valAx>
        <c:axId val="13019532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Sessions</a:t>
            </a:r>
            <a:r>
              <a:rPr lang="en-US" baseline="0">
                <a:solidFill>
                  <a:schemeClr val="tx1"/>
                </a:solidFill>
              </a:rPr>
              <a:t> by Device Category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Session!$F$33</c:f>
              <c:strCache>
                <c:ptCount val="1"/>
                <c:pt idx="0">
                  <c:v>1-Jun-24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Session!$E$34:$E$38</c:f>
              <c:strCache>
                <c:ptCount val="5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  <c:pt idx="3">
                  <c:v>Smart TV</c:v>
                </c:pt>
                <c:pt idx="4">
                  <c:v>Other</c:v>
                </c:pt>
              </c:strCache>
            </c:strRef>
          </c:cat>
          <c:val>
            <c:numRef>
              <c:f>Session!$F$34:$F$38</c:f>
              <c:numCache>
                <c:formatCode>#,##0</c:formatCode>
                <c:ptCount val="5"/>
                <c:pt idx="0">
                  <c:v>54319</c:v>
                </c:pt>
                <c:pt idx="1">
                  <c:v>36005</c:v>
                </c:pt>
                <c:pt idx="2">
                  <c:v>12801</c:v>
                </c:pt>
                <c:pt idx="3" formatCode="General">
                  <c:v>11</c:v>
                </c:pt>
                <c:pt idx="4" formatCode="General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D-3549-A533-7F2056ABF849}"/>
            </c:ext>
          </c:extLst>
        </c:ser>
        <c:ser>
          <c:idx val="1"/>
          <c:order val="1"/>
          <c:tx>
            <c:strRef>
              <c:f>Session!$G$33</c:f>
              <c:strCache>
                <c:ptCount val="1"/>
                <c:pt idx="0">
                  <c:v>1-Jun-23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Session!$E$34:$E$38</c:f>
              <c:strCache>
                <c:ptCount val="5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  <c:pt idx="3">
                  <c:v>Smart TV</c:v>
                </c:pt>
                <c:pt idx="4">
                  <c:v>Other</c:v>
                </c:pt>
              </c:strCache>
            </c:strRef>
          </c:cat>
          <c:val>
            <c:numRef>
              <c:f>Session!$G$34:$G$38</c:f>
              <c:numCache>
                <c:formatCode>#,##0</c:formatCode>
                <c:ptCount val="5"/>
                <c:pt idx="0">
                  <c:v>40636</c:v>
                </c:pt>
                <c:pt idx="1">
                  <c:v>41576</c:v>
                </c:pt>
                <c:pt idx="2">
                  <c:v>4126</c:v>
                </c:pt>
                <c:pt idx="3" formatCode="General">
                  <c:v>5</c:v>
                </c:pt>
                <c:pt idx="4" formatCode="General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D-3549-A533-7F2056ABF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958048"/>
        <c:axId val="116420176"/>
      </c:barChart>
      <c:catAx>
        <c:axId val="20395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0176"/>
        <c:crosses val="autoZero"/>
        <c:auto val="1"/>
        <c:lblAlgn val="ctr"/>
        <c:lblOffset val="100"/>
        <c:noMultiLvlLbl val="0"/>
      </c:catAx>
      <c:valAx>
        <c:axId val="1164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chemeClr val="tx1"/>
                </a:solidFill>
                <a:effectLst/>
              </a:rPr>
              <a:t>Views/Session for Each Device Category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Session!$F$55</c:f>
              <c:strCache>
                <c:ptCount val="1"/>
                <c:pt idx="0">
                  <c:v>1-Jun-24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Session!$E$56:$E$59</c:f>
              <c:strCache>
                <c:ptCount val="4"/>
                <c:pt idx="0">
                  <c:v>Desktop</c:v>
                </c:pt>
                <c:pt idx="1">
                  <c:v>Mobile</c:v>
                </c:pt>
                <c:pt idx="2">
                  <c:v>Smart TV</c:v>
                </c:pt>
                <c:pt idx="3">
                  <c:v>Tablet</c:v>
                </c:pt>
              </c:strCache>
            </c:strRef>
          </c:cat>
          <c:val>
            <c:numRef>
              <c:f>Session!$F$56:$F$59</c:f>
              <c:numCache>
                <c:formatCode>#,##0.00</c:formatCode>
                <c:ptCount val="4"/>
                <c:pt idx="0">
                  <c:v>4.1900000000000004</c:v>
                </c:pt>
                <c:pt idx="1">
                  <c:v>2.5299999999999998</c:v>
                </c:pt>
                <c:pt idx="2">
                  <c:v>1.45</c:v>
                </c:pt>
                <c:pt idx="3">
                  <c:v>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5-D142-8285-963AD1FFFC2B}"/>
            </c:ext>
          </c:extLst>
        </c:ser>
        <c:ser>
          <c:idx val="1"/>
          <c:order val="1"/>
          <c:tx>
            <c:strRef>
              <c:f>Session!$G$55</c:f>
              <c:strCache>
                <c:ptCount val="1"/>
                <c:pt idx="0">
                  <c:v>1-Jun-23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Session!$E$56:$E$59</c:f>
              <c:strCache>
                <c:ptCount val="4"/>
                <c:pt idx="0">
                  <c:v>Desktop</c:v>
                </c:pt>
                <c:pt idx="1">
                  <c:v>Mobile</c:v>
                </c:pt>
                <c:pt idx="2">
                  <c:v>Smart TV</c:v>
                </c:pt>
                <c:pt idx="3">
                  <c:v>Tablet</c:v>
                </c:pt>
              </c:strCache>
            </c:strRef>
          </c:cat>
          <c:val>
            <c:numRef>
              <c:f>Session!$G$56:$G$59</c:f>
              <c:numCache>
                <c:formatCode>#,##0.00</c:formatCode>
                <c:ptCount val="4"/>
                <c:pt idx="0">
                  <c:v>4.37</c:v>
                </c:pt>
                <c:pt idx="1">
                  <c:v>2.4500000000000002</c:v>
                </c:pt>
                <c:pt idx="2">
                  <c:v>1</c:v>
                </c:pt>
                <c:pt idx="3">
                  <c:v>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5-D142-8285-963AD1FFF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4137967"/>
        <c:axId val="1453630207"/>
      </c:barChart>
      <c:catAx>
        <c:axId val="145413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630207"/>
        <c:crosses val="autoZero"/>
        <c:auto val="1"/>
        <c:lblAlgn val="ctr"/>
        <c:lblOffset val="100"/>
        <c:noMultiLvlLbl val="0"/>
      </c:catAx>
      <c:valAx>
        <c:axId val="14536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13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 Rate By User Type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Customer_Behaviour!$C$7:$C$8</c:f>
              <c:strCache>
                <c:ptCount val="2"/>
                <c:pt idx="0">
                  <c:v>Bounce Rate By User Type </c:v>
                </c:pt>
                <c:pt idx="1">
                  <c:v>Bounce Rate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(Customer_Behaviour!$A$9:$B$10,Customer_Behaviour!$A$12:$B$13)</c:f>
              <c:multiLvlStrCache>
                <c:ptCount val="4"/>
                <c:lvl>
                  <c:pt idx="0">
                    <c:v>Jun-24</c:v>
                  </c:pt>
                  <c:pt idx="1">
                    <c:v>Jun-23</c:v>
                  </c:pt>
                  <c:pt idx="2">
                    <c:v>Jun-24</c:v>
                  </c:pt>
                  <c:pt idx="3">
                    <c:v>Jun-23</c:v>
                  </c:pt>
                </c:lvl>
                <c:lvl>
                  <c:pt idx="0">
                    <c:v>New Visitor</c:v>
                  </c:pt>
                  <c:pt idx="1">
                    <c:v>New Visitor</c:v>
                  </c:pt>
                  <c:pt idx="2">
                    <c:v>Returning Visitor</c:v>
                  </c:pt>
                  <c:pt idx="3">
                    <c:v>Returning Visitor</c:v>
                  </c:pt>
                </c:lvl>
              </c:multiLvlStrCache>
            </c:multiLvlStrRef>
          </c:cat>
          <c:val>
            <c:numRef>
              <c:f>(Customer_Behaviour!$C$9:$C$10,Customer_Behaviour!$C$12:$C$13)</c:f>
              <c:numCache>
                <c:formatCode>0.00%</c:formatCode>
                <c:ptCount val="4"/>
                <c:pt idx="0">
                  <c:v>0.44990000000000002</c:v>
                </c:pt>
                <c:pt idx="1">
                  <c:v>0.22770000000000001</c:v>
                </c:pt>
                <c:pt idx="2">
                  <c:v>0.43380000000000002</c:v>
                </c:pt>
                <c:pt idx="3">
                  <c:v>0.21490000000000001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8-5C45-97B7-5BAB2A5AC6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40774288"/>
        <c:axId val="254638192"/>
      </c:barChart>
      <c:catAx>
        <c:axId val="34077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38192"/>
        <c:crosses val="autoZero"/>
        <c:auto val="1"/>
        <c:lblAlgn val="ctr"/>
        <c:lblOffset val="100"/>
        <c:noMultiLvlLbl val="0"/>
      </c:catAx>
      <c:valAx>
        <c:axId val="254638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7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Bounce Rate by Browsers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2024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(Customer_Behaviour!$A$28,Customer_Behaviour!$A$30,Customer_Behaviour!$A$32,Customer_Behaviour!$A$34)</c:f>
              <c:strCache>
                <c:ptCount val="4"/>
                <c:pt idx="0">
                  <c:v>Safari</c:v>
                </c:pt>
                <c:pt idx="1">
                  <c:v>Mozilla</c:v>
                </c:pt>
                <c:pt idx="2">
                  <c:v>Amazon Silk</c:v>
                </c:pt>
                <c:pt idx="3">
                  <c:v>Phoenix Browser</c:v>
                </c:pt>
              </c:strCache>
            </c:strRef>
          </c:cat>
          <c:val>
            <c:numRef>
              <c:f>(Customer_Behaviour!$C$27,Customer_Behaviour!$C$29,Customer_Behaviour!$C$31,Customer_Behaviour!$C$33)</c:f>
              <c:numCache>
                <c:formatCode>0.00%</c:formatCode>
                <c:ptCount val="4"/>
                <c:pt idx="0">
                  <c:v>0.5766</c:v>
                </c:pt>
                <c:pt idx="1">
                  <c:v>0.72219999999999995</c:v>
                </c:pt>
                <c:pt idx="2">
                  <c:v>0.77600000000000002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F-C44B-A0A6-195B8872CCCA}"/>
            </c:ext>
          </c:extLst>
        </c:ser>
        <c:ser>
          <c:idx val="1"/>
          <c:order val="1"/>
          <c:tx>
            <c:v>2023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(Customer_Behaviour!$A$28,Customer_Behaviour!$A$30,Customer_Behaviour!$A$32,Customer_Behaviour!$A$34)</c:f>
              <c:strCache>
                <c:ptCount val="4"/>
                <c:pt idx="0">
                  <c:v>Safari</c:v>
                </c:pt>
                <c:pt idx="1">
                  <c:v>Mozilla</c:v>
                </c:pt>
                <c:pt idx="2">
                  <c:v>Amazon Silk</c:v>
                </c:pt>
                <c:pt idx="3">
                  <c:v>Phoenix Browser</c:v>
                </c:pt>
              </c:strCache>
            </c:strRef>
          </c:cat>
          <c:val>
            <c:numRef>
              <c:f>(Customer_Behaviour!$C$28,Customer_Behaviour!$C$30,Customer_Behaviour!$C$32,Customer_Behaviour!$C$34)</c:f>
              <c:numCache>
                <c:formatCode>0.00%</c:formatCode>
                <c:ptCount val="4"/>
                <c:pt idx="0">
                  <c:v>0.3306</c:v>
                </c:pt>
                <c:pt idx="1">
                  <c:v>0.66669999999999996</c:v>
                </c:pt>
                <c:pt idx="2">
                  <c:v>0.62709999999999999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F-C44B-A0A6-195B8872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46144"/>
        <c:axId val="129847856"/>
      </c:lineChart>
      <c:catAx>
        <c:axId val="1298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7856"/>
        <c:crosses val="autoZero"/>
        <c:auto val="1"/>
        <c:lblAlgn val="ctr"/>
        <c:lblOffset val="100"/>
        <c:noMultiLvlLbl val="0"/>
      </c:catAx>
      <c:valAx>
        <c:axId val="1298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Cart</a:t>
            </a:r>
            <a:r>
              <a:rPr lang="en-US" baseline="0">
                <a:solidFill>
                  <a:schemeClr val="tx1"/>
                </a:solidFill>
              </a:rPr>
              <a:t> Additions for Year 2024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F2-5346-A640-799D059205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F2-5346-A640-799D059205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0F2-5346-A640-799D059205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64-5448-A89A-19D439BFC0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64-5448-A89A-19D439BFC0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F2-5346-A640-799D0592053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0F2-5346-A640-799D05920533}"/>
                </c:ext>
              </c:extLst>
            </c:dLbl>
            <c:dLbl>
              <c:idx val="1"/>
              <c:layout>
                <c:manualLayout>
                  <c:x val="-5.2062337220867803E-2"/>
                  <c:y val="-0.343880336225253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F2-5346-A640-799D05920533}"/>
                </c:ext>
              </c:extLst>
            </c:dLbl>
            <c:dLbl>
              <c:idx val="2"/>
              <c:layout>
                <c:manualLayout>
                  <c:x val="5.3183629058616205E-2"/>
                  <c:y val="-0.278050613874093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F2-5346-A640-799D05920533}"/>
                </c:ext>
              </c:extLst>
            </c:dLbl>
            <c:dLbl>
              <c:idx val="5"/>
              <c:layout>
                <c:manualLayout>
                  <c:x val="-1.0435384651633274E-2"/>
                  <c:y val="0.229481799481568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F2-5346-A640-799D059205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Customer_Behaviour!$A$85:$A$89</c:f>
              <c:strCache>
                <c:ptCount val="5"/>
                <c:pt idx="0">
                  <c:v>Google Alabaster Duffel</c:v>
                </c:pt>
                <c:pt idx="1">
                  <c:v>Stan and Friends Tee Green</c:v>
                </c:pt>
                <c:pt idx="2">
                  <c:v>Chrome Dino Brick Set</c:v>
                </c:pt>
                <c:pt idx="3">
                  <c:v>Google Sticker</c:v>
                </c:pt>
                <c:pt idx="4">
                  <c:v>Google Recycled Canvas Tote</c:v>
                </c:pt>
              </c:strCache>
            </c:strRef>
          </c:cat>
          <c:val>
            <c:numRef>
              <c:f>Customer_Behaviour!$B$85:$B$89</c:f>
              <c:numCache>
                <c:formatCode>#,##0</c:formatCode>
                <c:ptCount val="5"/>
                <c:pt idx="0">
                  <c:v>1000000077</c:v>
                </c:pt>
                <c:pt idx="1">
                  <c:v>200017</c:v>
                </c:pt>
                <c:pt idx="2">
                  <c:v>4814</c:v>
                </c:pt>
                <c:pt idx="3" formatCode="General">
                  <c:v>871</c:v>
                </c:pt>
                <c:pt idx="4" formatCode="General">
                  <c:v>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2-5346-A640-799D05920533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64-5448-A89A-19D439BFC0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64-5448-A89A-19D439BFC0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64-5448-A89A-19D439BFC0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64-5448-A89A-19D439BFC0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64-5448-A89A-19D439BFC0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64-5448-A89A-19D439BFC0E2}"/>
              </c:ext>
            </c:extLst>
          </c:dPt>
          <c:cat>
            <c:strRef>
              <c:f>Customer_Behaviour!$A$85:$A$89</c:f>
              <c:strCache>
                <c:ptCount val="5"/>
                <c:pt idx="0">
                  <c:v>Google Alabaster Duffel</c:v>
                </c:pt>
                <c:pt idx="1">
                  <c:v>Stan and Friends Tee Green</c:v>
                </c:pt>
                <c:pt idx="2">
                  <c:v>Chrome Dino Brick Set</c:v>
                </c:pt>
                <c:pt idx="3">
                  <c:v>Google Sticker</c:v>
                </c:pt>
                <c:pt idx="4">
                  <c:v>Google Recycled Canvas Tote</c:v>
                </c:pt>
              </c:strCache>
            </c:strRef>
          </c:cat>
          <c:val>
            <c:numRef>
              <c:f>Customer_Behaviour!$C$85:$C$89</c:f>
              <c:numCache>
                <c:formatCode>0.00%</c:formatCode>
                <c:ptCount val="5"/>
                <c:pt idx="0">
                  <c:v>0.99976090219984493</c:v>
                </c:pt>
                <c:pt idx="1">
                  <c:v>1.9996916097768098E-4</c:v>
                </c:pt>
                <c:pt idx="2" formatCode="0.00000%">
                  <c:v>4.8128486126007103E-6</c:v>
                </c:pt>
                <c:pt idx="3" formatCode="0.00000%">
                  <c:v>8.7079167876510567E-7</c:v>
                </c:pt>
                <c:pt idx="4" formatCode="0.00000%">
                  <c:v>8.3180100658159344E-7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5346-A640-799D05920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Cart</a:t>
            </a:r>
            <a:r>
              <a:rPr lang="en-US" baseline="0">
                <a:solidFill>
                  <a:schemeClr val="tx1"/>
                </a:solidFill>
              </a:rPr>
              <a:t> Additions for Year 2023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C-974A-A21B-D0484CCE09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6CC-974A-A21B-D0484CCE09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6CC-974A-A21B-D0484CCE09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0B2-CF40-88E0-3828CEE0C4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0B2-CF40-88E0-3828CEE0C4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C-974A-A21B-D0484CCE096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16CC-974A-A21B-D0484CCE0960}"/>
                </c:ext>
              </c:extLst>
            </c:dLbl>
            <c:dLbl>
              <c:idx val="2"/>
              <c:layout>
                <c:manualLayout>
                  <c:x val="-3.6840659096651393E-2"/>
                  <c:y val="-0.274461161503798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CC-974A-A21B-D0484CCE09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Customer_Behaviour!$F$85:$F$89</c:f>
              <c:strCache>
                <c:ptCount val="5"/>
                <c:pt idx="0">
                  <c:v>Chrome Dino Glow-in-the-Dark Sticker</c:v>
                </c:pt>
                <c:pt idx="1">
                  <c:v>Google Gradient Green Sunglasses</c:v>
                </c:pt>
                <c:pt idx="2">
                  <c:v>Google Maps Pin Patch</c:v>
                </c:pt>
                <c:pt idx="3">
                  <c:v>Emoji Kitchen Sticker Sheet</c:v>
                </c:pt>
                <c:pt idx="4">
                  <c:v>Google Metallic Notebook Set</c:v>
                </c:pt>
              </c:strCache>
            </c:strRef>
          </c:cat>
          <c:val>
            <c:numRef>
              <c:f>Customer_Behaviour!$G$85:$G$89</c:f>
              <c:numCache>
                <c:formatCode>#,##0</c:formatCode>
                <c:ptCount val="5"/>
                <c:pt idx="0">
                  <c:v>100000000276</c:v>
                </c:pt>
                <c:pt idx="1">
                  <c:v>100000098</c:v>
                </c:pt>
                <c:pt idx="2">
                  <c:v>20000061</c:v>
                </c:pt>
                <c:pt idx="3">
                  <c:v>34272</c:v>
                </c:pt>
                <c:pt idx="4">
                  <c:v>10386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C-974A-A21B-D0484CCE096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0B2-CF40-88E0-3828CEE0C4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0B2-CF40-88E0-3828CEE0C4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0B2-CF40-88E0-3828CEE0C4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0B2-CF40-88E0-3828CEE0C4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0B2-CF40-88E0-3828CEE0C4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0B2-CF40-88E0-3828CEE0C4C9}"/>
              </c:ext>
            </c:extLst>
          </c:dPt>
          <c:cat>
            <c:strRef>
              <c:f>Customer_Behaviour!$F$85:$F$89</c:f>
              <c:strCache>
                <c:ptCount val="5"/>
                <c:pt idx="0">
                  <c:v>Chrome Dino Glow-in-the-Dark Sticker</c:v>
                </c:pt>
                <c:pt idx="1">
                  <c:v>Google Gradient Green Sunglasses</c:v>
                </c:pt>
                <c:pt idx="2">
                  <c:v>Google Maps Pin Patch</c:v>
                </c:pt>
                <c:pt idx="3">
                  <c:v>Emoji Kitchen Sticker Sheet</c:v>
                </c:pt>
                <c:pt idx="4">
                  <c:v>Google Metallic Notebook Set</c:v>
                </c:pt>
              </c:strCache>
            </c:strRef>
          </c:cat>
          <c:val>
            <c:numRef>
              <c:f>Customer_Behaviour!$H$85:$H$89</c:f>
              <c:numCache>
                <c:formatCode>0.00%</c:formatCode>
                <c:ptCount val="5"/>
                <c:pt idx="0">
                  <c:v>0.99880044867483186</c:v>
                </c:pt>
                <c:pt idx="1">
                  <c:v>9.9880142474257955E-4</c:v>
                </c:pt>
                <c:pt idx="2">
                  <c:v>1.9976069845190054E-4</c:v>
                </c:pt>
                <c:pt idx="3" formatCode="0.00000%">
                  <c:v>3.4230888882506582E-7</c:v>
                </c:pt>
                <c:pt idx="4" formatCode="0.00000%">
                  <c:v>1.037354143130583E-7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C-974A-A21B-D0484CCE0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Revenue by Device</a:t>
            </a:r>
            <a:r>
              <a:rPr lang="en-US" baseline="0">
                <a:solidFill>
                  <a:schemeClr val="tx1"/>
                </a:solidFill>
              </a:rPr>
              <a:t> Category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Revenue!$B$5:$B$7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Revenue!$C$5:$C$7</c:f>
              <c:numCache>
                <c:formatCode>"$"#,##0.00_);[Red]\("$"#,##0.00\)</c:formatCode>
                <c:ptCount val="3"/>
                <c:pt idx="0">
                  <c:v>153518.91</c:v>
                </c:pt>
                <c:pt idx="1">
                  <c:v>12779.2</c:v>
                </c:pt>
                <c:pt idx="2">
                  <c:v>315.99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E-6446-B6C6-54918E0D6BB0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Revenue!$B$5:$B$7</c:f>
              <c:strCache>
                <c:ptCount val="3"/>
                <c:pt idx="0">
                  <c:v>desktop</c:v>
                </c:pt>
                <c:pt idx="1">
                  <c:v>mobile</c:v>
                </c:pt>
                <c:pt idx="2">
                  <c:v>tablet</c:v>
                </c:pt>
              </c:strCache>
            </c:strRef>
          </c:cat>
          <c:val>
            <c:numRef>
              <c:f>Revenue!$H$5:$H$7</c:f>
              <c:numCache>
                <c:formatCode>_("$"* #,##0.00_);_("$"* \(#,##0.00\);_("$"* "-"??_);_(@_)</c:formatCode>
                <c:ptCount val="3"/>
                <c:pt idx="0">
                  <c:v>92936.58</c:v>
                </c:pt>
                <c:pt idx="1">
                  <c:v>4803.45</c:v>
                </c:pt>
                <c:pt idx="2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E-6446-B6C6-54918E0D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191359"/>
        <c:axId val="1602193071"/>
      </c:barChart>
      <c:catAx>
        <c:axId val="1602191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93071"/>
        <c:crosses val="autoZero"/>
        <c:auto val="1"/>
        <c:lblAlgn val="ctr"/>
        <c:lblOffset val="100"/>
        <c:noMultiLvlLbl val="0"/>
      </c:catAx>
      <c:valAx>
        <c:axId val="16021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Revenue</a:t>
            </a:r>
            <a:r>
              <a:rPr lang="en-US" baseline="0">
                <a:solidFill>
                  <a:schemeClr val="tx1"/>
                </a:solidFill>
              </a:rPr>
              <a:t> by Customer Type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Revenue!$B$38:$B$40</c:f>
              <c:strCache>
                <c:ptCount val="3"/>
                <c:pt idx="0">
                  <c:v>new </c:v>
                </c:pt>
                <c:pt idx="1">
                  <c:v>established </c:v>
                </c:pt>
                <c:pt idx="2">
                  <c:v>(notset)</c:v>
                </c:pt>
              </c:strCache>
            </c:strRef>
          </c:cat>
          <c:val>
            <c:numRef>
              <c:f>Revenue!$C$38:$C$40</c:f>
              <c:numCache>
                <c:formatCode>"$"#,##0.00_);[Red]\("$"#,##0.00\)</c:formatCode>
                <c:ptCount val="3"/>
                <c:pt idx="0">
                  <c:v>101119.54</c:v>
                </c:pt>
                <c:pt idx="1">
                  <c:v>55400.18</c:v>
                </c:pt>
                <c:pt idx="2">
                  <c:v>10094.379999999999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0-FA43-9771-D54A19361A79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Revenue!$B$38:$B$40</c:f>
              <c:strCache>
                <c:ptCount val="3"/>
                <c:pt idx="0">
                  <c:v>new </c:v>
                </c:pt>
                <c:pt idx="1">
                  <c:v>established </c:v>
                </c:pt>
                <c:pt idx="2">
                  <c:v>(notset)</c:v>
                </c:pt>
              </c:strCache>
            </c:strRef>
          </c:cat>
          <c:val>
            <c:numRef>
              <c:f>Revenue!$H$38:$H$40</c:f>
              <c:numCache>
                <c:formatCode>_("$"* #,##0.00_);_("$"* \(#,##0.00\);_("$"* "-"??_);_(@_)</c:formatCode>
                <c:ptCount val="3"/>
                <c:pt idx="0">
                  <c:v>60449.43</c:v>
                </c:pt>
                <c:pt idx="1">
                  <c:v>35110.1</c:v>
                </c:pt>
                <c:pt idx="2">
                  <c:v>3190.5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0-FA43-9771-D54A19361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891919"/>
        <c:axId val="1602104575"/>
      </c:barChart>
      <c:catAx>
        <c:axId val="160189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104575"/>
        <c:crosses val="autoZero"/>
        <c:auto val="1"/>
        <c:lblAlgn val="ctr"/>
        <c:lblOffset val="100"/>
        <c:noMultiLvlLbl val="0"/>
      </c:catAx>
      <c:valAx>
        <c:axId val="16021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  <cx:data id="2">
      <cx:strDim type="cat">
        <cx:f>_xlchart.v1.0</cx:f>
      </cx:strDim>
      <cx:numDim type="val">
        <cx:f>_xlchart.v1.3</cx:f>
      </cx:numDim>
    </cx:data>
    <cx:data id="3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Revenue Waterfall Table</a:t>
            </a:r>
            <a:endParaRPr lang="en-US" sz="1400">
              <a:effectLst/>
            </a:endParaRPr>
          </a:p>
        </cx:rich>
      </cx:tx>
    </cx:title>
    <cx:plotArea>
      <cx:plotAreaRegion>
        <cx:series layoutId="waterfall" hidden="1" uniqueId="{199FC9FB-0F28-AF45-BCCD-F5EA5C1827E9}" formatIdx="0"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9CE0EBC7-9E76-C14B-8EA3-01EFC658B24B}" formatIdx="1"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87FC3BF0-EEB4-0046-8054-4B7D994123EC}" formatIdx="2"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uniqueId="{830FCF01-77F9-354A-B425-9EF5C77BBF9A}" formatIdx="3"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3"/>
          <cx:layoutPr>
            <cx:visibility connectorLines="1"/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89957</xdr:colOff>
      <xdr:row>8</xdr:row>
      <xdr:rowOff>51858</xdr:rowOff>
    </xdr:from>
    <xdr:to>
      <xdr:col>9</xdr:col>
      <xdr:colOff>2042582</xdr:colOff>
      <xdr:row>38</xdr:row>
      <xdr:rowOff>10584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F5169AB-BBBD-5C82-32C7-22C76ABDEF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57" y="1969558"/>
              <a:ext cx="9026525" cy="6118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69850</xdr:rowOff>
    </xdr:from>
    <xdr:to>
      <xdr:col>10</xdr:col>
      <xdr:colOff>647700</xdr:colOff>
      <xdr:row>29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DA02AB-BF90-BCF1-4F6D-D0AFA6E72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38</xdr:row>
      <xdr:rowOff>82550</xdr:rowOff>
    </xdr:from>
    <xdr:to>
      <xdr:col>12</xdr:col>
      <xdr:colOff>0</xdr:colOff>
      <xdr:row>53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0EBB66-CF80-0E96-741F-88DE3F628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749300</xdr:colOff>
      <xdr:row>59</xdr:row>
      <xdr:rowOff>146050</xdr:rowOff>
    </xdr:from>
    <xdr:to>
      <xdr:col>10</xdr:col>
      <xdr:colOff>800100</xdr:colOff>
      <xdr:row>75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DA4E41-24EE-A17F-7884-69E93F5B6392}"/>
            </a:ext>
            <a:ext uri="{147F2762-F138-4A5C-976F-8EAC2B608ADB}">
              <a16:predDERef xmlns:a16="http://schemas.microsoft.com/office/drawing/2014/main" pred="{3D0EBB66-CF80-0E96-741F-88DE3F628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698500</xdr:colOff>
      <xdr:row>77</xdr:row>
      <xdr:rowOff>25400</xdr:rowOff>
    </xdr:from>
    <xdr:to>
      <xdr:col>7</xdr:col>
      <xdr:colOff>127000</xdr:colOff>
      <xdr:row>95</xdr:row>
      <xdr:rowOff>121567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92C2DA4-9A5F-5DA8-D9AE-34E346E0F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500" y="15671800"/>
          <a:ext cx="7289800" cy="3753767"/>
        </a:xfrm>
        <a:prstGeom prst="rect">
          <a:avLst/>
        </a:prstGeom>
      </xdr:spPr>
    </xdr:pic>
    <xdr:clientData/>
  </xdr:twoCellAnchor>
  <xdr:twoCellAnchor editAs="oneCell">
    <xdr:from>
      <xdr:col>7</xdr:col>
      <xdr:colOff>749300</xdr:colOff>
      <xdr:row>77</xdr:row>
      <xdr:rowOff>25401</xdr:rowOff>
    </xdr:from>
    <xdr:to>
      <xdr:col>14</xdr:col>
      <xdr:colOff>651585</xdr:colOff>
      <xdr:row>95</xdr:row>
      <xdr:rowOff>165101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C2BD10E-4F62-BD97-A2E6-82C713762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10600" y="15671801"/>
          <a:ext cx="5769685" cy="3797300"/>
        </a:xfrm>
        <a:prstGeom prst="rect">
          <a:avLst/>
        </a:prstGeom>
      </xdr:spPr>
    </xdr:pic>
    <xdr:clientData/>
  </xdr:twoCellAnchor>
  <xdr:twoCellAnchor editAs="oneCell">
    <xdr:from>
      <xdr:col>0</xdr:col>
      <xdr:colOff>165100</xdr:colOff>
      <xdr:row>96</xdr:row>
      <xdr:rowOff>127000</xdr:rowOff>
    </xdr:from>
    <xdr:to>
      <xdr:col>16</xdr:col>
      <xdr:colOff>779302</xdr:colOff>
      <xdr:row>129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C7211B-128D-C9B6-1F0C-D266DD199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100" y="19634200"/>
          <a:ext cx="16019302" cy="6591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530085</xdr:colOff>
      <xdr:row>6</xdr:row>
      <xdr:rowOff>183689</xdr:rowOff>
    </xdr:from>
    <xdr:to>
      <xdr:col>10</xdr:col>
      <xdr:colOff>294492</xdr:colOff>
      <xdr:row>22</xdr:row>
      <xdr:rowOff>202463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3C642A-C3FE-47E0-76A1-9E96FF3D9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525486</xdr:colOff>
      <xdr:row>24</xdr:row>
      <xdr:rowOff>14111</xdr:rowOff>
    </xdr:from>
    <xdr:to>
      <xdr:col>9</xdr:col>
      <xdr:colOff>72703</xdr:colOff>
      <xdr:row>40</xdr:row>
      <xdr:rowOff>155222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A6E2D-BBED-D096-DF19-9CC83E0B0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36745</xdr:colOff>
      <xdr:row>51</xdr:row>
      <xdr:rowOff>37274</xdr:rowOff>
    </xdr:from>
    <xdr:to>
      <xdr:col>5</xdr:col>
      <xdr:colOff>696655</xdr:colOff>
      <xdr:row>78</xdr:row>
      <xdr:rowOff>123602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0C4A7CC-D985-C715-7C1D-1907BC1F7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45" y="9311015"/>
          <a:ext cx="7780478" cy="5513522"/>
        </a:xfrm>
        <a:prstGeom prst="rect">
          <a:avLst/>
        </a:prstGeom>
      </xdr:spPr>
    </xdr:pic>
    <xdr:clientData/>
  </xdr:twoCellAnchor>
  <xdr:twoCellAnchor editAs="oneCell">
    <xdr:from>
      <xdr:col>6</xdr:col>
      <xdr:colOff>101232</xdr:colOff>
      <xdr:row>51</xdr:row>
      <xdr:rowOff>92028</xdr:rowOff>
    </xdr:from>
    <xdr:to>
      <xdr:col>13</xdr:col>
      <xdr:colOff>210868</xdr:colOff>
      <xdr:row>78</xdr:row>
      <xdr:rowOff>125973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72781F6-3A2C-4A57-DC48-16F7A5CE5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68478" y="8926811"/>
          <a:ext cx="7772400" cy="5500467"/>
        </a:xfrm>
        <a:prstGeom prst="rect">
          <a:avLst/>
        </a:prstGeom>
      </xdr:spPr>
    </xdr:pic>
    <xdr:clientData/>
  </xdr:twoCellAnchor>
  <xdr:twoCellAnchor>
    <xdr:from>
      <xdr:col>0</xdr:col>
      <xdr:colOff>122766</xdr:colOff>
      <xdr:row>90</xdr:row>
      <xdr:rowOff>38100</xdr:rowOff>
    </xdr:from>
    <xdr:to>
      <xdr:col>2</xdr:col>
      <xdr:colOff>1837267</xdr:colOff>
      <xdr:row>107</xdr:row>
      <xdr:rowOff>93133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685990D-477C-D859-D14D-60765708B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778932</xdr:colOff>
      <xdr:row>91</xdr:row>
      <xdr:rowOff>55031</xdr:rowOff>
    </xdr:from>
    <xdr:to>
      <xdr:col>8</xdr:col>
      <xdr:colOff>287866</xdr:colOff>
      <xdr:row>107</xdr:row>
      <xdr:rowOff>143932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114904-ADB0-DAF5-CA17-F869AE2AA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69271</xdr:colOff>
      <xdr:row>9</xdr:row>
      <xdr:rowOff>146626</xdr:rowOff>
    </xdr:from>
    <xdr:to>
      <xdr:col>6</xdr:col>
      <xdr:colOff>773546</xdr:colOff>
      <xdr:row>32</xdr:row>
      <xdr:rowOff>11545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F05C3F-0B61-0675-D544-400796ADD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51953</xdr:colOff>
      <xdr:row>41</xdr:row>
      <xdr:rowOff>77354</xdr:rowOff>
    </xdr:from>
    <xdr:to>
      <xdr:col>8</xdr:col>
      <xdr:colOff>900545</xdr:colOff>
      <xdr:row>73</xdr:row>
      <xdr:rowOff>11546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E69EFF-37B3-104D-EC82-FC8FCEDF4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D790-26A3-D149-9F80-4E82C708F665}">
  <dimension ref="A1:J16"/>
  <sheetViews>
    <sheetView showGridLines="0" zoomScale="120" zoomScaleNormal="120" workbookViewId="0">
      <selection activeCell="A2" sqref="A2"/>
    </sheetView>
  </sheetViews>
  <sheetFormatPr baseColWidth="10" defaultColWidth="11" defaultRowHeight="16" x14ac:dyDescent="0.2"/>
  <cols>
    <col min="1" max="1" width="14.6640625" style="10" customWidth="1"/>
    <col min="2" max="3" width="14.1640625" style="10" bestFit="1" customWidth="1"/>
    <col min="4" max="4" width="9.1640625" style="10" bestFit="1" customWidth="1"/>
    <col min="5" max="5" width="12.5" style="10" bestFit="1" customWidth="1"/>
    <col min="6" max="6" width="3.6640625" style="10" hidden="1" customWidth="1"/>
    <col min="7" max="7" width="30.6640625" style="10" hidden="1" customWidth="1"/>
    <col min="8" max="8" width="3.5" style="10" hidden="1" customWidth="1"/>
    <col min="9" max="9" width="28.1640625" style="10" bestFit="1" customWidth="1"/>
    <col min="10" max="10" width="26.83203125" style="10" bestFit="1" customWidth="1"/>
    <col min="11" max="11" width="11.83203125" bestFit="1" customWidth="1"/>
  </cols>
  <sheetData>
    <row r="1" spans="1:10" ht="17" x14ac:dyDescent="0.2">
      <c r="B1" s="10" t="s">
        <v>0</v>
      </c>
      <c r="C1" s="10" t="s">
        <v>1</v>
      </c>
    </row>
    <row r="2" spans="1:10" ht="34" x14ac:dyDescent="0.2">
      <c r="A2" s="1"/>
      <c r="B2" s="2">
        <v>45466</v>
      </c>
      <c r="C2" s="2">
        <v>45100</v>
      </c>
      <c r="D2" s="1" t="s">
        <v>2</v>
      </c>
      <c r="E2" s="1" t="s">
        <v>3</v>
      </c>
      <c r="F2" s="1"/>
      <c r="G2" s="1" t="s">
        <v>4</v>
      </c>
      <c r="H2" s="1"/>
      <c r="I2" s="1" t="s">
        <v>5</v>
      </c>
      <c r="J2" s="1" t="s">
        <v>6</v>
      </c>
    </row>
    <row r="3" spans="1:10" ht="17" x14ac:dyDescent="0.2">
      <c r="A3" s="1" t="s">
        <v>7</v>
      </c>
      <c r="B3" s="3">
        <v>166614.1</v>
      </c>
      <c r="C3" s="3">
        <v>98750.03</v>
      </c>
      <c r="D3" s="4">
        <f>B3/C3-1</f>
        <v>0.68723087982859354</v>
      </c>
      <c r="E3" s="5">
        <f>B3-C3</f>
        <v>67864.070000000007</v>
      </c>
      <c r="F3" s="6"/>
      <c r="G3" s="6"/>
      <c r="H3" s="6"/>
      <c r="I3" s="6"/>
      <c r="J3" s="6"/>
    </row>
    <row r="4" spans="1:10" ht="17" x14ac:dyDescent="0.2">
      <c r="A4" s="1" t="s">
        <v>8</v>
      </c>
      <c r="B4" s="17">
        <v>103910</v>
      </c>
      <c r="C4" s="17">
        <v>86520</v>
      </c>
      <c r="D4" s="4">
        <f>B4/C4-1</f>
        <v>0.20099398982894123</v>
      </c>
      <c r="E4" s="7">
        <f>B4-C4</f>
        <v>17390</v>
      </c>
      <c r="F4" s="6"/>
      <c r="G4" s="8">
        <f>J4*$E$3</f>
        <v>28446.02833741466</v>
      </c>
      <c r="H4" s="8"/>
      <c r="I4" s="5">
        <f>B5*B6*E4</f>
        <v>27844.641929999998</v>
      </c>
      <c r="J4" s="7">
        <f>I4/$I$7</f>
        <v>0.41916183832497311</v>
      </c>
    </row>
    <row r="5" spans="1:10" ht="17" x14ac:dyDescent="0.2">
      <c r="A5" s="1" t="s">
        <v>9</v>
      </c>
      <c r="B5" s="16">
        <v>1.3299999999999999E-2</v>
      </c>
      <c r="C5" s="16">
        <v>8.3000000000000001E-3</v>
      </c>
      <c r="D5" s="4">
        <f>B5/C5-1</f>
        <v>0.60240963855421681</v>
      </c>
      <c r="E5" s="4">
        <f>B5-C5</f>
        <v>4.9999999999999992E-3</v>
      </c>
      <c r="F5" s="6"/>
      <c r="G5" s="8">
        <f t="shared" ref="G5:G6" si="0">J5*$E$3</f>
        <v>63899.544819656039</v>
      </c>
      <c r="H5" s="8"/>
      <c r="I5" s="5">
        <f>B4*B6*E5</f>
        <v>62548.624499999991</v>
      </c>
      <c r="J5" s="7">
        <f>I5/$I$7</f>
        <v>0.94158138201342823</v>
      </c>
    </row>
    <row r="6" spans="1:10" ht="17" x14ac:dyDescent="0.2">
      <c r="A6" s="1" t="s">
        <v>10</v>
      </c>
      <c r="B6" s="5">
        <v>120.39</v>
      </c>
      <c r="C6" s="5">
        <v>137.72999999999999</v>
      </c>
      <c r="D6" s="4">
        <f>B6/C6-1</f>
        <v>-0.1258984970594641</v>
      </c>
      <c r="E6" s="5">
        <f>B6-C6</f>
        <v>-17.339999999999989</v>
      </c>
      <c r="F6" s="6"/>
      <c r="G6" s="8">
        <f t="shared" si="0"/>
        <v>-24481.503157070703</v>
      </c>
      <c r="H6" s="8"/>
      <c r="I6" s="5">
        <f>B5*B4*E6</f>
        <v>-23963.932019999986</v>
      </c>
      <c r="J6" s="7">
        <f>I6/$I$7</f>
        <v>-0.36074322033840145</v>
      </c>
    </row>
    <row r="7" spans="1:10" x14ac:dyDescent="0.2">
      <c r="A7" s="9"/>
      <c r="B7" s="6"/>
      <c r="C7" s="6"/>
      <c r="D7" s="6"/>
      <c r="E7" s="6"/>
      <c r="F7" s="6"/>
      <c r="G7" s="8">
        <f>SUM(G4:G6)</f>
        <v>67864.069999999992</v>
      </c>
      <c r="H7" s="8"/>
      <c r="I7" s="5">
        <f>SUM(I4:I6)</f>
        <v>66429.33441000001</v>
      </c>
      <c r="J7" s="7">
        <f>I7/$I$7</f>
        <v>1</v>
      </c>
    </row>
    <row r="9" spans="1:10" x14ac:dyDescent="0.2">
      <c r="A9" s="11"/>
      <c r="B9" s="11"/>
      <c r="C9" s="11"/>
      <c r="D9" s="12"/>
      <c r="E9" s="12"/>
      <c r="F9" s="11"/>
      <c r="G9" s="11"/>
      <c r="H9"/>
      <c r="I9"/>
      <c r="J9"/>
    </row>
    <row r="10" spans="1:10" x14ac:dyDescent="0.2">
      <c r="A10" s="11"/>
      <c r="B10" s="11"/>
      <c r="C10" s="11"/>
      <c r="D10" s="11"/>
      <c r="E10" s="11"/>
      <c r="F10" s="11"/>
      <c r="G10" s="11"/>
      <c r="H10"/>
      <c r="I10"/>
      <c r="J10"/>
    </row>
    <row r="11" spans="1:10" x14ac:dyDescent="0.2">
      <c r="A11" s="13"/>
      <c r="B11" s="21"/>
      <c r="C11" s="21"/>
      <c r="D11" s="11"/>
      <c r="E11" s="11"/>
      <c r="F11" s="11"/>
      <c r="G11" s="11"/>
      <c r="H11" s="11"/>
      <c r="I11" s="11"/>
      <c r="J11" s="11"/>
    </row>
    <row r="12" spans="1:10" ht="17" x14ac:dyDescent="0.2">
      <c r="B12" s="14"/>
      <c r="C12" s="14"/>
      <c r="E12" s="9" t="s">
        <v>0</v>
      </c>
      <c r="F12" s="9"/>
      <c r="G12" s="9"/>
      <c r="H12" s="78"/>
      <c r="I12" s="3">
        <v>98750.03</v>
      </c>
      <c r="J12"/>
    </row>
    <row r="13" spans="1:10" ht="17" x14ac:dyDescent="0.2">
      <c r="E13" s="9" t="s">
        <v>8</v>
      </c>
      <c r="F13" s="9"/>
      <c r="G13" s="9"/>
      <c r="H13" s="78"/>
      <c r="I13" s="5">
        <v>27844.641929999998</v>
      </c>
      <c r="J13" s="11"/>
    </row>
    <row r="14" spans="1:10" ht="17" x14ac:dyDescent="0.2">
      <c r="E14" s="9" t="s">
        <v>9</v>
      </c>
      <c r="F14" s="9"/>
      <c r="G14" s="9"/>
      <c r="H14" s="9"/>
      <c r="I14" s="5">
        <v>62548.624499999991</v>
      </c>
    </row>
    <row r="15" spans="1:10" ht="17" x14ac:dyDescent="0.2">
      <c r="E15" s="9" t="s">
        <v>10</v>
      </c>
      <c r="F15" s="9"/>
      <c r="G15" s="79"/>
      <c r="H15" s="9"/>
      <c r="I15" s="5">
        <v>-23963.932019999986</v>
      </c>
    </row>
    <row r="16" spans="1:10" ht="17" x14ac:dyDescent="0.2">
      <c r="E16" s="9" t="s">
        <v>1</v>
      </c>
      <c r="F16" s="9"/>
      <c r="G16" s="9"/>
      <c r="H16" s="9"/>
      <c r="I16" s="3">
        <v>166614.1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EB3E0-3537-B442-A87B-85B4C9B2DD7D}">
  <dimension ref="A1:H77"/>
  <sheetViews>
    <sheetView showGridLines="0" tabSelected="1" zoomScaleNormal="100" workbookViewId="0">
      <selection activeCell="M15" sqref="M15"/>
    </sheetView>
  </sheetViews>
  <sheetFormatPr baseColWidth="10" defaultColWidth="11" defaultRowHeight="16" x14ac:dyDescent="0.2"/>
  <cols>
    <col min="1" max="1" width="21.6640625" customWidth="1"/>
    <col min="2" max="2" width="26.5" customWidth="1"/>
  </cols>
  <sheetData>
    <row r="1" spans="1:8" x14ac:dyDescent="0.2">
      <c r="A1" s="19" t="s">
        <v>11</v>
      </c>
    </row>
    <row r="2" spans="1:8" ht="17" thickBot="1" x14ac:dyDescent="0.25">
      <c r="A2" s="23" t="s">
        <v>12</v>
      </c>
    </row>
    <row r="3" spans="1:8" x14ac:dyDescent="0.2">
      <c r="A3" s="18" t="s">
        <v>13</v>
      </c>
      <c r="B3" s="18" t="s">
        <v>14</v>
      </c>
      <c r="C3" s="18" t="s">
        <v>15</v>
      </c>
      <c r="E3" s="123"/>
      <c r="F3" s="124">
        <v>45444</v>
      </c>
      <c r="G3" s="124">
        <v>45078</v>
      </c>
      <c r="H3" s="131" t="s">
        <v>16</v>
      </c>
    </row>
    <row r="4" spans="1:8" x14ac:dyDescent="0.2">
      <c r="A4" s="18" t="s">
        <v>17</v>
      </c>
      <c r="B4" s="18" t="s">
        <v>18</v>
      </c>
      <c r="C4" s="22">
        <v>78918</v>
      </c>
      <c r="E4" s="126" t="s">
        <v>17</v>
      </c>
      <c r="F4" s="24">
        <v>78918</v>
      </c>
      <c r="G4" s="24">
        <v>39523</v>
      </c>
      <c r="H4" s="132">
        <f>(F4-G4)/G4</f>
        <v>0.99676137944994059</v>
      </c>
    </row>
    <row r="5" spans="1:8" x14ac:dyDescent="0.2">
      <c r="A5" s="18" t="s">
        <v>19</v>
      </c>
      <c r="B5" s="18" t="s">
        <v>18</v>
      </c>
      <c r="C5" s="22">
        <v>15077</v>
      </c>
      <c r="E5" s="126" t="s">
        <v>19</v>
      </c>
      <c r="F5" s="24">
        <v>15077</v>
      </c>
      <c r="G5" s="24">
        <v>16980</v>
      </c>
      <c r="H5" s="132">
        <f t="shared" ref="H5:H8" si="0">(F5-G5)/G5</f>
        <v>-0.11207302709069493</v>
      </c>
    </row>
    <row r="6" spans="1:8" x14ac:dyDescent="0.2">
      <c r="A6" s="18" t="s">
        <v>20</v>
      </c>
      <c r="B6" s="18" t="s">
        <v>18</v>
      </c>
      <c r="C6" s="22">
        <v>4542</v>
      </c>
      <c r="E6" s="126" t="s">
        <v>20</v>
      </c>
      <c r="F6" s="24">
        <v>4542</v>
      </c>
      <c r="G6" s="20">
        <v>962</v>
      </c>
      <c r="H6" s="132">
        <f t="shared" si="0"/>
        <v>3.7214137214137213</v>
      </c>
    </row>
    <row r="7" spans="1:8" x14ac:dyDescent="0.2">
      <c r="A7" s="18" t="s">
        <v>21</v>
      </c>
      <c r="B7" s="18" t="s">
        <v>18</v>
      </c>
      <c r="C7" s="22">
        <v>1372</v>
      </c>
      <c r="E7" s="126" t="s">
        <v>22</v>
      </c>
      <c r="F7" s="24">
        <v>817</v>
      </c>
      <c r="G7" s="24">
        <v>6593</v>
      </c>
      <c r="H7" s="132">
        <f t="shared" si="0"/>
        <v>-0.87608069164265134</v>
      </c>
    </row>
    <row r="8" spans="1:8" ht="17" thickBot="1" x14ac:dyDescent="0.25">
      <c r="A8" s="18" t="s">
        <v>23</v>
      </c>
      <c r="B8" s="18" t="s">
        <v>18</v>
      </c>
      <c r="C8" s="18">
        <v>527</v>
      </c>
      <c r="E8" s="128" t="s">
        <v>24</v>
      </c>
      <c r="F8" s="133">
        <v>481</v>
      </c>
      <c r="G8" s="133">
        <v>41</v>
      </c>
      <c r="H8" s="134">
        <f t="shared" si="0"/>
        <v>10.731707317073171</v>
      </c>
    </row>
    <row r="9" spans="1:8" x14ac:dyDescent="0.2">
      <c r="A9" s="18" t="s">
        <v>22</v>
      </c>
      <c r="B9" s="18" t="s">
        <v>18</v>
      </c>
      <c r="C9" s="18">
        <v>817</v>
      </c>
      <c r="E9" s="18"/>
      <c r="F9" s="22"/>
      <c r="G9" s="18"/>
    </row>
    <row r="10" spans="1:8" x14ac:dyDescent="0.2">
      <c r="A10" s="18" t="s">
        <v>24</v>
      </c>
      <c r="B10" s="18" t="s">
        <v>18</v>
      </c>
      <c r="C10" s="18">
        <v>481</v>
      </c>
    </row>
    <row r="11" spans="1:8" x14ac:dyDescent="0.2">
      <c r="A11" s="18" t="s">
        <v>25</v>
      </c>
      <c r="B11" s="18" t="s">
        <v>18</v>
      </c>
      <c r="C11" s="18">
        <v>446</v>
      </c>
    </row>
    <row r="12" spans="1:8" x14ac:dyDescent="0.2">
      <c r="A12" s="18" t="s">
        <v>26</v>
      </c>
      <c r="B12" s="18" t="s">
        <v>18</v>
      </c>
      <c r="C12" s="18">
        <v>35</v>
      </c>
    </row>
    <row r="13" spans="1:8" x14ac:dyDescent="0.2">
      <c r="A13" s="18" t="s">
        <v>27</v>
      </c>
      <c r="B13" s="18" t="s">
        <v>18</v>
      </c>
      <c r="C13" s="18">
        <v>15</v>
      </c>
    </row>
    <row r="14" spans="1:8" x14ac:dyDescent="0.2">
      <c r="A14" s="18" t="s">
        <v>28</v>
      </c>
      <c r="B14" s="18" t="s">
        <v>18</v>
      </c>
      <c r="C14" s="22">
        <v>1680</v>
      </c>
    </row>
    <row r="15" spans="1:8" x14ac:dyDescent="0.2">
      <c r="A15" s="18" t="s">
        <v>29</v>
      </c>
      <c r="B15" s="18" t="s">
        <v>18</v>
      </c>
      <c r="C15" s="22">
        <f>SUM(C4:C14)</f>
        <v>103910</v>
      </c>
      <c r="D15" s="15"/>
      <c r="E15" s="15"/>
    </row>
    <row r="16" spans="1:8" x14ac:dyDescent="0.2">
      <c r="A16" s="18"/>
      <c r="B16" s="18"/>
      <c r="C16" s="22"/>
    </row>
    <row r="17" spans="1:5" x14ac:dyDescent="0.2">
      <c r="A17" s="23" t="s">
        <v>30</v>
      </c>
      <c r="B17" s="23"/>
      <c r="C17" s="22"/>
    </row>
    <row r="18" spans="1:5" x14ac:dyDescent="0.2">
      <c r="A18" s="18" t="s">
        <v>13</v>
      </c>
      <c r="B18" s="18" t="s">
        <v>14</v>
      </c>
      <c r="C18" s="18" t="s">
        <v>15</v>
      </c>
    </row>
    <row r="19" spans="1:5" x14ac:dyDescent="0.2">
      <c r="A19" s="18" t="s">
        <v>17</v>
      </c>
      <c r="B19" s="18" t="s">
        <v>31</v>
      </c>
      <c r="C19" s="22">
        <v>39523</v>
      </c>
    </row>
    <row r="20" spans="1:5" x14ac:dyDescent="0.2">
      <c r="A20" s="18" t="s">
        <v>19</v>
      </c>
      <c r="B20" s="18" t="s">
        <v>31</v>
      </c>
      <c r="C20" s="22">
        <v>16980</v>
      </c>
    </row>
    <row r="21" spans="1:5" x14ac:dyDescent="0.2">
      <c r="A21" s="18" t="s">
        <v>32</v>
      </c>
      <c r="B21" s="18" t="s">
        <v>31</v>
      </c>
      <c r="C21" s="22">
        <v>16871</v>
      </c>
    </row>
    <row r="22" spans="1:5" x14ac:dyDescent="0.2">
      <c r="A22" s="18" t="s">
        <v>24</v>
      </c>
      <c r="B22" s="18" t="s">
        <v>31</v>
      </c>
      <c r="C22" s="22">
        <v>6593</v>
      </c>
    </row>
    <row r="23" spans="1:5" x14ac:dyDescent="0.2">
      <c r="A23" s="18" t="s">
        <v>21</v>
      </c>
      <c r="B23" s="18" t="s">
        <v>31</v>
      </c>
      <c r="C23" s="22">
        <v>2401</v>
      </c>
    </row>
    <row r="24" spans="1:5" x14ac:dyDescent="0.2">
      <c r="A24" s="18" t="s">
        <v>22</v>
      </c>
      <c r="B24" s="18" t="s">
        <v>31</v>
      </c>
      <c r="C24" s="22">
        <v>1235</v>
      </c>
    </row>
    <row r="25" spans="1:5" x14ac:dyDescent="0.2">
      <c r="A25" s="18" t="s">
        <v>25</v>
      </c>
      <c r="B25" s="18" t="s">
        <v>31</v>
      </c>
      <c r="C25" s="18">
        <v>995</v>
      </c>
    </row>
    <row r="26" spans="1:5" x14ac:dyDescent="0.2">
      <c r="A26" s="18" t="s">
        <v>20</v>
      </c>
      <c r="B26" s="18" t="s">
        <v>31</v>
      </c>
      <c r="C26" s="18">
        <v>962</v>
      </c>
    </row>
    <row r="27" spans="1:5" x14ac:dyDescent="0.2">
      <c r="A27" s="18" t="s">
        <v>33</v>
      </c>
      <c r="B27" s="18" t="s">
        <v>31</v>
      </c>
      <c r="C27" s="18">
        <v>9</v>
      </c>
      <c r="D27" s="15"/>
    </row>
    <row r="28" spans="1:5" x14ac:dyDescent="0.2">
      <c r="A28" s="18" t="s">
        <v>27</v>
      </c>
      <c r="B28" s="18" t="s">
        <v>31</v>
      </c>
      <c r="C28" s="18">
        <v>9</v>
      </c>
    </row>
    <row r="29" spans="1:5" x14ac:dyDescent="0.2">
      <c r="A29" s="18" t="s">
        <v>28</v>
      </c>
      <c r="B29" s="18" t="s">
        <v>31</v>
      </c>
      <c r="C29" s="18">
        <v>942</v>
      </c>
    </row>
    <row r="30" spans="1:5" x14ac:dyDescent="0.2">
      <c r="A30" s="18" t="s">
        <v>29</v>
      </c>
      <c r="B30" s="18" t="s">
        <v>31</v>
      </c>
      <c r="C30" s="22">
        <f>SUM(C19:C29)</f>
        <v>86520</v>
      </c>
      <c r="D30" s="15"/>
      <c r="E30" s="15"/>
    </row>
    <row r="31" spans="1:5" s="23" customFormat="1" ht="15" x14ac:dyDescent="0.2"/>
    <row r="32" spans="1:5" ht="17" thickBot="1" x14ac:dyDescent="0.25">
      <c r="A32" s="23" t="s">
        <v>12</v>
      </c>
    </row>
    <row r="33" spans="1:8" x14ac:dyDescent="0.2">
      <c r="A33" s="18" t="s">
        <v>34</v>
      </c>
      <c r="B33" s="18" t="s">
        <v>14</v>
      </c>
      <c r="C33" s="18" t="s">
        <v>15</v>
      </c>
      <c r="E33" s="123"/>
      <c r="F33" s="124">
        <v>45444</v>
      </c>
      <c r="G33" s="124">
        <v>45078</v>
      </c>
      <c r="H33" s="131" t="s">
        <v>16</v>
      </c>
    </row>
    <row r="34" spans="1:8" x14ac:dyDescent="0.2">
      <c r="A34" s="18" t="s">
        <v>35</v>
      </c>
      <c r="B34" s="18" t="s">
        <v>18</v>
      </c>
      <c r="C34" s="22">
        <v>54319</v>
      </c>
      <c r="E34" s="126" t="s">
        <v>36</v>
      </c>
      <c r="F34" s="24">
        <v>54319</v>
      </c>
      <c r="G34" s="24">
        <v>40636</v>
      </c>
      <c r="H34" s="132">
        <f>(F34-G34)/G34</f>
        <v>0.33672113396987891</v>
      </c>
    </row>
    <row r="35" spans="1:8" x14ac:dyDescent="0.2">
      <c r="A35" s="18" t="s">
        <v>37</v>
      </c>
      <c r="B35" s="18" t="s">
        <v>18</v>
      </c>
      <c r="C35" s="22">
        <v>36005</v>
      </c>
      <c r="E35" s="126" t="s">
        <v>38</v>
      </c>
      <c r="F35" s="24">
        <v>36005</v>
      </c>
      <c r="G35" s="24">
        <v>41576</v>
      </c>
      <c r="H35" s="132">
        <f t="shared" ref="H35:H38" si="1">(F35-G35)/G35</f>
        <v>-0.13399557436982876</v>
      </c>
    </row>
    <row r="36" spans="1:8" x14ac:dyDescent="0.2">
      <c r="A36" s="18" t="s">
        <v>39</v>
      </c>
      <c r="B36" s="18" t="s">
        <v>18</v>
      </c>
      <c r="C36" s="22">
        <v>12801</v>
      </c>
      <c r="E36" s="126" t="s">
        <v>40</v>
      </c>
      <c r="F36" s="24">
        <v>12801</v>
      </c>
      <c r="G36" s="24">
        <v>4126</v>
      </c>
      <c r="H36" s="132">
        <f t="shared" si="1"/>
        <v>2.1025206010664079</v>
      </c>
    </row>
    <row r="37" spans="1:8" x14ac:dyDescent="0.2">
      <c r="A37" s="18" t="s">
        <v>41</v>
      </c>
      <c r="B37" s="18" t="s">
        <v>18</v>
      </c>
      <c r="C37" s="18">
        <v>11</v>
      </c>
      <c r="E37" s="126" t="s">
        <v>42</v>
      </c>
      <c r="F37" s="20">
        <v>11</v>
      </c>
      <c r="G37" s="20">
        <v>5</v>
      </c>
      <c r="H37" s="132">
        <f t="shared" si="1"/>
        <v>1.2</v>
      </c>
    </row>
    <row r="38" spans="1:8" ht="17" thickBot="1" x14ac:dyDescent="0.25">
      <c r="A38" s="18" t="s">
        <v>43</v>
      </c>
      <c r="B38" s="18" t="s">
        <v>18</v>
      </c>
      <c r="C38" s="18">
        <v>774</v>
      </c>
      <c r="E38" s="128" t="s">
        <v>44</v>
      </c>
      <c r="F38" s="133">
        <v>774</v>
      </c>
      <c r="G38" s="133">
        <v>177</v>
      </c>
      <c r="H38" s="134">
        <f t="shared" si="1"/>
        <v>3.3728813559322033</v>
      </c>
    </row>
    <row r="39" spans="1:8" x14ac:dyDescent="0.2">
      <c r="A39" s="18" t="s">
        <v>29</v>
      </c>
      <c r="B39" s="18" t="s">
        <v>18</v>
      </c>
      <c r="C39" s="22">
        <f>SUM(C34:C38)</f>
        <v>103910</v>
      </c>
      <c r="D39" s="22"/>
      <c r="E39" s="15"/>
    </row>
    <row r="40" spans="1:8" x14ac:dyDescent="0.2">
      <c r="A40" s="18"/>
      <c r="B40" s="18"/>
      <c r="C40" s="18"/>
      <c r="F40" s="15"/>
    </row>
    <row r="41" spans="1:8" x14ac:dyDescent="0.2">
      <c r="A41" s="23" t="s">
        <v>30</v>
      </c>
    </row>
    <row r="42" spans="1:8" x14ac:dyDescent="0.2">
      <c r="A42" s="18" t="s">
        <v>34</v>
      </c>
      <c r="B42" s="18" t="s">
        <v>14</v>
      </c>
      <c r="C42" s="18" t="s">
        <v>15</v>
      </c>
    </row>
    <row r="43" spans="1:8" x14ac:dyDescent="0.2">
      <c r="A43" s="18" t="s">
        <v>37</v>
      </c>
      <c r="B43" s="18" t="s">
        <v>31</v>
      </c>
      <c r="C43" s="22">
        <v>41576</v>
      </c>
    </row>
    <row r="44" spans="1:8" x14ac:dyDescent="0.2">
      <c r="A44" s="18" t="s">
        <v>35</v>
      </c>
      <c r="B44" s="18" t="s">
        <v>31</v>
      </c>
      <c r="C44" s="22">
        <v>40636</v>
      </c>
    </row>
    <row r="45" spans="1:8" x14ac:dyDescent="0.2">
      <c r="A45" s="18" t="s">
        <v>39</v>
      </c>
      <c r="B45" s="18" t="s">
        <v>31</v>
      </c>
      <c r="C45" s="22">
        <v>4126</v>
      </c>
    </row>
    <row r="46" spans="1:8" x14ac:dyDescent="0.2">
      <c r="A46" s="18" t="s">
        <v>41</v>
      </c>
      <c r="B46" s="18" t="s">
        <v>31</v>
      </c>
      <c r="C46" s="18">
        <v>5</v>
      </c>
      <c r="E46" s="18"/>
      <c r="F46" s="25"/>
      <c r="G46" s="25"/>
      <c r="H46" s="18"/>
    </row>
    <row r="47" spans="1:8" x14ac:dyDescent="0.2">
      <c r="A47" s="18" t="s">
        <v>43</v>
      </c>
      <c r="B47" s="18" t="s">
        <v>31</v>
      </c>
      <c r="C47" s="18">
        <v>177</v>
      </c>
      <c r="E47" s="18"/>
      <c r="F47" s="25"/>
      <c r="G47" s="25"/>
      <c r="H47" s="18"/>
    </row>
    <row r="48" spans="1:8" x14ac:dyDescent="0.2">
      <c r="A48" s="18" t="s">
        <v>29</v>
      </c>
      <c r="B48" s="18" t="s">
        <v>31</v>
      </c>
      <c r="C48" s="22">
        <f>SUM(C43:C47)</f>
        <v>86520</v>
      </c>
      <c r="E48" s="18"/>
      <c r="F48" s="18"/>
      <c r="G48" s="18"/>
      <c r="H48" s="26"/>
    </row>
    <row r="49" spans="1:8" x14ac:dyDescent="0.2">
      <c r="A49" s="18"/>
      <c r="B49" s="18"/>
      <c r="C49" s="18"/>
      <c r="E49" s="18"/>
      <c r="F49" s="18"/>
      <c r="G49" s="18"/>
      <c r="H49" s="26"/>
    </row>
    <row r="50" spans="1:8" x14ac:dyDescent="0.2">
      <c r="A50" s="18"/>
      <c r="B50" s="18"/>
      <c r="C50" s="18"/>
      <c r="E50" s="18"/>
      <c r="F50" s="18"/>
      <c r="G50" s="18"/>
      <c r="H50" s="26"/>
    </row>
    <row r="51" spans="1:8" x14ac:dyDescent="0.2">
      <c r="A51" s="18"/>
      <c r="B51" s="18"/>
      <c r="C51" s="22"/>
      <c r="E51" s="18"/>
      <c r="F51" s="18"/>
      <c r="G51" s="18"/>
      <c r="H51" s="26"/>
    </row>
    <row r="52" spans="1:8" x14ac:dyDescent="0.2">
      <c r="A52" s="18"/>
      <c r="B52" s="18"/>
      <c r="C52" s="22"/>
      <c r="E52" s="18"/>
      <c r="F52" s="18"/>
      <c r="G52" s="18"/>
      <c r="H52" s="26"/>
    </row>
    <row r="53" spans="1:8" x14ac:dyDescent="0.2">
      <c r="A53" s="18"/>
      <c r="B53" s="18"/>
      <c r="C53" s="18"/>
    </row>
    <row r="54" spans="1:8" ht="17" thickBot="1" x14ac:dyDescent="0.25">
      <c r="A54" s="29" t="s">
        <v>45</v>
      </c>
    </row>
    <row r="55" spans="1:8" x14ac:dyDescent="0.2">
      <c r="A55" s="23" t="s">
        <v>12</v>
      </c>
      <c r="E55" s="123"/>
      <c r="F55" s="124">
        <v>45444</v>
      </c>
      <c r="G55" s="124">
        <v>45078</v>
      </c>
      <c r="H55" s="125" t="s">
        <v>16</v>
      </c>
    </row>
    <row r="56" spans="1:8" x14ac:dyDescent="0.2">
      <c r="A56" s="18" t="s">
        <v>34</v>
      </c>
      <c r="B56" s="18" t="s">
        <v>14</v>
      </c>
      <c r="C56" s="18" t="s">
        <v>46</v>
      </c>
      <c r="E56" s="126" t="s">
        <v>36</v>
      </c>
      <c r="F56" s="28">
        <v>4.1900000000000004</v>
      </c>
      <c r="G56" s="28">
        <v>4.37</v>
      </c>
      <c r="H56" s="127">
        <f>(F56-G56)/G56</f>
        <v>-4.1189931350114353E-2</v>
      </c>
    </row>
    <row r="57" spans="1:8" x14ac:dyDescent="0.2">
      <c r="A57" s="18" t="s">
        <v>35</v>
      </c>
      <c r="B57" s="18" t="s">
        <v>18</v>
      </c>
      <c r="C57" s="27">
        <v>4.1900000000000004</v>
      </c>
      <c r="E57" s="126" t="s">
        <v>38</v>
      </c>
      <c r="F57" s="28">
        <v>2.5299999999999998</v>
      </c>
      <c r="G57" s="28">
        <v>2.4500000000000002</v>
      </c>
      <c r="H57" s="127">
        <f t="shared" ref="H57:H58" si="2">(F57-G57)/G57</f>
        <v>3.2653061224489639E-2</v>
      </c>
    </row>
    <row r="58" spans="1:8" x14ac:dyDescent="0.2">
      <c r="A58" s="18" t="s">
        <v>37</v>
      </c>
      <c r="B58" s="18" t="s">
        <v>18</v>
      </c>
      <c r="C58" s="27">
        <v>2.5299999999999998</v>
      </c>
      <c r="E58" s="126" t="s">
        <v>42</v>
      </c>
      <c r="F58" s="28">
        <v>1.45</v>
      </c>
      <c r="G58" s="28">
        <v>1</v>
      </c>
      <c r="H58" s="127">
        <f t="shared" si="2"/>
        <v>0.44999999999999996</v>
      </c>
    </row>
    <row r="59" spans="1:8" ht="17" thickBot="1" x14ac:dyDescent="0.25">
      <c r="A59" s="18" t="s">
        <v>41</v>
      </c>
      <c r="B59" s="18" t="s">
        <v>18</v>
      </c>
      <c r="C59" s="27">
        <v>1.45</v>
      </c>
      <c r="E59" s="128" t="s">
        <v>40</v>
      </c>
      <c r="F59" s="129">
        <v>1.38</v>
      </c>
      <c r="G59" s="129">
        <v>1.72</v>
      </c>
      <c r="H59" s="130">
        <f>(F59-G59)/G59</f>
        <v>-0.19767441860465121</v>
      </c>
    </row>
    <row r="60" spans="1:8" x14ac:dyDescent="0.2">
      <c r="A60" s="18" t="s">
        <v>39</v>
      </c>
      <c r="B60" s="18" t="s">
        <v>18</v>
      </c>
      <c r="C60" s="27">
        <v>1.38</v>
      </c>
      <c r="E60" s="18"/>
      <c r="F60" s="18"/>
      <c r="G60" s="18"/>
    </row>
    <row r="61" spans="1:8" x14ac:dyDescent="0.2">
      <c r="A61" s="18" t="s">
        <v>29</v>
      </c>
      <c r="B61" s="18" t="s">
        <v>18</v>
      </c>
      <c r="C61" s="27">
        <v>3.24</v>
      </c>
    </row>
    <row r="62" spans="1:8" x14ac:dyDescent="0.2">
      <c r="A62" s="18"/>
      <c r="B62" s="18"/>
      <c r="C62" s="18"/>
    </row>
    <row r="63" spans="1:8" x14ac:dyDescent="0.2">
      <c r="A63" s="23" t="s">
        <v>30</v>
      </c>
    </row>
    <row r="64" spans="1:8" x14ac:dyDescent="0.2">
      <c r="A64" s="18" t="s">
        <v>34</v>
      </c>
      <c r="B64" s="18" t="s">
        <v>14</v>
      </c>
      <c r="C64" s="18" t="s">
        <v>46</v>
      </c>
    </row>
    <row r="65" spans="1:3" x14ac:dyDescent="0.2">
      <c r="A65" s="18" t="s">
        <v>35</v>
      </c>
      <c r="B65" s="18" t="s">
        <v>31</v>
      </c>
      <c r="C65" s="27">
        <v>4.37</v>
      </c>
    </row>
    <row r="66" spans="1:3" x14ac:dyDescent="0.2">
      <c r="A66" s="18" t="s">
        <v>37</v>
      </c>
      <c r="B66" s="18" t="s">
        <v>31</v>
      </c>
      <c r="C66" s="27">
        <v>2.4500000000000002</v>
      </c>
    </row>
    <row r="67" spans="1:3" x14ac:dyDescent="0.2">
      <c r="A67" s="18" t="s">
        <v>41</v>
      </c>
      <c r="B67" s="18" t="s">
        <v>31</v>
      </c>
      <c r="C67" s="27">
        <v>1</v>
      </c>
    </row>
    <row r="68" spans="1:3" x14ac:dyDescent="0.2">
      <c r="A68" s="18" t="s">
        <v>39</v>
      </c>
      <c r="B68" s="18" t="s">
        <v>31</v>
      </c>
      <c r="C68" s="27">
        <v>1.72</v>
      </c>
    </row>
    <row r="69" spans="1:3" x14ac:dyDescent="0.2">
      <c r="A69" s="18" t="s">
        <v>29</v>
      </c>
      <c r="B69" s="18" t="s">
        <v>31</v>
      </c>
      <c r="C69" s="27">
        <v>3.31</v>
      </c>
    </row>
    <row r="77" spans="1:3" x14ac:dyDescent="0.2">
      <c r="A77" s="29" t="s">
        <v>47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7C65C-E864-CA4C-B44D-EAE5975F68C8}">
  <dimension ref="A1:P91"/>
  <sheetViews>
    <sheetView showGridLines="0" zoomScale="90" zoomScaleNormal="90" workbookViewId="0">
      <selection activeCell="G114" sqref="G114"/>
    </sheetView>
  </sheetViews>
  <sheetFormatPr baseColWidth="10" defaultColWidth="11" defaultRowHeight="16" x14ac:dyDescent="0.2"/>
  <cols>
    <col min="1" max="1" width="22" customWidth="1"/>
    <col min="2" max="2" width="20.6640625" customWidth="1"/>
    <col min="3" max="3" width="26.33203125" customWidth="1"/>
    <col min="5" max="5" width="13.33203125" bestFit="1" customWidth="1"/>
    <col min="6" max="6" width="25.6640625" bestFit="1" customWidth="1"/>
    <col min="7" max="7" width="21.33203125" customWidth="1"/>
    <col min="8" max="8" width="17.83203125" customWidth="1"/>
    <col min="9" max="9" width="17.33203125" customWidth="1"/>
  </cols>
  <sheetData>
    <row r="1" spans="1:3" ht="17" thickBot="1" x14ac:dyDescent="0.25">
      <c r="A1" s="29" t="s">
        <v>48</v>
      </c>
    </row>
    <row r="2" spans="1:3" x14ac:dyDescent="0.2">
      <c r="A2" s="100">
        <v>45454</v>
      </c>
      <c r="B2" s="101">
        <v>0.45150000000000001</v>
      </c>
    </row>
    <row r="3" spans="1:3" x14ac:dyDescent="0.2">
      <c r="A3" s="102">
        <v>45078</v>
      </c>
      <c r="B3" s="103">
        <v>0.25979999999999998</v>
      </c>
    </row>
    <row r="4" spans="1:3" ht="18" thickBot="1" x14ac:dyDescent="0.25">
      <c r="A4" s="104" t="s">
        <v>49</v>
      </c>
      <c r="B4" s="105">
        <f>(B2-B3)/B3</f>
        <v>0.73787528868360297</v>
      </c>
    </row>
    <row r="5" spans="1:3" x14ac:dyDescent="0.2">
      <c r="A5" s="65"/>
      <c r="B5" s="82"/>
    </row>
    <row r="7" spans="1:3" ht="17" thickBot="1" x14ac:dyDescent="0.25">
      <c r="A7" s="42" t="s">
        <v>50</v>
      </c>
    </row>
    <row r="8" spans="1:3" ht="17" x14ac:dyDescent="0.2">
      <c r="A8" s="43" t="s">
        <v>51</v>
      </c>
      <c r="B8" s="44" t="s">
        <v>14</v>
      </c>
      <c r="C8" s="45" t="s">
        <v>48</v>
      </c>
    </row>
    <row r="9" spans="1:3" ht="17" x14ac:dyDescent="0.2">
      <c r="A9" s="46" t="s">
        <v>52</v>
      </c>
      <c r="B9" s="47">
        <v>45454</v>
      </c>
      <c r="C9" s="56">
        <v>0.44990000000000002</v>
      </c>
    </row>
    <row r="10" spans="1:3" ht="17" x14ac:dyDescent="0.2">
      <c r="A10" s="46" t="s">
        <v>52</v>
      </c>
      <c r="B10" s="47">
        <v>45078</v>
      </c>
      <c r="C10" s="56">
        <v>0.22770000000000001</v>
      </c>
    </row>
    <row r="11" spans="1:3" ht="17" x14ac:dyDescent="0.2">
      <c r="A11" s="46" t="s">
        <v>49</v>
      </c>
      <c r="B11" s="48"/>
      <c r="C11" s="49">
        <f>(C9-C10)/C10</f>
        <v>0.97584541062801933</v>
      </c>
    </row>
    <row r="12" spans="1:3" ht="17" x14ac:dyDescent="0.2">
      <c r="A12" s="46" t="s">
        <v>53</v>
      </c>
      <c r="B12" s="47">
        <v>45454</v>
      </c>
      <c r="C12" s="56">
        <v>0.43380000000000002</v>
      </c>
    </row>
    <row r="13" spans="1:3" ht="17" x14ac:dyDescent="0.2">
      <c r="A13" s="46" t="s">
        <v>53</v>
      </c>
      <c r="B13" s="47">
        <v>45078</v>
      </c>
      <c r="C13" s="56">
        <v>0.21490000000000001</v>
      </c>
    </row>
    <row r="14" spans="1:3" ht="18" thickBot="1" x14ac:dyDescent="0.25">
      <c r="A14" s="50" t="s">
        <v>49</v>
      </c>
      <c r="B14" s="51"/>
      <c r="C14" s="52">
        <f>(C12-C13)/C13</f>
        <v>1.0186133085155886</v>
      </c>
    </row>
    <row r="25" spans="1:3" ht="17" thickBot="1" x14ac:dyDescent="0.25">
      <c r="A25" s="42" t="s">
        <v>54</v>
      </c>
    </row>
    <row r="26" spans="1:3" ht="17" x14ac:dyDescent="0.2">
      <c r="A26" s="53" t="s">
        <v>55</v>
      </c>
      <c r="B26" s="44" t="s">
        <v>14</v>
      </c>
      <c r="C26" s="54" t="s">
        <v>48</v>
      </c>
    </row>
    <row r="27" spans="1:3" x14ac:dyDescent="0.2">
      <c r="A27" s="55" t="s">
        <v>56</v>
      </c>
      <c r="B27" s="47">
        <v>45454</v>
      </c>
      <c r="C27" s="57">
        <v>0.5766</v>
      </c>
    </row>
    <row r="28" spans="1:3" x14ac:dyDescent="0.2">
      <c r="A28" s="55" t="s">
        <v>56</v>
      </c>
      <c r="B28" s="47">
        <v>45078</v>
      </c>
      <c r="C28" s="57">
        <v>0.3306</v>
      </c>
    </row>
    <row r="29" spans="1:3" x14ac:dyDescent="0.2">
      <c r="A29" s="55" t="s">
        <v>57</v>
      </c>
      <c r="B29" s="47">
        <v>45454</v>
      </c>
      <c r="C29" s="57">
        <v>0.72219999999999995</v>
      </c>
    </row>
    <row r="30" spans="1:3" x14ac:dyDescent="0.2">
      <c r="A30" s="55" t="s">
        <v>57</v>
      </c>
      <c r="B30" s="47">
        <v>45078</v>
      </c>
      <c r="C30" s="57">
        <v>0.66669999999999996</v>
      </c>
    </row>
    <row r="31" spans="1:3" x14ac:dyDescent="0.2">
      <c r="A31" s="55" t="s">
        <v>58</v>
      </c>
      <c r="B31" s="47">
        <v>45454</v>
      </c>
      <c r="C31" s="57">
        <v>0.77600000000000002</v>
      </c>
    </row>
    <row r="32" spans="1:3" x14ac:dyDescent="0.2">
      <c r="A32" s="55" t="s">
        <v>58</v>
      </c>
      <c r="B32" s="99">
        <v>45078</v>
      </c>
      <c r="C32" s="57">
        <v>0.62709999999999999</v>
      </c>
    </row>
    <row r="33" spans="1:10" x14ac:dyDescent="0.2">
      <c r="A33" s="55" t="s">
        <v>59</v>
      </c>
      <c r="B33" s="99">
        <v>45454</v>
      </c>
      <c r="C33" s="57">
        <v>1</v>
      </c>
    </row>
    <row r="34" spans="1:10" ht="17" thickBot="1" x14ac:dyDescent="0.25">
      <c r="A34" s="83" t="s">
        <v>59</v>
      </c>
      <c r="B34" s="84">
        <v>45078</v>
      </c>
      <c r="C34" s="58">
        <v>0.5</v>
      </c>
    </row>
    <row r="42" spans="1:10" x14ac:dyDescent="0.2">
      <c r="A42" s="42" t="s">
        <v>60</v>
      </c>
    </row>
    <row r="43" spans="1:10" x14ac:dyDescent="0.2">
      <c r="A43" s="61" t="s">
        <v>34</v>
      </c>
      <c r="B43" s="61" t="s">
        <v>14</v>
      </c>
      <c r="C43" s="61" t="s">
        <v>61</v>
      </c>
      <c r="D43" s="61" t="s">
        <v>62</v>
      </c>
      <c r="E43" s="61" t="s">
        <v>63</v>
      </c>
      <c r="F43" s="61" t="s">
        <v>62</v>
      </c>
      <c r="G43" s="61" t="s">
        <v>64</v>
      </c>
      <c r="H43" s="61" t="s">
        <v>62</v>
      </c>
      <c r="I43" s="61" t="s">
        <v>65</v>
      </c>
      <c r="J43" s="61" t="s">
        <v>62</v>
      </c>
    </row>
    <row r="44" spans="1:10" x14ac:dyDescent="0.2">
      <c r="A44" s="62" t="s">
        <v>35</v>
      </c>
      <c r="B44" s="63">
        <v>45454</v>
      </c>
      <c r="C44" s="64">
        <v>2074</v>
      </c>
      <c r="D44" s="137">
        <f>(C44-C45)/C45</f>
        <v>0.46468926553672318</v>
      </c>
      <c r="E44" s="64">
        <v>2067</v>
      </c>
      <c r="F44" s="137">
        <f>(E44-E45)/E45</f>
        <v>5.9362416107382554</v>
      </c>
      <c r="G44" s="64">
        <v>1653</v>
      </c>
      <c r="H44" s="137">
        <f>(G44-G45)/G45</f>
        <v>6.3466666666666667</v>
      </c>
      <c r="I44" s="64">
        <v>1074</v>
      </c>
      <c r="J44" s="135">
        <f>(I44-I45)/I45</f>
        <v>6.2080536912751674</v>
      </c>
    </row>
    <row r="45" spans="1:10" x14ac:dyDescent="0.2">
      <c r="A45" s="62" t="s">
        <v>35</v>
      </c>
      <c r="B45" s="63">
        <v>45078</v>
      </c>
      <c r="C45" s="64">
        <v>1416</v>
      </c>
      <c r="D45" s="138"/>
      <c r="E45" s="62">
        <v>298</v>
      </c>
      <c r="F45" s="138"/>
      <c r="G45" s="62">
        <v>225</v>
      </c>
      <c r="H45" s="138"/>
      <c r="I45" s="62">
        <v>149</v>
      </c>
      <c r="J45" s="136"/>
    </row>
    <row r="46" spans="1:10" x14ac:dyDescent="0.2">
      <c r="A46" s="62" t="s">
        <v>37</v>
      </c>
      <c r="B46" s="63">
        <v>45454</v>
      </c>
      <c r="C46" s="62">
        <v>572</v>
      </c>
      <c r="D46" s="137">
        <f>(C46-C47)/C47</f>
        <v>7.0422535211267607E-3</v>
      </c>
      <c r="E46" s="62">
        <v>572</v>
      </c>
      <c r="F46" s="137">
        <f>(E46-E47)/E47</f>
        <v>8.2258064516129039</v>
      </c>
      <c r="G46" s="62">
        <v>323</v>
      </c>
      <c r="H46" s="137">
        <f>(G46-G47)/G47</f>
        <v>5.729166666666667</v>
      </c>
      <c r="I46" s="62">
        <v>167</v>
      </c>
      <c r="J46" s="135">
        <f>(I46-I47)/I47</f>
        <v>9.4375</v>
      </c>
    </row>
    <row r="47" spans="1:10" x14ac:dyDescent="0.2">
      <c r="A47" s="62" t="s">
        <v>37</v>
      </c>
      <c r="B47" s="63">
        <v>45078</v>
      </c>
      <c r="C47" s="62">
        <v>568</v>
      </c>
      <c r="D47" s="138"/>
      <c r="E47" s="62">
        <v>62</v>
      </c>
      <c r="F47" s="138"/>
      <c r="G47" s="62">
        <v>48</v>
      </c>
      <c r="H47" s="138"/>
      <c r="I47" s="62">
        <v>16</v>
      </c>
      <c r="J47" s="136"/>
    </row>
    <row r="48" spans="1:10" x14ac:dyDescent="0.2">
      <c r="A48" s="62" t="s">
        <v>39</v>
      </c>
      <c r="B48" s="63">
        <v>45454</v>
      </c>
      <c r="C48" s="62">
        <v>12</v>
      </c>
      <c r="D48" s="137">
        <f>(C48-C49)/C49</f>
        <v>-0.25</v>
      </c>
      <c r="E48" s="62">
        <v>12</v>
      </c>
      <c r="F48" s="137">
        <f>(E48-E49)/E49</f>
        <v>5</v>
      </c>
      <c r="G48" s="62">
        <v>5</v>
      </c>
      <c r="H48" s="137">
        <f>(G48-G49)/G49</f>
        <v>4</v>
      </c>
      <c r="I48" s="62">
        <v>4</v>
      </c>
      <c r="J48" s="135">
        <f>(I48-I49)/I49</f>
        <v>3</v>
      </c>
    </row>
    <row r="49" spans="1:10" x14ac:dyDescent="0.2">
      <c r="A49" s="62" t="s">
        <v>39</v>
      </c>
      <c r="B49" s="63">
        <v>45078</v>
      </c>
      <c r="C49" s="62">
        <v>16</v>
      </c>
      <c r="D49" s="138"/>
      <c r="E49" s="62">
        <v>2</v>
      </c>
      <c r="F49" s="138"/>
      <c r="G49" s="62">
        <v>1</v>
      </c>
      <c r="H49" s="138"/>
      <c r="I49" s="62">
        <v>1</v>
      </c>
      <c r="J49" s="136"/>
    </row>
    <row r="50" spans="1:10" x14ac:dyDescent="0.2">
      <c r="A50" s="60"/>
      <c r="B50" s="65"/>
      <c r="C50" s="60"/>
      <c r="D50" s="66"/>
      <c r="E50" s="60"/>
      <c r="F50" s="67"/>
      <c r="G50" s="60"/>
      <c r="H50" s="67"/>
      <c r="I50" s="60"/>
      <c r="J50" s="66"/>
    </row>
    <row r="51" spans="1:10" x14ac:dyDescent="0.2">
      <c r="A51" s="59" t="s">
        <v>12</v>
      </c>
      <c r="B51" s="65"/>
      <c r="C51" s="60"/>
      <c r="D51" s="66"/>
      <c r="E51" s="60"/>
      <c r="F51" s="67"/>
      <c r="G51" s="59" t="s">
        <v>30</v>
      </c>
      <c r="H51" s="67"/>
      <c r="I51" s="60"/>
      <c r="J51" s="66"/>
    </row>
    <row r="81" spans="1:16" x14ac:dyDescent="0.2">
      <c r="A81" s="42" t="s">
        <v>66</v>
      </c>
    </row>
    <row r="82" spans="1:16" ht="17" thickBot="1" x14ac:dyDescent="0.25">
      <c r="A82" s="42" t="s">
        <v>67</v>
      </c>
      <c r="C82" s="60"/>
      <c r="F82" s="42" t="s">
        <v>68</v>
      </c>
    </row>
    <row r="83" spans="1:16" x14ac:dyDescent="0.2">
      <c r="A83" s="85" t="s">
        <v>69</v>
      </c>
      <c r="B83" s="86" t="s">
        <v>70</v>
      </c>
      <c r="C83" s="87" t="s">
        <v>71</v>
      </c>
      <c r="F83" s="96" t="s">
        <v>69</v>
      </c>
      <c r="G83" s="97" t="s">
        <v>70</v>
      </c>
      <c r="H83" s="87" t="s">
        <v>71</v>
      </c>
      <c r="I83" s="68"/>
      <c r="J83" s="69"/>
    </row>
    <row r="84" spans="1:16" x14ac:dyDescent="0.2">
      <c r="A84" s="88" t="s">
        <v>72</v>
      </c>
      <c r="B84" s="64">
        <v>1000239232</v>
      </c>
      <c r="C84" s="89">
        <v>1</v>
      </c>
      <c r="F84" s="88" t="s">
        <v>72</v>
      </c>
      <c r="G84" s="64">
        <v>100120099474</v>
      </c>
      <c r="H84" s="89">
        <v>1</v>
      </c>
      <c r="L84" s="139"/>
      <c r="M84" s="139"/>
      <c r="N84" s="139"/>
      <c r="O84" s="139"/>
      <c r="P84" s="68"/>
    </row>
    <row r="85" spans="1:16" x14ac:dyDescent="0.2">
      <c r="A85" s="90" t="s">
        <v>73</v>
      </c>
      <c r="B85" s="64">
        <v>1000000077</v>
      </c>
      <c r="C85" s="91">
        <f>B85/B84</f>
        <v>0.99976090219984493</v>
      </c>
      <c r="F85" s="90" t="s">
        <v>74</v>
      </c>
      <c r="G85" s="64">
        <v>100000000276</v>
      </c>
      <c r="H85" s="91">
        <f>G85/G84</f>
        <v>0.99880044867483186</v>
      </c>
      <c r="L85" s="139"/>
      <c r="M85" s="139"/>
      <c r="N85" s="139"/>
      <c r="O85" s="139"/>
      <c r="P85" s="68"/>
    </row>
    <row r="86" spans="1:16" x14ac:dyDescent="0.2">
      <c r="A86" s="90" t="s">
        <v>75</v>
      </c>
      <c r="B86" s="64">
        <v>200017</v>
      </c>
      <c r="C86" s="91">
        <f>B86/B84</f>
        <v>1.9996916097768098E-4</v>
      </c>
      <c r="F86" s="90" t="s">
        <v>76</v>
      </c>
      <c r="G86" s="64">
        <v>100000098</v>
      </c>
      <c r="H86" s="91">
        <f>G86/G84</f>
        <v>9.9880142474257955E-4</v>
      </c>
      <c r="L86" s="68"/>
      <c r="M86" s="68"/>
      <c r="N86" s="68"/>
      <c r="O86" s="68"/>
      <c r="P86" s="69"/>
    </row>
    <row r="87" spans="1:16" x14ac:dyDescent="0.2">
      <c r="A87" s="90" t="s">
        <v>77</v>
      </c>
      <c r="B87" s="64">
        <v>4814</v>
      </c>
      <c r="C87" s="92">
        <f>B87/B84</f>
        <v>4.8128486126007103E-6</v>
      </c>
      <c r="F87" s="90" t="s">
        <v>78</v>
      </c>
      <c r="G87" s="64">
        <v>20000061</v>
      </c>
      <c r="H87" s="91">
        <f>G87/G84</f>
        <v>1.9976069845190054E-4</v>
      </c>
      <c r="L87" s="68"/>
      <c r="M87" s="68"/>
      <c r="N87" s="68"/>
      <c r="O87" s="68"/>
      <c r="P87" s="69"/>
    </row>
    <row r="88" spans="1:16" x14ac:dyDescent="0.2">
      <c r="A88" s="90" t="s">
        <v>79</v>
      </c>
      <c r="B88" s="62">
        <v>871</v>
      </c>
      <c r="C88" s="92">
        <f>B88/B84</f>
        <v>8.7079167876510567E-7</v>
      </c>
      <c r="F88" s="90" t="s">
        <v>80</v>
      </c>
      <c r="G88" s="64">
        <v>34272</v>
      </c>
      <c r="H88" s="92">
        <f>G88/G84</f>
        <v>3.4230888882506582E-7</v>
      </c>
      <c r="L88" s="68"/>
      <c r="M88" s="68"/>
      <c r="N88" s="68"/>
      <c r="O88" s="68"/>
      <c r="P88" s="69"/>
    </row>
    <row r="89" spans="1:16" ht="17" thickBot="1" x14ac:dyDescent="0.25">
      <c r="A89" s="93" t="s">
        <v>81</v>
      </c>
      <c r="B89" s="94">
        <v>832</v>
      </c>
      <c r="C89" s="95">
        <f>B89/B84</f>
        <v>8.3180100658159344E-7</v>
      </c>
      <c r="F89" s="93" t="s">
        <v>82</v>
      </c>
      <c r="G89" s="98">
        <v>10386</v>
      </c>
      <c r="H89" s="95">
        <f>G89/G84</f>
        <v>1.037354143130583E-7</v>
      </c>
      <c r="L89" s="68"/>
      <c r="M89" s="68"/>
      <c r="N89" s="68"/>
      <c r="O89" s="68"/>
      <c r="P89" s="69"/>
    </row>
    <row r="90" spans="1:16" x14ac:dyDescent="0.2">
      <c r="A90" s="60"/>
      <c r="B90" s="65"/>
      <c r="C90" s="60"/>
      <c r="F90" s="68"/>
      <c r="G90" s="68"/>
      <c r="H90" s="68"/>
      <c r="L90" s="68"/>
      <c r="M90" s="68"/>
      <c r="N90" s="68"/>
      <c r="O90" s="68"/>
      <c r="P90" s="69"/>
    </row>
    <row r="91" spans="1:16" x14ac:dyDescent="0.2">
      <c r="A91" s="60"/>
      <c r="B91" s="65"/>
      <c r="C91" s="60"/>
    </row>
  </sheetData>
  <mergeCells count="16">
    <mergeCell ref="J44:J45"/>
    <mergeCell ref="D44:D45"/>
    <mergeCell ref="F44:F45"/>
    <mergeCell ref="H44:H45"/>
    <mergeCell ref="O84:O85"/>
    <mergeCell ref="L84:L85"/>
    <mergeCell ref="M84:M85"/>
    <mergeCell ref="N84:N85"/>
    <mergeCell ref="D46:D47"/>
    <mergeCell ref="F46:F47"/>
    <mergeCell ref="H46:H47"/>
    <mergeCell ref="J46:J47"/>
    <mergeCell ref="D48:D49"/>
    <mergeCell ref="F48:F49"/>
    <mergeCell ref="H48:H49"/>
    <mergeCell ref="J48:J4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B71C-B0E1-754B-A59A-EE11EAC92F1B}">
  <dimension ref="A1:K42"/>
  <sheetViews>
    <sheetView showGridLines="0" zoomScale="110" zoomScaleNormal="110" workbookViewId="0">
      <selection activeCell="I7" sqref="F2:I7"/>
    </sheetView>
  </sheetViews>
  <sheetFormatPr baseColWidth="10" defaultColWidth="11" defaultRowHeight="16" x14ac:dyDescent="0.2"/>
  <cols>
    <col min="1" max="1" width="4.6640625" style="38" customWidth="1"/>
    <col min="2" max="2" width="20.1640625" customWidth="1"/>
    <col min="3" max="4" width="19.33203125" bestFit="1" customWidth="1"/>
    <col min="5" max="5" width="10" customWidth="1"/>
    <col min="6" max="6" width="3.5" style="38" customWidth="1"/>
    <col min="7" max="7" width="19.6640625" bestFit="1" customWidth="1"/>
    <col min="8" max="9" width="18.83203125" customWidth="1"/>
    <col min="11" max="11" width="20" bestFit="1" customWidth="1"/>
  </cols>
  <sheetData>
    <row r="1" spans="1:11" ht="17" thickBot="1" x14ac:dyDescent="0.25">
      <c r="B1" s="70" t="s">
        <v>83</v>
      </c>
    </row>
    <row r="2" spans="1:11" x14ac:dyDescent="0.2">
      <c r="A2" s="109"/>
      <c r="B2" s="140">
        <v>45453</v>
      </c>
      <c r="C2" s="141"/>
      <c r="D2" s="142"/>
      <c r="F2" s="109"/>
      <c r="G2" s="140">
        <v>45108</v>
      </c>
      <c r="H2" s="141"/>
      <c r="I2" s="142"/>
    </row>
    <row r="3" spans="1:11" s="31" customFormat="1" ht="19" customHeight="1" thickBot="1" x14ac:dyDescent="0.25">
      <c r="A3" s="110"/>
      <c r="B3" s="30"/>
      <c r="C3" s="33" t="s">
        <v>7</v>
      </c>
      <c r="D3" s="111" t="s">
        <v>71</v>
      </c>
      <c r="F3" s="110"/>
      <c r="G3" s="30"/>
      <c r="H3" s="32" t="s">
        <v>7</v>
      </c>
      <c r="I3" s="111" t="s">
        <v>71</v>
      </c>
      <c r="K3" s="81"/>
    </row>
    <row r="4" spans="1:11" s="34" customFormat="1" ht="18" x14ac:dyDescent="0.2">
      <c r="A4" s="112"/>
      <c r="B4" s="33" t="s">
        <v>72</v>
      </c>
      <c r="C4" s="36">
        <v>166614.1</v>
      </c>
      <c r="D4" s="113"/>
      <c r="F4" s="112"/>
      <c r="G4" s="33" t="s">
        <v>72</v>
      </c>
      <c r="H4" s="37">
        <v>98750.03</v>
      </c>
      <c r="I4" s="113"/>
      <c r="K4" s="106" t="s">
        <v>84</v>
      </c>
    </row>
    <row r="5" spans="1:11" ht="17" x14ac:dyDescent="0.2">
      <c r="A5" s="114">
        <v>1</v>
      </c>
      <c r="B5" s="35" t="s">
        <v>35</v>
      </c>
      <c r="C5" s="36">
        <v>153518.91</v>
      </c>
      <c r="D5" s="115">
        <f>C5/$C$4</f>
        <v>0.92140407084394416</v>
      </c>
      <c r="F5" s="114">
        <v>1</v>
      </c>
      <c r="G5" s="35" t="s">
        <v>35</v>
      </c>
      <c r="H5" s="37">
        <v>92936.58</v>
      </c>
      <c r="I5" s="115">
        <f>H5/$H$4</f>
        <v>0.94112963813783146</v>
      </c>
      <c r="K5" s="107">
        <f>(C5-H5)/H5</f>
        <v>0.65186743476034947</v>
      </c>
    </row>
    <row r="6" spans="1:11" ht="17" x14ac:dyDescent="0.2">
      <c r="A6" s="116">
        <v>2</v>
      </c>
      <c r="B6" s="71" t="s">
        <v>37</v>
      </c>
      <c r="C6" s="72">
        <v>12779.2</v>
      </c>
      <c r="D6" s="122">
        <f t="shared" ref="D6:D7" si="0">C6/$C$4</f>
        <v>7.6699390987917587E-2</v>
      </c>
      <c r="F6" s="116">
        <v>2</v>
      </c>
      <c r="G6" s="71" t="s">
        <v>37</v>
      </c>
      <c r="H6" s="73">
        <v>4803.45</v>
      </c>
      <c r="I6" s="122">
        <f t="shared" ref="I6:I7" si="1">H6/$H$4</f>
        <v>4.864251686809614E-2</v>
      </c>
      <c r="K6" s="107">
        <f t="shared" ref="K6:K7" si="2">(C6-H6)/H6</f>
        <v>1.6604211556277262</v>
      </c>
    </row>
    <row r="7" spans="1:11" ht="18" thickBot="1" x14ac:dyDescent="0.25">
      <c r="A7" s="117">
        <v>3</v>
      </c>
      <c r="B7" s="118" t="s">
        <v>39</v>
      </c>
      <c r="C7" s="121">
        <v>315.99</v>
      </c>
      <c r="D7" s="120">
        <f t="shared" si="0"/>
        <v>1.8965381681382307E-3</v>
      </c>
      <c r="F7" s="117">
        <v>3</v>
      </c>
      <c r="G7" s="118" t="s">
        <v>39</v>
      </c>
      <c r="H7" s="119">
        <v>1010</v>
      </c>
      <c r="I7" s="120">
        <f t="shared" si="1"/>
        <v>1.0227844994072408E-2</v>
      </c>
      <c r="K7" s="108">
        <f t="shared" si="2"/>
        <v>-0.68713861386138608</v>
      </c>
    </row>
    <row r="8" spans="1:11" ht="17" x14ac:dyDescent="0.2">
      <c r="A8" s="74"/>
      <c r="B8" s="75"/>
      <c r="D8" s="76"/>
      <c r="F8" s="74"/>
      <c r="G8" s="75"/>
      <c r="H8" s="77"/>
      <c r="I8" s="76"/>
    </row>
    <row r="13" spans="1:11" ht="25" x14ac:dyDescent="0.25">
      <c r="H13" s="39"/>
      <c r="I13" s="39"/>
    </row>
    <row r="14" spans="1:11" x14ac:dyDescent="0.2">
      <c r="H14" s="40"/>
      <c r="I14" s="40"/>
    </row>
    <row r="15" spans="1:11" x14ac:dyDescent="0.2">
      <c r="H15" s="40"/>
      <c r="I15" s="40"/>
    </row>
    <row r="16" spans="1:11" x14ac:dyDescent="0.2">
      <c r="H16" s="40"/>
      <c r="I16" s="40"/>
    </row>
    <row r="30" spans="2:2" x14ac:dyDescent="0.2">
      <c r="B30" s="41"/>
    </row>
    <row r="34" spans="1:11" ht="17" thickBot="1" x14ac:dyDescent="0.25">
      <c r="B34" s="70" t="s">
        <v>85</v>
      </c>
    </row>
    <row r="35" spans="1:11" x14ac:dyDescent="0.2">
      <c r="A35" s="109"/>
      <c r="B35" s="143">
        <v>45453</v>
      </c>
      <c r="C35" s="144"/>
      <c r="D35" s="145"/>
      <c r="F35" s="109"/>
      <c r="G35" s="143">
        <v>45108</v>
      </c>
      <c r="H35" s="144"/>
      <c r="I35" s="145"/>
    </row>
    <row r="36" spans="1:11" ht="19" thickBot="1" x14ac:dyDescent="0.25">
      <c r="A36" s="110"/>
      <c r="B36" s="30"/>
      <c r="C36" s="33" t="s">
        <v>7</v>
      </c>
      <c r="D36" s="111" t="s">
        <v>71</v>
      </c>
      <c r="E36" s="31"/>
      <c r="F36" s="110"/>
      <c r="G36" s="30"/>
      <c r="H36" s="32" t="s">
        <v>7</v>
      </c>
      <c r="I36" s="111" t="s">
        <v>71</v>
      </c>
    </row>
    <row r="37" spans="1:11" ht="18" x14ac:dyDescent="0.2">
      <c r="A37" s="112"/>
      <c r="B37" s="33" t="s">
        <v>72</v>
      </c>
      <c r="C37" s="36">
        <v>166614.1</v>
      </c>
      <c r="D37" s="113"/>
      <c r="E37" s="34"/>
      <c r="F37" s="112"/>
      <c r="G37" s="33" t="s">
        <v>72</v>
      </c>
      <c r="H37" s="37">
        <v>98750.03</v>
      </c>
      <c r="I37" s="113"/>
      <c r="K37" s="106" t="s">
        <v>84</v>
      </c>
    </row>
    <row r="38" spans="1:11" ht="17" x14ac:dyDescent="0.2">
      <c r="A38" s="114">
        <v>1</v>
      </c>
      <c r="B38" s="35" t="s">
        <v>86</v>
      </c>
      <c r="C38" s="36">
        <v>101119.54</v>
      </c>
      <c r="D38" s="115">
        <f>C38/$C$37</f>
        <v>0.60690865899104574</v>
      </c>
      <c r="F38" s="114">
        <v>1</v>
      </c>
      <c r="G38" s="35" t="s">
        <v>86</v>
      </c>
      <c r="H38" s="37">
        <v>60449.43</v>
      </c>
      <c r="I38" s="115">
        <f>H38/$H$37</f>
        <v>0.61214594061389149</v>
      </c>
      <c r="K38" s="107">
        <f>(C38-H38)/H38</f>
        <v>0.67279559129010802</v>
      </c>
    </row>
    <row r="39" spans="1:11" ht="17" x14ac:dyDescent="0.2">
      <c r="A39" s="116">
        <v>2</v>
      </c>
      <c r="B39" s="71" t="s">
        <v>87</v>
      </c>
      <c r="C39" s="72">
        <v>55400.18</v>
      </c>
      <c r="D39" s="115">
        <f t="shared" ref="D39:D40" si="3">C39/$C$37</f>
        <v>0.33250595237737984</v>
      </c>
      <c r="F39" s="116">
        <v>2</v>
      </c>
      <c r="G39" s="71" t="s">
        <v>87</v>
      </c>
      <c r="H39" s="73">
        <v>35110.1</v>
      </c>
      <c r="I39" s="115">
        <f t="shared" ref="I39:I40" si="4">H39/$H$37</f>
        <v>0.35554520844196197</v>
      </c>
      <c r="K39" s="107">
        <f t="shared" ref="K39:K40" si="5">(C39-H39)/H39</f>
        <v>0.57789866733504047</v>
      </c>
    </row>
    <row r="40" spans="1:11" ht="18" thickBot="1" x14ac:dyDescent="0.25">
      <c r="A40" s="117">
        <v>3</v>
      </c>
      <c r="B40" s="118" t="s">
        <v>88</v>
      </c>
      <c r="C40" s="121">
        <v>10094.379999999999</v>
      </c>
      <c r="D40" s="120">
        <f t="shared" si="3"/>
        <v>6.0585388631574394E-2</v>
      </c>
      <c r="F40" s="117">
        <v>3</v>
      </c>
      <c r="G40" s="118" t="s">
        <v>89</v>
      </c>
      <c r="H40" s="119">
        <v>3190.5</v>
      </c>
      <c r="I40" s="120">
        <f t="shared" si="4"/>
        <v>3.2308850944146546E-2</v>
      </c>
      <c r="K40" s="108">
        <f t="shared" si="5"/>
        <v>2.1638865381601629</v>
      </c>
    </row>
    <row r="42" spans="1:11" x14ac:dyDescent="0.2">
      <c r="C42" s="80"/>
    </row>
  </sheetData>
  <mergeCells count="4">
    <mergeCell ref="B2:D2"/>
    <mergeCell ref="G2:I2"/>
    <mergeCell ref="B35:D35"/>
    <mergeCell ref="G35:I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Revenue_Waterfall_Table</vt:lpstr>
      <vt:lpstr>Session</vt:lpstr>
      <vt:lpstr>Customer_Behaviour</vt:lpstr>
      <vt:lpstr>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Raturi, Karan</dc:creator>
  <cp:keywords/>
  <dc:description/>
  <cp:lastModifiedBy>Raturi, Karan</cp:lastModifiedBy>
  <cp:revision/>
  <dcterms:created xsi:type="dcterms:W3CDTF">2024-07-25T00:11:13Z</dcterms:created>
  <dcterms:modified xsi:type="dcterms:W3CDTF">2025-07-30T07:23:26Z</dcterms:modified>
  <cp:category/>
  <cp:contentStatus/>
</cp:coreProperties>
</file>