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eddy3-my.sharepoint.com/personal/261400_office365online_co/Documents/Ingenio Don Raul/Manuales de Producción de Maiz/2.-Preparacion del Suelo/Subsuelo/"/>
    </mc:Choice>
  </mc:AlternateContent>
  <xr:revisionPtr revIDLastSave="1" documentId="8_{2E4FC3BF-7DD7-444E-8A2A-29067AAE3F4C}" xr6:coauthVersionLast="47" xr6:coauthVersionMax="47" xr10:uidLastSave="{0CF1BCAC-F6D9-314B-B50D-F2EFC1FEA341}"/>
  <bookViews>
    <workbookView xWindow="0" yWindow="0" windowWidth="28800" windowHeight="18000" xr2:uid="{C59E6123-80E5-49B2-B105-852BCD39FD80}"/>
  </bookViews>
  <sheets>
    <sheet name="Hoja1" sheetId="1" r:id="rId1"/>
    <sheet name="DATOS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2" i="1" l="1"/>
  <c r="J9" i="1"/>
  <c r="G13" i="1"/>
  <c r="F13" i="1"/>
  <c r="E13" i="1"/>
  <c r="G10" i="1"/>
  <c r="F10" i="1"/>
  <c r="E10" i="1"/>
  <c r="G7" i="1"/>
  <c r="F7" i="1"/>
  <c r="E7" i="1"/>
  <c r="G5" i="2"/>
  <c r="H5" i="2" s="1"/>
  <c r="G7" i="2" s="1"/>
  <c r="F7" i="2"/>
  <c r="I8" i="2"/>
  <c r="I9" i="2" s="1"/>
  <c r="I10" i="2" s="1"/>
  <c r="I11" i="2" s="1"/>
  <c r="H8" i="2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H36" i="2" s="1"/>
  <c r="H37" i="2" s="1"/>
  <c r="H38" i="2" s="1"/>
  <c r="H39" i="2" s="1"/>
  <c r="H40" i="2" s="1"/>
  <c r="H41" i="2" s="1"/>
  <c r="H42" i="2" s="1"/>
  <c r="H43" i="2" s="1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H54" i="2" s="1"/>
  <c r="H55" i="2" s="1"/>
  <c r="H56" i="2" s="1"/>
  <c r="H57" i="2" s="1"/>
  <c r="H58" i="2" s="1"/>
  <c r="H59" i="2" s="1"/>
  <c r="H60" i="2" s="1"/>
  <c r="H61" i="2" s="1"/>
  <c r="H62" i="2" s="1"/>
  <c r="H63" i="2" s="1"/>
  <c r="H64" i="2" s="1"/>
  <c r="H65" i="2" s="1"/>
  <c r="H66" i="2" s="1"/>
  <c r="H67" i="2" s="1"/>
  <c r="H68" i="2" s="1"/>
  <c r="H69" i="2" s="1"/>
  <c r="H70" i="2" s="1"/>
  <c r="H71" i="2" s="1"/>
  <c r="H72" i="2" s="1"/>
  <c r="H73" i="2" s="1"/>
  <c r="H74" i="2" s="1"/>
  <c r="H75" i="2" s="1"/>
  <c r="H76" i="2" s="1"/>
  <c r="H77" i="2" s="1"/>
  <c r="H78" i="2" s="1"/>
  <c r="H79" i="2" s="1"/>
  <c r="H80" i="2" s="1"/>
  <c r="H81" i="2" s="1"/>
  <c r="H82" i="2" s="1"/>
  <c r="H83" i="2" s="1"/>
  <c r="H84" i="2" s="1"/>
  <c r="H85" i="2" s="1"/>
  <c r="H86" i="2" s="1"/>
  <c r="H87" i="2" s="1"/>
  <c r="H88" i="2" s="1"/>
  <c r="H89" i="2" s="1"/>
  <c r="H90" i="2" s="1"/>
  <c r="H91" i="2" s="1"/>
  <c r="H92" i="2" s="1"/>
  <c r="H93" i="2" s="1"/>
  <c r="H94" i="2" s="1"/>
  <c r="H95" i="2" s="1"/>
  <c r="H96" i="2" s="1"/>
  <c r="H97" i="2" s="1"/>
  <c r="H98" i="2" s="1"/>
  <c r="H99" i="2" s="1"/>
  <c r="H100" i="2" s="1"/>
  <c r="H101" i="2" s="1"/>
  <c r="H102" i="2" s="1"/>
  <c r="H103" i="2" s="1"/>
  <c r="H104" i="2" s="1"/>
  <c r="H105" i="2" s="1"/>
  <c r="H106" i="2" s="1"/>
  <c r="D12" i="1"/>
  <c r="D9" i="1"/>
  <c r="D7" i="1"/>
  <c r="H12" i="1" l="1"/>
  <c r="H7" i="1"/>
  <c r="J7" i="1" s="1"/>
  <c r="H9" i="1"/>
  <c r="E7" i="2"/>
  <c r="G8" i="2"/>
  <c r="E8" i="2" s="1"/>
  <c r="G11" i="2"/>
  <c r="E11" i="2" s="1"/>
  <c r="G9" i="2"/>
  <c r="E9" i="2" s="1"/>
  <c r="G10" i="2"/>
  <c r="E10" i="2" s="1"/>
  <c r="I12" i="2"/>
  <c r="G12" i="2" l="1"/>
  <c r="E12" i="2" s="1"/>
  <c r="I13" i="2"/>
  <c r="G13" i="2" l="1"/>
  <c r="E13" i="2" s="1"/>
  <c r="I14" i="2"/>
  <c r="G14" i="2" l="1"/>
  <c r="E14" i="2" s="1"/>
  <c r="I15" i="2"/>
  <c r="G15" i="2" l="1"/>
  <c r="E15" i="2" s="1"/>
  <c r="I16" i="2"/>
  <c r="G16" i="2" l="1"/>
  <c r="E16" i="2" s="1"/>
  <c r="I17" i="2"/>
  <c r="G17" i="2" l="1"/>
  <c r="E17" i="2" s="1"/>
  <c r="I18" i="2"/>
  <c r="I19" i="2" l="1"/>
  <c r="G18" i="2"/>
  <c r="E18" i="2" s="1"/>
  <c r="G19" i="2" l="1"/>
  <c r="E19" i="2" s="1"/>
  <c r="I20" i="2"/>
  <c r="I21" i="2" l="1"/>
  <c r="G20" i="2"/>
  <c r="E20" i="2" s="1"/>
  <c r="G21" i="2" l="1"/>
  <c r="E21" i="2" s="1"/>
  <c r="I22" i="2"/>
  <c r="I23" i="2" l="1"/>
  <c r="G22" i="2"/>
  <c r="E22" i="2" s="1"/>
  <c r="G23" i="2" l="1"/>
  <c r="E23" i="2" s="1"/>
  <c r="I24" i="2"/>
  <c r="I25" i="2" l="1"/>
  <c r="G24" i="2"/>
  <c r="E24" i="2" s="1"/>
  <c r="I26" i="2" l="1"/>
  <c r="G25" i="2"/>
  <c r="E25" i="2" s="1"/>
  <c r="I27" i="2" l="1"/>
  <c r="G26" i="2"/>
  <c r="E26" i="2" s="1"/>
  <c r="I28" i="2" l="1"/>
  <c r="G27" i="2"/>
  <c r="E27" i="2" s="1"/>
  <c r="I29" i="2" l="1"/>
  <c r="G28" i="2"/>
  <c r="E28" i="2" s="1"/>
  <c r="I30" i="2" l="1"/>
  <c r="G29" i="2"/>
  <c r="E29" i="2" s="1"/>
  <c r="I31" i="2" l="1"/>
  <c r="G30" i="2"/>
  <c r="E30" i="2" s="1"/>
  <c r="I32" i="2" l="1"/>
  <c r="G31" i="2"/>
  <c r="E31" i="2" s="1"/>
  <c r="I33" i="2" l="1"/>
  <c r="G32" i="2"/>
  <c r="E32" i="2" s="1"/>
  <c r="I34" i="2" l="1"/>
  <c r="G33" i="2"/>
  <c r="E33" i="2" s="1"/>
  <c r="I35" i="2" l="1"/>
  <c r="G34" i="2"/>
  <c r="E34" i="2" s="1"/>
  <c r="I36" i="2" l="1"/>
  <c r="G35" i="2"/>
  <c r="E35" i="2" s="1"/>
  <c r="I37" i="2" l="1"/>
  <c r="G36" i="2"/>
  <c r="E36" i="2" s="1"/>
  <c r="I38" i="2" l="1"/>
  <c r="G37" i="2"/>
  <c r="E37" i="2" s="1"/>
  <c r="I39" i="2" l="1"/>
  <c r="G38" i="2"/>
  <c r="E38" i="2" s="1"/>
  <c r="I40" i="2" l="1"/>
  <c r="G39" i="2"/>
  <c r="E39" i="2" s="1"/>
  <c r="I41" i="2" l="1"/>
  <c r="G40" i="2"/>
  <c r="E40" i="2" s="1"/>
  <c r="I42" i="2" l="1"/>
  <c r="G41" i="2"/>
  <c r="E41" i="2" s="1"/>
  <c r="I43" i="2" l="1"/>
  <c r="G42" i="2"/>
  <c r="E42" i="2" s="1"/>
  <c r="I44" i="2" l="1"/>
  <c r="G43" i="2"/>
  <c r="E43" i="2" s="1"/>
  <c r="I45" i="2" l="1"/>
  <c r="G44" i="2"/>
  <c r="E44" i="2" s="1"/>
  <c r="I46" i="2" l="1"/>
  <c r="G45" i="2"/>
  <c r="E45" i="2" s="1"/>
  <c r="I47" i="2" l="1"/>
  <c r="G46" i="2"/>
  <c r="E46" i="2" s="1"/>
  <c r="I48" i="2" l="1"/>
  <c r="G47" i="2"/>
  <c r="E47" i="2" s="1"/>
  <c r="I49" i="2" l="1"/>
  <c r="G48" i="2"/>
  <c r="E48" i="2" s="1"/>
  <c r="I50" i="2" l="1"/>
  <c r="G49" i="2"/>
  <c r="E49" i="2" s="1"/>
  <c r="I51" i="2" l="1"/>
  <c r="G50" i="2"/>
  <c r="E50" i="2" s="1"/>
  <c r="I52" i="2" l="1"/>
  <c r="G51" i="2"/>
  <c r="E51" i="2" s="1"/>
  <c r="I53" i="2" l="1"/>
  <c r="G52" i="2"/>
  <c r="E52" i="2" s="1"/>
  <c r="I54" i="2" l="1"/>
  <c r="G53" i="2"/>
  <c r="E53" i="2" s="1"/>
  <c r="I55" i="2" l="1"/>
  <c r="G54" i="2"/>
  <c r="E54" i="2" s="1"/>
  <c r="I56" i="2" l="1"/>
  <c r="G55" i="2"/>
  <c r="E55" i="2" s="1"/>
  <c r="I57" i="2" l="1"/>
  <c r="G56" i="2"/>
  <c r="E56" i="2" s="1"/>
  <c r="I58" i="2" l="1"/>
  <c r="G57" i="2"/>
  <c r="E57" i="2" s="1"/>
  <c r="I59" i="2" l="1"/>
  <c r="G58" i="2"/>
  <c r="E58" i="2" s="1"/>
  <c r="I60" i="2" l="1"/>
  <c r="G59" i="2"/>
  <c r="E59" i="2" s="1"/>
  <c r="I61" i="2" l="1"/>
  <c r="G60" i="2"/>
  <c r="E60" i="2" s="1"/>
  <c r="I62" i="2" l="1"/>
  <c r="G61" i="2"/>
  <c r="E61" i="2" s="1"/>
  <c r="I63" i="2" l="1"/>
  <c r="G62" i="2"/>
  <c r="E62" i="2" s="1"/>
  <c r="I64" i="2" l="1"/>
  <c r="G63" i="2"/>
  <c r="E63" i="2" s="1"/>
  <c r="I65" i="2" l="1"/>
  <c r="G64" i="2"/>
  <c r="E64" i="2" s="1"/>
  <c r="I66" i="2" l="1"/>
  <c r="G65" i="2"/>
  <c r="E65" i="2" s="1"/>
  <c r="I67" i="2" l="1"/>
  <c r="G66" i="2"/>
  <c r="E66" i="2" s="1"/>
  <c r="I68" i="2" l="1"/>
  <c r="G67" i="2"/>
  <c r="E67" i="2" s="1"/>
  <c r="I69" i="2" l="1"/>
  <c r="G68" i="2"/>
  <c r="E68" i="2" s="1"/>
  <c r="I70" i="2" l="1"/>
  <c r="G69" i="2"/>
  <c r="E69" i="2" s="1"/>
  <c r="I71" i="2" l="1"/>
  <c r="G70" i="2"/>
  <c r="E70" i="2" s="1"/>
  <c r="I72" i="2" l="1"/>
  <c r="G71" i="2"/>
  <c r="E71" i="2" s="1"/>
  <c r="I73" i="2" l="1"/>
  <c r="G72" i="2"/>
  <c r="E72" i="2" s="1"/>
  <c r="I74" i="2" l="1"/>
  <c r="G73" i="2"/>
  <c r="E73" i="2" s="1"/>
  <c r="I75" i="2" l="1"/>
  <c r="G74" i="2"/>
  <c r="E74" i="2" s="1"/>
  <c r="I76" i="2" l="1"/>
  <c r="G75" i="2"/>
  <c r="E75" i="2" s="1"/>
  <c r="I77" i="2" l="1"/>
  <c r="G76" i="2"/>
  <c r="E76" i="2" s="1"/>
  <c r="I78" i="2" l="1"/>
  <c r="G77" i="2"/>
  <c r="E77" i="2" s="1"/>
  <c r="I79" i="2" l="1"/>
  <c r="G78" i="2"/>
  <c r="E78" i="2" s="1"/>
  <c r="I80" i="2" l="1"/>
  <c r="G79" i="2"/>
  <c r="E79" i="2" s="1"/>
  <c r="I81" i="2" l="1"/>
  <c r="G80" i="2"/>
  <c r="E80" i="2" s="1"/>
  <c r="I82" i="2" l="1"/>
  <c r="G81" i="2"/>
  <c r="E81" i="2" s="1"/>
  <c r="I83" i="2" l="1"/>
  <c r="G82" i="2"/>
  <c r="E82" i="2" s="1"/>
  <c r="I84" i="2" l="1"/>
  <c r="G83" i="2"/>
  <c r="E83" i="2" s="1"/>
  <c r="I85" i="2" l="1"/>
  <c r="G84" i="2"/>
  <c r="E84" i="2" s="1"/>
  <c r="I86" i="2" l="1"/>
  <c r="G85" i="2"/>
  <c r="E85" i="2" s="1"/>
  <c r="I87" i="2" l="1"/>
  <c r="G86" i="2"/>
  <c r="E86" i="2" s="1"/>
  <c r="I88" i="2" l="1"/>
  <c r="G87" i="2"/>
  <c r="E87" i="2" s="1"/>
  <c r="I89" i="2" l="1"/>
  <c r="G88" i="2"/>
  <c r="E88" i="2" s="1"/>
  <c r="I90" i="2" l="1"/>
  <c r="G89" i="2"/>
  <c r="E89" i="2" s="1"/>
  <c r="I91" i="2" l="1"/>
  <c r="G90" i="2"/>
  <c r="E90" i="2" s="1"/>
  <c r="I92" i="2" l="1"/>
  <c r="G91" i="2"/>
  <c r="E91" i="2" s="1"/>
  <c r="I93" i="2" l="1"/>
  <c r="G92" i="2"/>
  <c r="E92" i="2" s="1"/>
  <c r="I94" i="2" l="1"/>
  <c r="G93" i="2"/>
  <c r="E93" i="2" s="1"/>
  <c r="I95" i="2" l="1"/>
  <c r="G94" i="2"/>
  <c r="E94" i="2" s="1"/>
  <c r="I96" i="2" l="1"/>
  <c r="G95" i="2"/>
  <c r="E95" i="2" s="1"/>
  <c r="I97" i="2" l="1"/>
  <c r="G96" i="2"/>
  <c r="E96" i="2" s="1"/>
  <c r="I98" i="2" l="1"/>
  <c r="G97" i="2"/>
  <c r="E97" i="2" s="1"/>
  <c r="I99" i="2" l="1"/>
  <c r="G98" i="2"/>
  <c r="E98" i="2" s="1"/>
  <c r="I100" i="2" l="1"/>
  <c r="G99" i="2"/>
  <c r="E99" i="2" s="1"/>
  <c r="I101" i="2" l="1"/>
  <c r="G100" i="2"/>
  <c r="E100" i="2" s="1"/>
  <c r="I102" i="2" l="1"/>
  <c r="G101" i="2"/>
  <c r="E101" i="2" s="1"/>
  <c r="I103" i="2" l="1"/>
  <c r="G102" i="2"/>
  <c r="E102" i="2" s="1"/>
  <c r="I104" i="2" l="1"/>
  <c r="G103" i="2"/>
  <c r="E103" i="2" s="1"/>
  <c r="I105" i="2" l="1"/>
  <c r="G104" i="2"/>
  <c r="E104" i="2" s="1"/>
  <c r="I106" i="2" l="1"/>
  <c r="G106" i="2" s="1"/>
  <c r="E106" i="2" s="1"/>
  <c r="G105" i="2"/>
  <c r="E105" i="2" s="1"/>
</calcChain>
</file>

<file path=xl/sharedStrings.xml><?xml version="1.0" encoding="utf-8"?>
<sst xmlns="http://schemas.openxmlformats.org/spreadsheetml/2006/main" count="24" uniqueCount="22">
  <si>
    <t>Reporte de Actividad Subsueleo</t>
  </si>
  <si>
    <t>Fecha</t>
  </si>
  <si>
    <t>Hora Inicio</t>
  </si>
  <si>
    <t>Hora Final</t>
  </si>
  <si>
    <t>Horas trabajadas</t>
  </si>
  <si>
    <t xml:space="preserve"> Combustible Antes de Suministrar</t>
  </si>
  <si>
    <t xml:space="preserve"> Combustible Inicio</t>
  </si>
  <si>
    <t xml:space="preserve"> Combustible Final</t>
  </si>
  <si>
    <t>Cantidad de Combustible</t>
  </si>
  <si>
    <t>Avance Hectareas</t>
  </si>
  <si>
    <t>Rendimiento Ha/L</t>
  </si>
  <si>
    <t>Incidencias</t>
  </si>
  <si>
    <t>Firma del Supermisor</t>
  </si>
  <si>
    <t>Fotos</t>
  </si>
  <si>
    <t>5115M</t>
  </si>
  <si>
    <t>Monto Total</t>
  </si>
  <si>
    <t>Precio/L</t>
  </si>
  <si>
    <t>Litros</t>
  </si>
  <si>
    <t>L/%</t>
  </si>
  <si>
    <t>NUMERO DE LITROS</t>
  </si>
  <si>
    <t>Horario</t>
  </si>
  <si>
    <t>Combustible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</si>
</sst>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/mm/yy;@"/>
    <numFmt numFmtId="165" formatCode="hh:mm:ss;@"/>
    <numFmt numFmtId="166" formatCode="h:mm:ss;@"/>
    <numFmt numFmtId="167" formatCode="&quot;$&quot;#,##0.00"/>
  </numFmts>
  <fonts count="9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1AF2F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20" fontId="0" fillId="0" borderId="0" xfId="0" applyNumberFormat="1" applyAlignment="1">
      <alignment horizontal="center" vertical="center"/>
    </xf>
    <xf numFmtId="165" fontId="0" fillId="3" borderId="1" xfId="0" applyNumberFormat="1" applyFill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0" fontId="0" fillId="3" borderId="1" xfId="0" applyFill="1" applyBorder="1"/>
    <xf numFmtId="0" fontId="0" fillId="0" borderId="1" xfId="0" applyBorder="1" applyAlignment="1">
      <alignment horizontal="center" vertical="center"/>
    </xf>
    <xf numFmtId="0" fontId="0" fillId="0" borderId="1" xfId="0" applyBorder="1"/>
    <xf numFmtId="164" fontId="1" fillId="3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167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4" borderId="1" xfId="0" applyFill="1" applyBorder="1" applyAlignment="1">
      <alignment wrapText="1"/>
    </xf>
    <xf numFmtId="0" fontId="0" fillId="4" borderId="1" xfId="0" applyFill="1" applyBorder="1" applyAlignment="1">
      <alignment horizontal="center" vertical="center" wrapText="1"/>
    </xf>
    <xf numFmtId="167" fontId="0" fillId="4" borderId="1" xfId="0" applyNumberForma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9" fontId="5" fillId="3" borderId="1" xfId="0" applyNumberFormat="1" applyFont="1" applyFill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0" fontId="3" fillId="3" borderId="1" xfId="0" applyFont="1" applyFill="1" applyBorder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/>
    <xf numFmtId="0" fontId="0" fillId="5" borderId="0" xfId="0" applyFill="1"/>
    <xf numFmtId="0" fontId="0" fillId="5" borderId="0" xfId="0" applyFill="1" applyAlignment="1">
      <alignment horizontal="center" vertical="center"/>
    </xf>
    <xf numFmtId="2" fontId="0" fillId="5" borderId="0" xfId="0" applyNumberFormat="1" applyFill="1"/>
    <xf numFmtId="0" fontId="2" fillId="5" borderId="4" xfId="0" applyFont="1" applyFill="1" applyBorder="1" applyAlignment="1">
      <alignment vertical="center"/>
    </xf>
    <xf numFmtId="0" fontId="6" fillId="5" borderId="2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8" fillId="5" borderId="0" xfId="0" applyFont="1" applyFill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2" fontId="3" fillId="0" borderId="2" xfId="0" applyNumberFormat="1" applyFont="1" applyBorder="1" applyAlignment="1">
      <alignment horizontal="center" vertical="center" wrapText="1"/>
    </xf>
    <xf numFmtId="2" fontId="3" fillId="0" borderId="3" xfId="0" applyNumberFormat="1" applyFont="1" applyBorder="1" applyAlignment="1">
      <alignment horizontal="center" vertical="center" wrapText="1"/>
    </xf>
    <xf numFmtId="0" fontId="6" fillId="5" borderId="2" xfId="0" applyFont="1" applyFill="1" applyBorder="1" applyAlignment="1">
      <alignment horizontal="center" vertical="center" wrapText="1"/>
    </xf>
    <xf numFmtId="0" fontId="6" fillId="5" borderId="3" xfId="0" applyFont="1" applyFill="1" applyBorder="1" applyAlignment="1">
      <alignment horizontal="center" vertical="center" wrapText="1"/>
    </xf>
    <xf numFmtId="165" fontId="1" fillId="0" borderId="2" xfId="0" applyNumberFormat="1" applyFont="1" applyBorder="1" applyAlignment="1">
      <alignment horizontal="center" vertical="center"/>
    </xf>
    <xf numFmtId="165" fontId="1" fillId="0" borderId="3" xfId="0" applyNumberFormat="1" applyFont="1" applyBorder="1" applyAlignment="1">
      <alignment horizontal="center" vertical="center"/>
    </xf>
    <xf numFmtId="166" fontId="0" fillId="3" borderId="2" xfId="0" applyNumberFormat="1" applyFill="1" applyBorder="1" applyAlignment="1">
      <alignment horizontal="center" vertical="center"/>
    </xf>
    <xf numFmtId="166" fontId="0" fillId="3" borderId="3" xfId="0" applyNumberForma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 wrapText="1"/>
    </xf>
    <xf numFmtId="0" fontId="5" fillId="5" borderId="3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/>
    </xf>
  </cellXfs>
  <cellStyles count="1">
    <cellStyle name="Normal" xfId="0" builtinId="0"/>
  </cellStyles>
  <dxfs count="12">
    <dxf>
      <font>
        <color theme="1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auto="1"/>
      </font>
      <fill>
        <patternFill>
          <bgColor rgb="FFFFFF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b val="0"/>
        <i val="0"/>
        <color auto="1"/>
      </font>
      <fill>
        <patternFill>
          <bgColor rgb="FFFFFF00"/>
        </patternFill>
      </fill>
    </dxf>
    <dxf>
      <font>
        <b val="0"/>
        <i val="0"/>
        <color theme="0"/>
      </font>
      <fill>
        <patternFill>
          <bgColor theme="9"/>
        </patternFill>
      </fill>
    </dxf>
  </dxfs>
  <tableStyles count="0" defaultTableStyle="TableStyleMedium2" defaultPivotStyle="PivotStyleLight16"/>
  <colors>
    <mruColors>
      <color rgb="FFF1AF2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571500</xdr:colOff>
      <xdr:row>0</xdr:row>
      <xdr:rowOff>0</xdr:rowOff>
    </xdr:from>
    <xdr:to>
      <xdr:col>6</xdr:col>
      <xdr:colOff>152400</xdr:colOff>
      <xdr:row>3</xdr:row>
      <xdr:rowOff>152400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178C352-C4A3-0357-6AF4-4C5BB5ECDA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5327" t="28759" r="27451" b="45969"/>
        <a:stretch/>
      </xdr:blipFill>
      <xdr:spPr>
        <a:xfrm>
          <a:off x="571500" y="0"/>
          <a:ext cx="3670300" cy="1104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592CC8-7C17-4E3B-8100-0676203155CB}">
  <dimension ref="A1:P27"/>
  <sheetViews>
    <sheetView tabSelected="1" view="pageLayout" zoomScaleNormal="100" workbookViewId="0">
      <selection activeCell="I21" sqref="I21"/>
    </sheetView>
  </sheetViews>
  <sheetFormatPr defaultColWidth="11.42578125" defaultRowHeight="15"/>
  <cols>
    <col min="1" max="1" width="8.28515625" customWidth="1"/>
    <col min="2" max="3" width="8.140625" customWidth="1"/>
    <col min="4" max="7" width="9.7109375" customWidth="1"/>
    <col min="8" max="8" width="9.42578125" customWidth="1"/>
    <col min="9" max="9" width="8.140625" style="1" customWidth="1"/>
    <col min="10" max="10" width="9.7109375" customWidth="1"/>
    <col min="11" max="11" width="22" customWidth="1"/>
  </cols>
  <sheetData>
    <row r="1" spans="1:16">
      <c r="A1" s="28"/>
      <c r="B1" s="28"/>
      <c r="C1" s="28"/>
      <c r="D1" s="28"/>
      <c r="E1" s="28"/>
      <c r="F1" s="28"/>
      <c r="G1" s="28"/>
      <c r="H1" s="28"/>
      <c r="I1" s="29"/>
      <c r="J1" s="28"/>
      <c r="K1" s="28"/>
      <c r="L1" s="28"/>
    </row>
    <row r="2" spans="1:16">
      <c r="A2" s="28"/>
      <c r="B2" s="28"/>
      <c r="C2" s="28"/>
      <c r="D2" s="28"/>
      <c r="E2" s="28"/>
      <c r="F2" s="28"/>
      <c r="G2" s="28"/>
      <c r="H2" s="28"/>
      <c r="I2" s="29"/>
      <c r="J2" s="28"/>
      <c r="K2" s="28"/>
      <c r="L2" s="28"/>
    </row>
    <row r="3" spans="1:16" ht="45.75" customHeight="1">
      <c r="A3" s="28"/>
      <c r="B3" s="28"/>
      <c r="C3" s="28"/>
      <c r="D3" s="28"/>
      <c r="E3" s="28"/>
      <c r="F3" s="30"/>
      <c r="G3" s="28"/>
      <c r="H3" s="34" t="s">
        <v>0</v>
      </c>
      <c r="I3" s="34"/>
      <c r="J3" s="34"/>
      <c r="K3" s="34"/>
      <c r="L3" s="28"/>
    </row>
    <row r="4" spans="1:16" ht="16.5" customHeight="1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</row>
    <row r="5" spans="1:16" s="27" customFormat="1" ht="38.25" customHeight="1">
      <c r="A5" s="47" t="s">
        <v>1</v>
      </c>
      <c r="B5" s="47" t="s">
        <v>2</v>
      </c>
      <c r="C5" s="47" t="s">
        <v>3</v>
      </c>
      <c r="D5" s="47" t="s">
        <v>4</v>
      </c>
      <c r="E5" s="32" t="s">
        <v>5</v>
      </c>
      <c r="F5" s="33" t="s">
        <v>6</v>
      </c>
      <c r="G5" s="33" t="s">
        <v>7</v>
      </c>
      <c r="H5" s="47" t="s">
        <v>8</v>
      </c>
      <c r="I5" s="47" t="s">
        <v>9</v>
      </c>
      <c r="J5" s="41" t="s">
        <v>10</v>
      </c>
      <c r="K5" s="47" t="s">
        <v>11</v>
      </c>
      <c r="L5" s="47" t="s">
        <v>12</v>
      </c>
      <c r="M5" s="24"/>
      <c r="N5" s="25"/>
      <c r="O5" s="24"/>
      <c r="P5" s="26"/>
    </row>
    <row r="6" spans="1:16" ht="14.25" customHeight="1">
      <c r="A6" s="48"/>
      <c r="B6" s="48"/>
      <c r="C6" s="48"/>
      <c r="D6" s="48"/>
      <c r="E6" s="19">
        <v>0</v>
      </c>
      <c r="F6" s="19">
        <v>0</v>
      </c>
      <c r="G6" s="19">
        <v>0</v>
      </c>
      <c r="H6" s="48"/>
      <c r="I6" s="48"/>
      <c r="J6" s="42"/>
      <c r="K6" s="48"/>
      <c r="L6" s="48"/>
      <c r="M6" s="2"/>
      <c r="N6" s="3"/>
      <c r="O6" s="2"/>
      <c r="P6" s="1"/>
    </row>
    <row r="7" spans="1:16" ht="51.75" customHeight="1">
      <c r="A7" s="10"/>
      <c r="B7" s="5">
        <v>0</v>
      </c>
      <c r="C7" s="5">
        <v>0</v>
      </c>
      <c r="D7" s="6">
        <f>C7-B7</f>
        <v>0</v>
      </c>
      <c r="E7" s="20">
        <f>INDEX(DATOS!$G$6:$H$106,_xlfn.IFNA(MATCH(E6,DATOS!$H$6:$H$106,0),0),1)</f>
        <v>0</v>
      </c>
      <c r="F7" s="20">
        <f>INDEX(DATOS!$G$6:$H$106,_xlfn.IFNA(MATCH(F6,DATOS!$H$6:$H$106,0),0),1)</f>
        <v>0</v>
      </c>
      <c r="G7" s="20">
        <f>INDEX(DATOS!$G$6:$H$106,_xlfn.IFNA(MATCH(G6,DATOS!$H$6:$H$106,0),0),1)</f>
        <v>0</v>
      </c>
      <c r="H7" s="14">
        <f>F7-G7</f>
        <v>0</v>
      </c>
      <c r="I7" s="18">
        <v>0</v>
      </c>
      <c r="J7" s="21" t="str">
        <f>IF(I7,H7/I7," En espera de información")</f>
        <v xml:space="preserve"> En espera de información</v>
      </c>
      <c r="K7" s="23"/>
      <c r="L7" s="7"/>
    </row>
    <row r="8" spans="1:16" ht="51.75" customHeight="1">
      <c r="A8" s="8" t="s">
        <v>13</v>
      </c>
      <c r="B8" s="11"/>
      <c r="C8" s="11"/>
      <c r="D8" s="11"/>
      <c r="E8" s="8"/>
      <c r="F8" s="8"/>
      <c r="G8" s="8"/>
      <c r="H8" s="11"/>
      <c r="I8" s="8"/>
      <c r="J8" s="22"/>
      <c r="K8" s="11"/>
      <c r="L8" s="9"/>
    </row>
    <row r="9" spans="1:16" ht="14.25" customHeight="1">
      <c r="A9" s="35"/>
      <c r="B9" s="45">
        <v>0</v>
      </c>
      <c r="C9" s="45">
        <v>0</v>
      </c>
      <c r="D9" s="43">
        <f>C9-B9</f>
        <v>0</v>
      </c>
      <c r="E9" s="19">
        <v>0</v>
      </c>
      <c r="F9" s="19">
        <v>0</v>
      </c>
      <c r="G9" s="19">
        <v>0</v>
      </c>
      <c r="H9" s="37">
        <f>F10-G10</f>
        <v>0</v>
      </c>
      <c r="I9" s="35">
        <v>0</v>
      </c>
      <c r="J9" s="39" t="str">
        <f>IF(I9,H9/I9,"En espera de información")</f>
        <v>En espera de información</v>
      </c>
      <c r="K9" s="49"/>
      <c r="L9" s="35"/>
    </row>
    <row r="10" spans="1:16" ht="51.75" customHeight="1">
      <c r="A10" s="36"/>
      <c r="B10" s="46"/>
      <c r="C10" s="46"/>
      <c r="D10" s="44"/>
      <c r="E10" s="20">
        <f>INDEX(DATOS!$G$6:$H$106,_xlfn.IFNA(MATCH(E9,DATOS!$H$6:$H$106,0),0),1)</f>
        <v>0</v>
      </c>
      <c r="F10" s="20">
        <f>INDEX(DATOS!$G$6:$H$106,_xlfn.IFNA(MATCH(F9,DATOS!$H$6:$H$106,0),0),1)</f>
        <v>0</v>
      </c>
      <c r="G10" s="20">
        <f>INDEX(DATOS!$G$6:$H$106,_xlfn.IFNA(MATCH(G9,DATOS!$H$6:$H$106,0),0),1)</f>
        <v>0</v>
      </c>
      <c r="H10" s="38"/>
      <c r="I10" s="36"/>
      <c r="J10" s="40"/>
      <c r="K10" s="50"/>
      <c r="L10" s="36"/>
    </row>
    <row r="11" spans="1:16" ht="51.75" customHeight="1">
      <c r="A11" s="8" t="s">
        <v>13</v>
      </c>
      <c r="B11" s="11"/>
      <c r="C11" s="11"/>
      <c r="D11" s="11"/>
      <c r="E11" s="8"/>
      <c r="F11" s="8"/>
      <c r="G11" s="8"/>
      <c r="H11" s="11"/>
      <c r="I11" s="8"/>
      <c r="J11" s="22"/>
      <c r="K11" s="11"/>
      <c r="L11" s="9"/>
    </row>
    <row r="12" spans="1:16" ht="14.25" customHeight="1">
      <c r="A12" s="35"/>
      <c r="B12" s="45">
        <v>0</v>
      </c>
      <c r="C12" s="45">
        <v>0</v>
      </c>
      <c r="D12" s="43">
        <f>C12-B12</f>
        <v>0</v>
      </c>
      <c r="E12" s="19">
        <v>0</v>
      </c>
      <c r="F12" s="19">
        <v>0</v>
      </c>
      <c r="G12" s="19">
        <v>0</v>
      </c>
      <c r="H12" s="37">
        <f>F13-G13</f>
        <v>0</v>
      </c>
      <c r="I12" s="35">
        <v>0</v>
      </c>
      <c r="J12" s="39" t="str">
        <f>IF(I12,H12/I12,"En espera de información")</f>
        <v>En espera de información</v>
      </c>
      <c r="K12" s="49"/>
      <c r="L12" s="35"/>
    </row>
    <row r="13" spans="1:16" ht="51.75" customHeight="1">
      <c r="A13" s="36"/>
      <c r="B13" s="46"/>
      <c r="C13" s="46"/>
      <c r="D13" s="44"/>
      <c r="E13" s="20">
        <f>INDEX(DATOS!$G$6:$H$106,_xlfn.IFNA(MATCH(E12,DATOS!$H$6:$H$106,0),0),1)</f>
        <v>0</v>
      </c>
      <c r="F13" s="20">
        <f>INDEX(DATOS!$G$6:$H$106,_xlfn.IFNA(MATCH(F12,DATOS!$H$6:$H$106,0),0),1)</f>
        <v>0</v>
      </c>
      <c r="G13" s="20">
        <f>INDEX(DATOS!$G$6:$H$106,_xlfn.IFNA(MATCH(G12,DATOS!$H$6:$H$106,0),0),1)</f>
        <v>0</v>
      </c>
      <c r="H13" s="38"/>
      <c r="I13" s="36"/>
      <c r="J13" s="40"/>
      <c r="K13" s="50"/>
      <c r="L13" s="36"/>
    </row>
    <row r="14" spans="1:16" ht="51.75" customHeight="1">
      <c r="A14" s="8" t="s">
        <v>13</v>
      </c>
      <c r="B14" s="11"/>
      <c r="C14" s="11"/>
      <c r="D14" s="11"/>
      <c r="E14" s="8"/>
      <c r="F14" s="8"/>
      <c r="G14" s="8"/>
      <c r="H14" s="11"/>
      <c r="I14" s="8"/>
      <c r="J14" s="22"/>
      <c r="K14" s="11"/>
      <c r="L14" s="9"/>
    </row>
    <row r="15" spans="1:16" ht="51.75" customHeight="1"/>
    <row r="16" spans="1:16" ht="51.75" customHeight="1"/>
    <row r="17" ht="51.75" customHeight="1"/>
    <row r="18" ht="51.75" customHeight="1"/>
    <row r="19" ht="51.75" customHeight="1"/>
    <row r="20" ht="51.75" customHeight="1"/>
    <row r="21" ht="51.75" customHeight="1"/>
    <row r="22" ht="51.75" customHeight="1"/>
    <row r="23" ht="51.75" customHeight="1"/>
    <row r="24" ht="51.75" customHeight="1"/>
    <row r="25" ht="51.75" customHeight="1"/>
    <row r="26" ht="51.75" customHeight="1"/>
    <row r="27" ht="51.75" customHeight="1"/>
  </sheetData>
  <mergeCells count="28">
    <mergeCell ref="L5:L6"/>
    <mergeCell ref="L9:L10"/>
    <mergeCell ref="L12:L13"/>
    <mergeCell ref="K12:K13"/>
    <mergeCell ref="K9:K10"/>
    <mergeCell ref="K5:K6"/>
    <mergeCell ref="H9:H10"/>
    <mergeCell ref="I9:I10"/>
    <mergeCell ref="J9:J10"/>
    <mergeCell ref="D12:D13"/>
    <mergeCell ref="B12:B13"/>
    <mergeCell ref="C12:C13"/>
    <mergeCell ref="H3:K3"/>
    <mergeCell ref="A12:A13"/>
    <mergeCell ref="H12:H13"/>
    <mergeCell ref="I12:I13"/>
    <mergeCell ref="J12:J13"/>
    <mergeCell ref="J5:J6"/>
    <mergeCell ref="D9:D10"/>
    <mergeCell ref="C9:C10"/>
    <mergeCell ref="B9:B10"/>
    <mergeCell ref="A5:A6"/>
    <mergeCell ref="B5:B6"/>
    <mergeCell ref="C5:C6"/>
    <mergeCell ref="D5:D6"/>
    <mergeCell ref="H5:H6"/>
    <mergeCell ref="I5:I6"/>
    <mergeCell ref="A9:A10"/>
  </mergeCells>
  <conditionalFormatting sqref="J7">
    <cfRule type="cellIs" dxfId="11" priority="12" operator="between">
      <formula>0</formula>
      <formula>14</formula>
    </cfRule>
    <cfRule type="cellIs" dxfId="10" priority="11" operator="between">
      <formula>14.01</formula>
      <formula>16</formula>
    </cfRule>
    <cfRule type="cellIs" dxfId="9" priority="10" operator="greaterThan">
      <formula>16.01</formula>
    </cfRule>
  </conditionalFormatting>
  <conditionalFormatting sqref="J9:J10">
    <cfRule type="cellIs" dxfId="8" priority="7" operator="greaterThan">
      <formula>16.01</formula>
    </cfRule>
    <cfRule type="cellIs" dxfId="7" priority="9" operator="between">
      <formula>0</formula>
      <formula>14</formula>
    </cfRule>
    <cfRule type="cellIs" dxfId="6" priority="8" operator="between">
      <formula>14.01</formula>
      <formula>16</formula>
    </cfRule>
  </conditionalFormatting>
  <conditionalFormatting sqref="J12:J13">
    <cfRule type="cellIs" dxfId="5" priority="6" operator="between">
      <formula>0</formula>
      <formula>14</formula>
    </cfRule>
    <cfRule type="cellIs" dxfId="4" priority="4" operator="greaterThan">
      <formula>16.01</formula>
    </cfRule>
    <cfRule type="cellIs" dxfId="3" priority="5" operator="between">
      <formula>14.01</formula>
      <formula>16</formula>
    </cfRule>
    <cfRule type="containsText" dxfId="2" priority="1" operator="containsText" text="En espera de información">
      <formula>NOT(ISERROR(SEARCH("En espera de información",J12)))</formula>
    </cfRule>
  </conditionalFormatting>
  <pageMargins left="0.7" right="0.7" top="0.75" bottom="0.75" header="0.3" footer="0.3"/>
  <pageSetup paperSize="9" orientation="landscape" r:id="rId1"/>
  <headerFooter>
    <oddHeader>&amp;L
&amp;G</oddHeader>
  </headerFooter>
  <drawing r:id="rId2"/>
  <legacyDrawingHF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" operator="containsText" id="{50E2EB12-51E7-4941-8418-AC6763638B41}">
            <xm:f>NOT(ISERROR(SEARCH("En espera de información",J7)))</xm:f>
            <xm:f>"En espera de información"</xm:f>
            <x14:dxf>
              <font>
                <color theme="1"/>
              </font>
              <fill>
                <patternFill patternType="none">
                  <bgColor auto="1"/>
                </patternFill>
              </fill>
            </x14:dxf>
          </x14:cfRule>
          <xm:sqref>J7</xm:sqref>
        </x14:conditionalFormatting>
        <x14:conditionalFormatting xmlns:xm="http://schemas.microsoft.com/office/excel/2006/main">
          <x14:cfRule type="containsText" priority="2" operator="containsText" id="{8144F221-22A7-4F7C-90B5-D83C78FA9869}">
            <xm:f>NOT(ISERROR(SEARCH("En espera de información",J9)))</xm:f>
            <xm:f>"En espera de información"</xm:f>
            <x14:dxf>
              <font>
                <color theme="1"/>
              </font>
              <fill>
                <patternFill patternType="none">
                  <bgColor auto="1"/>
                </patternFill>
              </fill>
            </x14:dxf>
          </x14:cfRule>
          <xm:sqref>J9:J10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56DCE401-8FB4-44B9-9BCC-48F7F6B53AD5}">
          <x14:formula1>
            <xm:f>DATOS!$B$6:$B$53</xm:f>
          </x14:formula1>
          <xm:sqref>B7:C7 B9:C10 B12:C13</xm:sqref>
        </x14:dataValidation>
        <x14:dataValidation type="list" allowBlank="1" showInputMessage="1" showErrorMessage="1" xr:uid="{0214A364-E221-4DC0-9278-40986D2729D2}">
          <x14:formula1>
            <xm:f>DATOS!$H$6:$H$106</xm:f>
          </x14:formula1>
          <xm:sqref>E6:G6 E9:G9 E12:G12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43778-E470-4242-A730-90E06D39D3B8}">
  <dimension ref="B3:I106"/>
  <sheetViews>
    <sheetView workbookViewId="0">
      <selection activeCell="E42" sqref="E42"/>
    </sheetView>
  </sheetViews>
  <sheetFormatPr defaultColWidth="11.42578125" defaultRowHeight="15"/>
  <cols>
    <col min="4" max="4" width="12.28515625" bestFit="1" customWidth="1"/>
    <col min="5" max="6" width="11.42578125" style="1"/>
  </cols>
  <sheetData>
    <row r="3" spans="2:9">
      <c r="D3" s="53" t="s">
        <v>14</v>
      </c>
      <c r="E3" s="53"/>
      <c r="F3" s="53"/>
      <c r="G3" s="53"/>
      <c r="H3" s="53"/>
      <c r="I3" s="53"/>
    </row>
    <row r="4" spans="2:9" ht="15.95">
      <c r="D4" s="15"/>
      <c r="E4" s="16" t="s">
        <v>15</v>
      </c>
      <c r="F4" s="16" t="s">
        <v>16</v>
      </c>
      <c r="G4" s="16" t="s">
        <v>17</v>
      </c>
      <c r="H4" s="16" t="s">
        <v>18</v>
      </c>
      <c r="I4" s="51" t="s">
        <v>19</v>
      </c>
    </row>
    <row r="5" spans="2:9" ht="15.95">
      <c r="B5" s="1" t="s">
        <v>20</v>
      </c>
      <c r="D5" s="15" t="s">
        <v>21</v>
      </c>
      <c r="E5" s="17">
        <v>2700</v>
      </c>
      <c r="F5" s="17">
        <v>24</v>
      </c>
      <c r="G5" s="16">
        <f>E5/F5</f>
        <v>112.5</v>
      </c>
      <c r="H5" s="16">
        <f>G5/100</f>
        <v>1.125</v>
      </c>
      <c r="I5" s="52"/>
    </row>
    <row r="6" spans="2:9">
      <c r="B6" s="4">
        <v>4.1666666666666664E-2</v>
      </c>
      <c r="D6" s="9"/>
      <c r="E6" s="8"/>
      <c r="F6" s="8"/>
      <c r="G6" s="8">
        <v>0</v>
      </c>
      <c r="H6" s="13">
        <v>0</v>
      </c>
      <c r="I6" s="8">
        <v>0</v>
      </c>
    </row>
    <row r="7" spans="2:9">
      <c r="B7" s="4">
        <v>6.25E-2</v>
      </c>
      <c r="D7" s="9"/>
      <c r="E7" s="12">
        <f t="shared" ref="E7:E38" si="0">G7*$F$7</f>
        <v>27</v>
      </c>
      <c r="F7" s="12">
        <f>F5</f>
        <v>24</v>
      </c>
      <c r="G7" s="14">
        <f t="shared" ref="G7:G38" si="1">$H$5*I7</f>
        <v>1.125</v>
      </c>
      <c r="H7" s="13">
        <v>0.01</v>
      </c>
      <c r="I7" s="8">
        <v>1</v>
      </c>
    </row>
    <row r="8" spans="2:9">
      <c r="B8" s="4">
        <v>8.3333333333333329E-2</v>
      </c>
      <c r="D8" s="9"/>
      <c r="E8" s="12">
        <f t="shared" si="0"/>
        <v>54</v>
      </c>
      <c r="F8" s="8"/>
      <c r="G8" s="14">
        <f t="shared" si="1"/>
        <v>2.25</v>
      </c>
      <c r="H8" s="13">
        <f>H7+1%</f>
        <v>0.02</v>
      </c>
      <c r="I8" s="8">
        <f>I7+1</f>
        <v>2</v>
      </c>
    </row>
    <row r="9" spans="2:9">
      <c r="B9" s="4">
        <v>0.10416666666666667</v>
      </c>
      <c r="D9" s="9"/>
      <c r="E9" s="12">
        <f t="shared" si="0"/>
        <v>81</v>
      </c>
      <c r="F9" s="8"/>
      <c r="G9" s="14">
        <f t="shared" si="1"/>
        <v>3.375</v>
      </c>
      <c r="H9" s="13">
        <f t="shared" ref="H9:H72" si="2">H8+1%</f>
        <v>0.03</v>
      </c>
      <c r="I9" s="8">
        <f t="shared" ref="I9:I72" si="3">I8+1</f>
        <v>3</v>
      </c>
    </row>
    <row r="10" spans="2:9">
      <c r="B10" s="4">
        <v>0.125</v>
      </c>
      <c r="D10" s="9"/>
      <c r="E10" s="12">
        <f t="shared" si="0"/>
        <v>108</v>
      </c>
      <c r="F10" s="8"/>
      <c r="G10" s="14">
        <f t="shared" si="1"/>
        <v>4.5</v>
      </c>
      <c r="H10" s="13">
        <f t="shared" si="2"/>
        <v>0.04</v>
      </c>
      <c r="I10" s="8">
        <f t="shared" si="3"/>
        <v>4</v>
      </c>
    </row>
    <row r="11" spans="2:9">
      <c r="B11" s="4">
        <v>0.14583333333333334</v>
      </c>
      <c r="D11" s="9"/>
      <c r="E11" s="12">
        <f t="shared" si="0"/>
        <v>135</v>
      </c>
      <c r="F11" s="8"/>
      <c r="G11" s="14">
        <f t="shared" si="1"/>
        <v>5.625</v>
      </c>
      <c r="H11" s="13">
        <f t="shared" si="2"/>
        <v>0.05</v>
      </c>
      <c r="I11" s="8">
        <f t="shared" si="3"/>
        <v>5</v>
      </c>
    </row>
    <row r="12" spans="2:9">
      <c r="B12" s="4">
        <v>0.16666666666666666</v>
      </c>
      <c r="D12" s="9"/>
      <c r="E12" s="12">
        <f t="shared" si="0"/>
        <v>162</v>
      </c>
      <c r="F12" s="8"/>
      <c r="G12" s="14">
        <f t="shared" si="1"/>
        <v>6.75</v>
      </c>
      <c r="H12" s="13">
        <f t="shared" si="2"/>
        <v>6.0000000000000005E-2</v>
      </c>
      <c r="I12" s="8">
        <f t="shared" si="3"/>
        <v>6</v>
      </c>
    </row>
    <row r="13" spans="2:9">
      <c r="B13" s="4">
        <v>0.1875</v>
      </c>
      <c r="D13" s="9"/>
      <c r="E13" s="12">
        <f t="shared" si="0"/>
        <v>189</v>
      </c>
      <c r="F13" s="8"/>
      <c r="G13" s="14">
        <f t="shared" si="1"/>
        <v>7.875</v>
      </c>
      <c r="H13" s="13">
        <f t="shared" si="2"/>
        <v>7.0000000000000007E-2</v>
      </c>
      <c r="I13" s="8">
        <f t="shared" si="3"/>
        <v>7</v>
      </c>
    </row>
    <row r="14" spans="2:9">
      <c r="B14" s="4">
        <v>0.20833333333333334</v>
      </c>
      <c r="D14" s="9"/>
      <c r="E14" s="12">
        <f t="shared" si="0"/>
        <v>216</v>
      </c>
      <c r="F14" s="8"/>
      <c r="G14" s="14">
        <f t="shared" si="1"/>
        <v>9</v>
      </c>
      <c r="H14" s="13">
        <f t="shared" si="2"/>
        <v>0.08</v>
      </c>
      <c r="I14" s="8">
        <f t="shared" si="3"/>
        <v>8</v>
      </c>
    </row>
    <row r="15" spans="2:9">
      <c r="B15" s="4">
        <v>0.22916666666666666</v>
      </c>
      <c r="D15" s="9"/>
      <c r="E15" s="12">
        <f t="shared" si="0"/>
        <v>243</v>
      </c>
      <c r="F15" s="8"/>
      <c r="G15" s="14">
        <f t="shared" si="1"/>
        <v>10.125</v>
      </c>
      <c r="H15" s="13">
        <f t="shared" si="2"/>
        <v>0.09</v>
      </c>
      <c r="I15" s="8">
        <f t="shared" si="3"/>
        <v>9</v>
      </c>
    </row>
    <row r="16" spans="2:9">
      <c r="B16" s="4">
        <v>0.25</v>
      </c>
      <c r="D16" s="9"/>
      <c r="E16" s="12">
        <f t="shared" si="0"/>
        <v>270</v>
      </c>
      <c r="F16" s="8"/>
      <c r="G16" s="14">
        <f t="shared" si="1"/>
        <v>11.25</v>
      </c>
      <c r="H16" s="13">
        <f t="shared" si="2"/>
        <v>9.9999999999999992E-2</v>
      </c>
      <c r="I16" s="8">
        <f t="shared" si="3"/>
        <v>10</v>
      </c>
    </row>
    <row r="17" spans="2:9">
      <c r="B17" s="4">
        <v>0.27083333333333331</v>
      </c>
      <c r="D17" s="9"/>
      <c r="E17" s="12">
        <f t="shared" si="0"/>
        <v>297</v>
      </c>
      <c r="F17" s="8"/>
      <c r="G17" s="14">
        <f t="shared" si="1"/>
        <v>12.375</v>
      </c>
      <c r="H17" s="13">
        <f t="shared" si="2"/>
        <v>0.10999999999999999</v>
      </c>
      <c r="I17" s="8">
        <f t="shared" si="3"/>
        <v>11</v>
      </c>
    </row>
    <row r="18" spans="2:9">
      <c r="B18" s="4">
        <v>0.29166666666666669</v>
      </c>
      <c r="D18" s="9"/>
      <c r="E18" s="12">
        <f t="shared" si="0"/>
        <v>324</v>
      </c>
      <c r="F18" s="8"/>
      <c r="G18" s="14">
        <f t="shared" si="1"/>
        <v>13.5</v>
      </c>
      <c r="H18" s="13">
        <f t="shared" si="2"/>
        <v>0.11999999999999998</v>
      </c>
      <c r="I18" s="8">
        <f t="shared" si="3"/>
        <v>12</v>
      </c>
    </row>
    <row r="19" spans="2:9">
      <c r="B19" s="4">
        <v>0.3125</v>
      </c>
      <c r="D19" s="9"/>
      <c r="E19" s="12">
        <f t="shared" si="0"/>
        <v>351</v>
      </c>
      <c r="F19" s="8"/>
      <c r="G19" s="14">
        <f t="shared" si="1"/>
        <v>14.625</v>
      </c>
      <c r="H19" s="13">
        <f t="shared" si="2"/>
        <v>0.12999999999999998</v>
      </c>
      <c r="I19" s="8">
        <f t="shared" si="3"/>
        <v>13</v>
      </c>
    </row>
    <row r="20" spans="2:9">
      <c r="B20" s="4">
        <v>0.33333333333333331</v>
      </c>
      <c r="D20" s="9"/>
      <c r="E20" s="12">
        <f t="shared" si="0"/>
        <v>378</v>
      </c>
      <c r="F20" s="8"/>
      <c r="G20" s="14">
        <f t="shared" si="1"/>
        <v>15.75</v>
      </c>
      <c r="H20" s="13">
        <f t="shared" si="2"/>
        <v>0.13999999999999999</v>
      </c>
      <c r="I20" s="8">
        <f t="shared" si="3"/>
        <v>14</v>
      </c>
    </row>
    <row r="21" spans="2:9">
      <c r="B21" s="4">
        <v>0.35416666666666669</v>
      </c>
      <c r="D21" s="9"/>
      <c r="E21" s="12">
        <f t="shared" si="0"/>
        <v>405</v>
      </c>
      <c r="F21" s="8"/>
      <c r="G21" s="14">
        <f t="shared" si="1"/>
        <v>16.875</v>
      </c>
      <c r="H21" s="13">
        <f t="shared" si="2"/>
        <v>0.15</v>
      </c>
      <c r="I21" s="8">
        <f t="shared" si="3"/>
        <v>15</v>
      </c>
    </row>
    <row r="22" spans="2:9">
      <c r="B22" s="4">
        <v>0.375</v>
      </c>
      <c r="D22" s="9"/>
      <c r="E22" s="12">
        <f t="shared" si="0"/>
        <v>432</v>
      </c>
      <c r="F22" s="8"/>
      <c r="G22" s="14">
        <f t="shared" si="1"/>
        <v>18</v>
      </c>
      <c r="H22" s="13">
        <f t="shared" si="2"/>
        <v>0.16</v>
      </c>
      <c r="I22" s="8">
        <f t="shared" si="3"/>
        <v>16</v>
      </c>
    </row>
    <row r="23" spans="2:9">
      <c r="B23" s="4">
        <v>0.39583333333333331</v>
      </c>
      <c r="D23" s="9"/>
      <c r="E23" s="12">
        <f t="shared" si="0"/>
        <v>459</v>
      </c>
      <c r="F23" s="8"/>
      <c r="G23" s="14">
        <f t="shared" si="1"/>
        <v>19.125</v>
      </c>
      <c r="H23" s="13">
        <f t="shared" si="2"/>
        <v>0.17</v>
      </c>
      <c r="I23" s="8">
        <f t="shared" si="3"/>
        <v>17</v>
      </c>
    </row>
    <row r="24" spans="2:9">
      <c r="B24" s="4">
        <v>0.41666666666666669</v>
      </c>
      <c r="D24" s="9"/>
      <c r="E24" s="12">
        <f t="shared" si="0"/>
        <v>486</v>
      </c>
      <c r="F24" s="8"/>
      <c r="G24" s="14">
        <f t="shared" si="1"/>
        <v>20.25</v>
      </c>
      <c r="H24" s="13">
        <f t="shared" si="2"/>
        <v>0.18000000000000002</v>
      </c>
      <c r="I24" s="8">
        <f t="shared" si="3"/>
        <v>18</v>
      </c>
    </row>
    <row r="25" spans="2:9">
      <c r="B25" s="4">
        <v>0.4375</v>
      </c>
      <c r="D25" s="9"/>
      <c r="E25" s="12">
        <f t="shared" si="0"/>
        <v>513</v>
      </c>
      <c r="F25" s="8"/>
      <c r="G25" s="14">
        <f t="shared" si="1"/>
        <v>21.375</v>
      </c>
      <c r="H25" s="13">
        <f t="shared" si="2"/>
        <v>0.19000000000000003</v>
      </c>
      <c r="I25" s="8">
        <f t="shared" si="3"/>
        <v>19</v>
      </c>
    </row>
    <row r="26" spans="2:9">
      <c r="B26" s="4">
        <v>0.45833333333333331</v>
      </c>
      <c r="D26" s="9"/>
      <c r="E26" s="12">
        <f t="shared" si="0"/>
        <v>540</v>
      </c>
      <c r="F26" s="8"/>
      <c r="G26" s="14">
        <f t="shared" si="1"/>
        <v>22.5</v>
      </c>
      <c r="H26" s="13">
        <f t="shared" si="2"/>
        <v>0.20000000000000004</v>
      </c>
      <c r="I26" s="8">
        <f t="shared" si="3"/>
        <v>20</v>
      </c>
    </row>
    <row r="27" spans="2:9">
      <c r="B27" s="4">
        <v>0.47916666666666669</v>
      </c>
      <c r="D27" s="9"/>
      <c r="E27" s="12">
        <f t="shared" si="0"/>
        <v>567</v>
      </c>
      <c r="F27" s="8"/>
      <c r="G27" s="14">
        <f t="shared" si="1"/>
        <v>23.625</v>
      </c>
      <c r="H27" s="13">
        <f t="shared" si="2"/>
        <v>0.21000000000000005</v>
      </c>
      <c r="I27" s="8">
        <f t="shared" si="3"/>
        <v>21</v>
      </c>
    </row>
    <row r="28" spans="2:9">
      <c r="B28" s="4">
        <v>0.5</v>
      </c>
      <c r="D28" s="9"/>
      <c r="E28" s="12">
        <f t="shared" si="0"/>
        <v>594</v>
      </c>
      <c r="F28" s="8"/>
      <c r="G28" s="14">
        <f t="shared" si="1"/>
        <v>24.75</v>
      </c>
      <c r="H28" s="13">
        <f t="shared" si="2"/>
        <v>0.22000000000000006</v>
      </c>
      <c r="I28" s="8">
        <f t="shared" si="3"/>
        <v>22</v>
      </c>
    </row>
    <row r="29" spans="2:9">
      <c r="B29" s="4">
        <v>0.52083333333333337</v>
      </c>
      <c r="D29" s="9"/>
      <c r="E29" s="12">
        <f t="shared" si="0"/>
        <v>621</v>
      </c>
      <c r="F29" s="8"/>
      <c r="G29" s="14">
        <f t="shared" si="1"/>
        <v>25.875</v>
      </c>
      <c r="H29" s="13">
        <f t="shared" si="2"/>
        <v>0.23000000000000007</v>
      </c>
      <c r="I29" s="8">
        <f t="shared" si="3"/>
        <v>23</v>
      </c>
    </row>
    <row r="30" spans="2:9">
      <c r="B30" s="4">
        <v>0.54166666666666663</v>
      </c>
      <c r="D30" s="9"/>
      <c r="E30" s="12">
        <f t="shared" si="0"/>
        <v>648</v>
      </c>
      <c r="F30" s="8"/>
      <c r="G30" s="14">
        <f t="shared" si="1"/>
        <v>27</v>
      </c>
      <c r="H30" s="13">
        <f t="shared" si="2"/>
        <v>0.24000000000000007</v>
      </c>
      <c r="I30" s="8">
        <f t="shared" si="3"/>
        <v>24</v>
      </c>
    </row>
    <row r="31" spans="2:9">
      <c r="B31" s="4">
        <v>0.5625</v>
      </c>
      <c r="D31" s="9"/>
      <c r="E31" s="12">
        <f t="shared" si="0"/>
        <v>675</v>
      </c>
      <c r="F31" s="8"/>
      <c r="G31" s="14">
        <f t="shared" si="1"/>
        <v>28.125</v>
      </c>
      <c r="H31" s="13">
        <f t="shared" si="2"/>
        <v>0.25000000000000006</v>
      </c>
      <c r="I31" s="8">
        <f t="shared" si="3"/>
        <v>25</v>
      </c>
    </row>
    <row r="32" spans="2:9">
      <c r="B32" s="4">
        <v>0.58333333333333337</v>
      </c>
      <c r="D32" s="9"/>
      <c r="E32" s="12">
        <f t="shared" si="0"/>
        <v>702</v>
      </c>
      <c r="F32" s="8"/>
      <c r="G32" s="14">
        <f t="shared" si="1"/>
        <v>29.25</v>
      </c>
      <c r="H32" s="13">
        <f t="shared" si="2"/>
        <v>0.26000000000000006</v>
      </c>
      <c r="I32" s="8">
        <f t="shared" si="3"/>
        <v>26</v>
      </c>
    </row>
    <row r="33" spans="2:9">
      <c r="B33" s="4">
        <v>0.60416666666666663</v>
      </c>
      <c r="D33" s="9"/>
      <c r="E33" s="12">
        <f t="shared" si="0"/>
        <v>729</v>
      </c>
      <c r="F33" s="8"/>
      <c r="G33" s="14">
        <f t="shared" si="1"/>
        <v>30.375</v>
      </c>
      <c r="H33" s="13">
        <f t="shared" si="2"/>
        <v>0.27000000000000007</v>
      </c>
      <c r="I33" s="8">
        <f t="shared" si="3"/>
        <v>27</v>
      </c>
    </row>
    <row r="34" spans="2:9">
      <c r="B34" s="4">
        <v>0.625</v>
      </c>
      <c r="D34" s="9"/>
      <c r="E34" s="12">
        <f t="shared" si="0"/>
        <v>756</v>
      </c>
      <c r="F34" s="8"/>
      <c r="G34" s="14">
        <f t="shared" si="1"/>
        <v>31.5</v>
      </c>
      <c r="H34" s="13">
        <f t="shared" si="2"/>
        <v>0.28000000000000008</v>
      </c>
      <c r="I34" s="8">
        <f t="shared" si="3"/>
        <v>28</v>
      </c>
    </row>
    <row r="35" spans="2:9">
      <c r="B35" s="4">
        <v>0.64583333333333337</v>
      </c>
      <c r="D35" s="9"/>
      <c r="E35" s="12">
        <f t="shared" si="0"/>
        <v>783</v>
      </c>
      <c r="F35" s="8"/>
      <c r="G35" s="14">
        <f t="shared" si="1"/>
        <v>32.625</v>
      </c>
      <c r="H35" s="13">
        <f t="shared" si="2"/>
        <v>0.29000000000000009</v>
      </c>
      <c r="I35" s="8">
        <f t="shared" si="3"/>
        <v>29</v>
      </c>
    </row>
    <row r="36" spans="2:9">
      <c r="B36" s="4">
        <v>0.66666666666666663</v>
      </c>
      <c r="D36" s="9"/>
      <c r="E36" s="12">
        <f t="shared" si="0"/>
        <v>810</v>
      </c>
      <c r="F36" s="8"/>
      <c r="G36" s="14">
        <f t="shared" si="1"/>
        <v>33.75</v>
      </c>
      <c r="H36" s="13">
        <f t="shared" si="2"/>
        <v>0.3000000000000001</v>
      </c>
      <c r="I36" s="8">
        <f t="shared" si="3"/>
        <v>30</v>
      </c>
    </row>
    <row r="37" spans="2:9">
      <c r="B37" s="4">
        <v>0.6875</v>
      </c>
      <c r="D37" s="9"/>
      <c r="E37" s="12">
        <f t="shared" si="0"/>
        <v>837</v>
      </c>
      <c r="F37" s="8"/>
      <c r="G37" s="14">
        <f t="shared" si="1"/>
        <v>34.875</v>
      </c>
      <c r="H37" s="13">
        <f t="shared" si="2"/>
        <v>0.31000000000000011</v>
      </c>
      <c r="I37" s="8">
        <f t="shared" si="3"/>
        <v>31</v>
      </c>
    </row>
    <row r="38" spans="2:9">
      <c r="B38" s="4">
        <v>0.70833333333333337</v>
      </c>
      <c r="D38" s="9"/>
      <c r="E38" s="12">
        <f t="shared" si="0"/>
        <v>864</v>
      </c>
      <c r="F38" s="8"/>
      <c r="G38" s="14">
        <f t="shared" si="1"/>
        <v>36</v>
      </c>
      <c r="H38" s="13">
        <f t="shared" si="2"/>
        <v>0.32000000000000012</v>
      </c>
      <c r="I38" s="8">
        <f t="shared" si="3"/>
        <v>32</v>
      </c>
    </row>
    <row r="39" spans="2:9">
      <c r="B39" s="4">
        <v>0.72916666666666663</v>
      </c>
      <c r="D39" s="9"/>
      <c r="E39" s="12">
        <f t="shared" ref="E39:E70" si="4">G39*$F$7</f>
        <v>891</v>
      </c>
      <c r="F39" s="8"/>
      <c r="G39" s="14">
        <f t="shared" ref="G39:G70" si="5">$H$5*I39</f>
        <v>37.125</v>
      </c>
      <c r="H39" s="13">
        <f t="shared" si="2"/>
        <v>0.33000000000000013</v>
      </c>
      <c r="I39" s="8">
        <f t="shared" si="3"/>
        <v>33</v>
      </c>
    </row>
    <row r="40" spans="2:9">
      <c r="B40" s="4">
        <v>0.75</v>
      </c>
      <c r="D40" s="9"/>
      <c r="E40" s="12">
        <f t="shared" si="4"/>
        <v>918</v>
      </c>
      <c r="F40" s="8"/>
      <c r="G40" s="14">
        <f t="shared" si="5"/>
        <v>38.25</v>
      </c>
      <c r="H40" s="13">
        <f t="shared" si="2"/>
        <v>0.34000000000000014</v>
      </c>
      <c r="I40" s="8">
        <f t="shared" si="3"/>
        <v>34</v>
      </c>
    </row>
    <row r="41" spans="2:9">
      <c r="B41" s="4">
        <v>0.77083333333333337</v>
      </c>
      <c r="D41" s="9"/>
      <c r="E41" s="12">
        <f t="shared" si="4"/>
        <v>945</v>
      </c>
      <c r="F41" s="8"/>
      <c r="G41" s="14">
        <f t="shared" si="5"/>
        <v>39.375</v>
      </c>
      <c r="H41" s="13">
        <f t="shared" si="2"/>
        <v>0.35000000000000014</v>
      </c>
      <c r="I41" s="8">
        <f t="shared" si="3"/>
        <v>35</v>
      </c>
    </row>
    <row r="42" spans="2:9">
      <c r="B42" s="4">
        <v>0.79166666666666663</v>
      </c>
      <c r="D42" s="9"/>
      <c r="E42" s="12">
        <f t="shared" si="4"/>
        <v>972</v>
      </c>
      <c r="F42" s="8"/>
      <c r="G42" s="14">
        <f t="shared" si="5"/>
        <v>40.5</v>
      </c>
      <c r="H42" s="13">
        <f t="shared" si="2"/>
        <v>0.36000000000000015</v>
      </c>
      <c r="I42" s="8">
        <f t="shared" si="3"/>
        <v>36</v>
      </c>
    </row>
    <row r="43" spans="2:9">
      <c r="B43" s="4">
        <v>0.8125</v>
      </c>
      <c r="D43" s="9"/>
      <c r="E43" s="12">
        <f t="shared" si="4"/>
        <v>999</v>
      </c>
      <c r="F43" s="8"/>
      <c r="G43" s="14">
        <f t="shared" si="5"/>
        <v>41.625</v>
      </c>
      <c r="H43" s="13">
        <f t="shared" si="2"/>
        <v>0.37000000000000016</v>
      </c>
      <c r="I43" s="8">
        <f t="shared" si="3"/>
        <v>37</v>
      </c>
    </row>
    <row r="44" spans="2:9">
      <c r="B44" s="4">
        <v>0.83333333333333337</v>
      </c>
      <c r="D44" s="9"/>
      <c r="E44" s="12">
        <f t="shared" si="4"/>
        <v>1026</v>
      </c>
      <c r="F44" s="8"/>
      <c r="G44" s="14">
        <f t="shared" si="5"/>
        <v>42.75</v>
      </c>
      <c r="H44" s="13">
        <f t="shared" si="2"/>
        <v>0.38000000000000017</v>
      </c>
      <c r="I44" s="8">
        <f t="shared" si="3"/>
        <v>38</v>
      </c>
    </row>
    <row r="45" spans="2:9">
      <c r="B45" s="4">
        <v>0.85416666666666663</v>
      </c>
      <c r="D45" s="9"/>
      <c r="E45" s="12">
        <f t="shared" si="4"/>
        <v>1053</v>
      </c>
      <c r="F45" s="8"/>
      <c r="G45" s="14">
        <f t="shared" si="5"/>
        <v>43.875</v>
      </c>
      <c r="H45" s="13">
        <f t="shared" si="2"/>
        <v>0.39000000000000018</v>
      </c>
      <c r="I45" s="8">
        <f t="shared" si="3"/>
        <v>39</v>
      </c>
    </row>
    <row r="46" spans="2:9">
      <c r="B46" s="4">
        <v>0.875</v>
      </c>
      <c r="D46" s="9"/>
      <c r="E46" s="12">
        <f t="shared" si="4"/>
        <v>1080</v>
      </c>
      <c r="F46" s="8"/>
      <c r="G46" s="14">
        <f t="shared" si="5"/>
        <v>45</v>
      </c>
      <c r="H46" s="13">
        <f t="shared" si="2"/>
        <v>0.40000000000000019</v>
      </c>
      <c r="I46" s="8">
        <f t="shared" si="3"/>
        <v>40</v>
      </c>
    </row>
    <row r="47" spans="2:9">
      <c r="B47" s="4">
        <v>0.89583333333333337</v>
      </c>
      <c r="D47" s="9"/>
      <c r="E47" s="12">
        <f t="shared" si="4"/>
        <v>1107</v>
      </c>
      <c r="F47" s="8"/>
      <c r="G47" s="14">
        <f t="shared" si="5"/>
        <v>46.125</v>
      </c>
      <c r="H47" s="13">
        <f t="shared" si="2"/>
        <v>0.4100000000000002</v>
      </c>
      <c r="I47" s="8">
        <f t="shared" si="3"/>
        <v>41</v>
      </c>
    </row>
    <row r="48" spans="2:9">
      <c r="B48" s="4">
        <v>0.91666666666666663</v>
      </c>
      <c r="D48" s="9"/>
      <c r="E48" s="12">
        <f t="shared" si="4"/>
        <v>1134</v>
      </c>
      <c r="F48" s="8"/>
      <c r="G48" s="14">
        <f t="shared" si="5"/>
        <v>47.25</v>
      </c>
      <c r="H48" s="13">
        <f t="shared" si="2"/>
        <v>0.42000000000000021</v>
      </c>
      <c r="I48" s="8">
        <f t="shared" si="3"/>
        <v>42</v>
      </c>
    </row>
    <row r="49" spans="2:9">
      <c r="B49" s="4">
        <v>0.9375</v>
      </c>
      <c r="D49" s="9"/>
      <c r="E49" s="12">
        <f t="shared" si="4"/>
        <v>1161</v>
      </c>
      <c r="F49" s="8"/>
      <c r="G49" s="14">
        <f t="shared" si="5"/>
        <v>48.375</v>
      </c>
      <c r="H49" s="13">
        <f t="shared" si="2"/>
        <v>0.43000000000000022</v>
      </c>
      <c r="I49" s="8">
        <f t="shared" si="3"/>
        <v>43</v>
      </c>
    </row>
    <row r="50" spans="2:9">
      <c r="B50" s="4">
        <v>0.95833333333333337</v>
      </c>
      <c r="D50" s="9"/>
      <c r="E50" s="12">
        <f t="shared" si="4"/>
        <v>1188</v>
      </c>
      <c r="F50" s="8"/>
      <c r="G50" s="14">
        <f t="shared" si="5"/>
        <v>49.5</v>
      </c>
      <c r="H50" s="13">
        <f t="shared" si="2"/>
        <v>0.44000000000000022</v>
      </c>
      <c r="I50" s="8">
        <f t="shared" si="3"/>
        <v>44</v>
      </c>
    </row>
    <row r="51" spans="2:9">
      <c r="B51" s="4">
        <v>0.97916666666666663</v>
      </c>
      <c r="D51" s="9"/>
      <c r="E51" s="12">
        <f t="shared" si="4"/>
        <v>1215</v>
      </c>
      <c r="F51" s="8"/>
      <c r="G51" s="14">
        <f t="shared" si="5"/>
        <v>50.625</v>
      </c>
      <c r="H51" s="13">
        <f t="shared" si="2"/>
        <v>0.45000000000000023</v>
      </c>
      <c r="I51" s="8">
        <f t="shared" si="3"/>
        <v>45</v>
      </c>
    </row>
    <row r="52" spans="2:9">
      <c r="B52" s="4">
        <v>0</v>
      </c>
      <c r="D52" s="9"/>
      <c r="E52" s="12">
        <f t="shared" si="4"/>
        <v>1242</v>
      </c>
      <c r="F52" s="8"/>
      <c r="G52" s="14">
        <f t="shared" si="5"/>
        <v>51.75</v>
      </c>
      <c r="H52" s="13">
        <f t="shared" si="2"/>
        <v>0.46000000000000024</v>
      </c>
      <c r="I52" s="8">
        <f t="shared" si="3"/>
        <v>46</v>
      </c>
    </row>
    <row r="53" spans="2:9">
      <c r="B53" s="4">
        <v>2.0833333333333332E-2</v>
      </c>
      <c r="D53" s="9"/>
      <c r="E53" s="12">
        <f t="shared" si="4"/>
        <v>1269</v>
      </c>
      <c r="F53" s="8"/>
      <c r="G53" s="14">
        <f t="shared" si="5"/>
        <v>52.875</v>
      </c>
      <c r="H53" s="13">
        <f t="shared" si="2"/>
        <v>0.47000000000000025</v>
      </c>
      <c r="I53" s="8">
        <f t="shared" si="3"/>
        <v>47</v>
      </c>
    </row>
    <row r="54" spans="2:9">
      <c r="D54" s="9"/>
      <c r="E54" s="12">
        <f t="shared" si="4"/>
        <v>1296</v>
      </c>
      <c r="F54" s="8"/>
      <c r="G54" s="14">
        <f t="shared" si="5"/>
        <v>54</v>
      </c>
      <c r="H54" s="13">
        <f t="shared" si="2"/>
        <v>0.48000000000000026</v>
      </c>
      <c r="I54" s="8">
        <f t="shared" si="3"/>
        <v>48</v>
      </c>
    </row>
    <row r="55" spans="2:9">
      <c r="D55" s="9"/>
      <c r="E55" s="12">
        <f t="shared" si="4"/>
        <v>1323</v>
      </c>
      <c r="F55" s="8"/>
      <c r="G55" s="14">
        <f t="shared" si="5"/>
        <v>55.125</v>
      </c>
      <c r="H55" s="13">
        <f t="shared" si="2"/>
        <v>0.49000000000000027</v>
      </c>
      <c r="I55" s="8">
        <f t="shared" si="3"/>
        <v>49</v>
      </c>
    </row>
    <row r="56" spans="2:9">
      <c r="D56" s="9"/>
      <c r="E56" s="12">
        <f t="shared" si="4"/>
        <v>1350</v>
      </c>
      <c r="F56" s="8"/>
      <c r="G56" s="14">
        <f t="shared" si="5"/>
        <v>56.25</v>
      </c>
      <c r="H56" s="13">
        <f t="shared" si="2"/>
        <v>0.50000000000000022</v>
      </c>
      <c r="I56" s="8">
        <f t="shared" si="3"/>
        <v>50</v>
      </c>
    </row>
    <row r="57" spans="2:9">
      <c r="D57" s="9"/>
      <c r="E57" s="12">
        <f t="shared" si="4"/>
        <v>1377</v>
      </c>
      <c r="F57" s="8"/>
      <c r="G57" s="14">
        <f t="shared" si="5"/>
        <v>57.375</v>
      </c>
      <c r="H57" s="13">
        <f>H56+1%</f>
        <v>0.51000000000000023</v>
      </c>
      <c r="I57" s="8">
        <f t="shared" si="3"/>
        <v>51</v>
      </c>
    </row>
    <row r="58" spans="2:9">
      <c r="D58" s="9"/>
      <c r="E58" s="12">
        <f t="shared" si="4"/>
        <v>1404</v>
      </c>
      <c r="F58" s="8"/>
      <c r="G58" s="14">
        <f t="shared" si="5"/>
        <v>58.5</v>
      </c>
      <c r="H58" s="13">
        <f t="shared" si="2"/>
        <v>0.52000000000000024</v>
      </c>
      <c r="I58" s="8">
        <f t="shared" si="3"/>
        <v>52</v>
      </c>
    </row>
    <row r="59" spans="2:9">
      <c r="D59" s="9"/>
      <c r="E59" s="12">
        <f t="shared" si="4"/>
        <v>1431</v>
      </c>
      <c r="F59" s="8"/>
      <c r="G59" s="14">
        <f t="shared" si="5"/>
        <v>59.625</v>
      </c>
      <c r="H59" s="13">
        <f t="shared" si="2"/>
        <v>0.53000000000000025</v>
      </c>
      <c r="I59" s="8">
        <f t="shared" si="3"/>
        <v>53</v>
      </c>
    </row>
    <row r="60" spans="2:9">
      <c r="D60" s="9"/>
      <c r="E60" s="12">
        <f t="shared" si="4"/>
        <v>1458</v>
      </c>
      <c r="F60" s="8"/>
      <c r="G60" s="14">
        <f t="shared" si="5"/>
        <v>60.75</v>
      </c>
      <c r="H60" s="13">
        <f t="shared" si="2"/>
        <v>0.54000000000000026</v>
      </c>
      <c r="I60" s="8">
        <f t="shared" si="3"/>
        <v>54</v>
      </c>
    </row>
    <row r="61" spans="2:9">
      <c r="D61" s="9"/>
      <c r="E61" s="12">
        <f t="shared" si="4"/>
        <v>1485</v>
      </c>
      <c r="F61" s="8"/>
      <c r="G61" s="14">
        <f t="shared" si="5"/>
        <v>61.875</v>
      </c>
      <c r="H61" s="13">
        <f t="shared" si="2"/>
        <v>0.55000000000000027</v>
      </c>
      <c r="I61" s="8">
        <f t="shared" si="3"/>
        <v>55</v>
      </c>
    </row>
    <row r="62" spans="2:9">
      <c r="D62" s="9"/>
      <c r="E62" s="12">
        <f t="shared" si="4"/>
        <v>1512</v>
      </c>
      <c r="F62" s="8"/>
      <c r="G62" s="14">
        <f t="shared" si="5"/>
        <v>63</v>
      </c>
      <c r="H62" s="13">
        <f t="shared" si="2"/>
        <v>0.56000000000000028</v>
      </c>
      <c r="I62" s="8">
        <f t="shared" si="3"/>
        <v>56</v>
      </c>
    </row>
    <row r="63" spans="2:9">
      <c r="D63" s="9"/>
      <c r="E63" s="12">
        <f t="shared" si="4"/>
        <v>1539</v>
      </c>
      <c r="F63" s="8"/>
      <c r="G63" s="14">
        <f t="shared" si="5"/>
        <v>64.125</v>
      </c>
      <c r="H63" s="13">
        <f t="shared" si="2"/>
        <v>0.57000000000000028</v>
      </c>
      <c r="I63" s="8">
        <f t="shared" si="3"/>
        <v>57</v>
      </c>
    </row>
    <row r="64" spans="2:9">
      <c r="D64" s="9"/>
      <c r="E64" s="12">
        <f t="shared" si="4"/>
        <v>1566</v>
      </c>
      <c r="F64" s="8"/>
      <c r="G64" s="14">
        <f t="shared" si="5"/>
        <v>65.25</v>
      </c>
      <c r="H64" s="13">
        <f t="shared" si="2"/>
        <v>0.58000000000000029</v>
      </c>
      <c r="I64" s="8">
        <f t="shared" si="3"/>
        <v>58</v>
      </c>
    </row>
    <row r="65" spans="4:9">
      <c r="D65" s="9"/>
      <c r="E65" s="12">
        <f t="shared" si="4"/>
        <v>1593</v>
      </c>
      <c r="F65" s="8"/>
      <c r="G65" s="14">
        <f t="shared" si="5"/>
        <v>66.375</v>
      </c>
      <c r="H65" s="13">
        <f t="shared" si="2"/>
        <v>0.5900000000000003</v>
      </c>
      <c r="I65" s="8">
        <f t="shared" si="3"/>
        <v>59</v>
      </c>
    </row>
    <row r="66" spans="4:9">
      <c r="D66" s="9"/>
      <c r="E66" s="12">
        <f t="shared" si="4"/>
        <v>1620</v>
      </c>
      <c r="F66" s="8"/>
      <c r="G66" s="14">
        <f t="shared" si="5"/>
        <v>67.5</v>
      </c>
      <c r="H66" s="13">
        <f t="shared" si="2"/>
        <v>0.60000000000000031</v>
      </c>
      <c r="I66" s="8">
        <f t="shared" si="3"/>
        <v>60</v>
      </c>
    </row>
    <row r="67" spans="4:9">
      <c r="D67" s="9"/>
      <c r="E67" s="12">
        <f t="shared" si="4"/>
        <v>1647</v>
      </c>
      <c r="F67" s="8"/>
      <c r="G67" s="14">
        <f t="shared" si="5"/>
        <v>68.625</v>
      </c>
      <c r="H67" s="13">
        <f t="shared" si="2"/>
        <v>0.61000000000000032</v>
      </c>
      <c r="I67" s="8">
        <f t="shared" si="3"/>
        <v>61</v>
      </c>
    </row>
    <row r="68" spans="4:9">
      <c r="D68" s="9"/>
      <c r="E68" s="12">
        <f t="shared" si="4"/>
        <v>1674</v>
      </c>
      <c r="F68" s="8"/>
      <c r="G68" s="14">
        <f t="shared" si="5"/>
        <v>69.75</v>
      </c>
      <c r="H68" s="13">
        <f t="shared" si="2"/>
        <v>0.62000000000000033</v>
      </c>
      <c r="I68" s="8">
        <f t="shared" si="3"/>
        <v>62</v>
      </c>
    </row>
    <row r="69" spans="4:9">
      <c r="D69" s="9"/>
      <c r="E69" s="12">
        <f t="shared" si="4"/>
        <v>1701</v>
      </c>
      <c r="F69" s="8"/>
      <c r="G69" s="14">
        <f t="shared" si="5"/>
        <v>70.875</v>
      </c>
      <c r="H69" s="13">
        <f t="shared" si="2"/>
        <v>0.63000000000000034</v>
      </c>
      <c r="I69" s="8">
        <f t="shared" si="3"/>
        <v>63</v>
      </c>
    </row>
    <row r="70" spans="4:9">
      <c r="D70" s="9"/>
      <c r="E70" s="12">
        <f t="shared" si="4"/>
        <v>1728</v>
      </c>
      <c r="F70" s="8"/>
      <c r="G70" s="14">
        <f t="shared" si="5"/>
        <v>72</v>
      </c>
      <c r="H70" s="13">
        <f t="shared" si="2"/>
        <v>0.64000000000000035</v>
      </c>
      <c r="I70" s="8">
        <f t="shared" si="3"/>
        <v>64</v>
      </c>
    </row>
    <row r="71" spans="4:9">
      <c r="D71" s="9"/>
      <c r="E71" s="12">
        <f t="shared" ref="E71:E106" si="6">G71*$F$7</f>
        <v>1755</v>
      </c>
      <c r="F71" s="8"/>
      <c r="G71" s="14">
        <f t="shared" ref="G71:G106" si="7">$H$5*I71</f>
        <v>73.125</v>
      </c>
      <c r="H71" s="13">
        <f t="shared" si="2"/>
        <v>0.65000000000000036</v>
      </c>
      <c r="I71" s="8">
        <f t="shared" si="3"/>
        <v>65</v>
      </c>
    </row>
    <row r="72" spans="4:9">
      <c r="D72" s="9"/>
      <c r="E72" s="12">
        <f t="shared" si="6"/>
        <v>1782</v>
      </c>
      <c r="F72" s="8"/>
      <c r="G72" s="14">
        <f t="shared" si="7"/>
        <v>74.25</v>
      </c>
      <c r="H72" s="13">
        <f t="shared" si="2"/>
        <v>0.66000000000000036</v>
      </c>
      <c r="I72" s="8">
        <f t="shared" si="3"/>
        <v>66</v>
      </c>
    </row>
    <row r="73" spans="4:9">
      <c r="D73" s="9"/>
      <c r="E73" s="12">
        <f t="shared" si="6"/>
        <v>1809</v>
      </c>
      <c r="F73" s="8"/>
      <c r="G73" s="14">
        <f t="shared" si="7"/>
        <v>75.375</v>
      </c>
      <c r="H73" s="13">
        <f t="shared" ref="H73:H103" si="8">H72+1%</f>
        <v>0.67000000000000037</v>
      </c>
      <c r="I73" s="8">
        <f t="shared" ref="I73:I106" si="9">I72+1</f>
        <v>67</v>
      </c>
    </row>
    <row r="74" spans="4:9">
      <c r="D74" s="9"/>
      <c r="E74" s="12">
        <f t="shared" si="6"/>
        <v>1836</v>
      </c>
      <c r="F74" s="8"/>
      <c r="G74" s="14">
        <f t="shared" si="7"/>
        <v>76.5</v>
      </c>
      <c r="H74" s="13">
        <f t="shared" si="8"/>
        <v>0.68000000000000038</v>
      </c>
      <c r="I74" s="8">
        <f t="shared" si="9"/>
        <v>68</v>
      </c>
    </row>
    <row r="75" spans="4:9">
      <c r="D75" s="9"/>
      <c r="E75" s="12">
        <f t="shared" si="6"/>
        <v>1863</v>
      </c>
      <c r="F75" s="8"/>
      <c r="G75" s="14">
        <f t="shared" si="7"/>
        <v>77.625</v>
      </c>
      <c r="H75" s="13">
        <f t="shared" si="8"/>
        <v>0.69000000000000039</v>
      </c>
      <c r="I75" s="8">
        <f t="shared" si="9"/>
        <v>69</v>
      </c>
    </row>
    <row r="76" spans="4:9">
      <c r="D76" s="9"/>
      <c r="E76" s="12">
        <f t="shared" si="6"/>
        <v>1890</v>
      </c>
      <c r="F76" s="8"/>
      <c r="G76" s="14">
        <f t="shared" si="7"/>
        <v>78.75</v>
      </c>
      <c r="H76" s="13">
        <f t="shared" si="8"/>
        <v>0.7000000000000004</v>
      </c>
      <c r="I76" s="8">
        <f t="shared" si="9"/>
        <v>70</v>
      </c>
    </row>
    <row r="77" spans="4:9">
      <c r="D77" s="9"/>
      <c r="E77" s="12">
        <f t="shared" si="6"/>
        <v>1917</v>
      </c>
      <c r="F77" s="8"/>
      <c r="G77" s="14">
        <f t="shared" si="7"/>
        <v>79.875</v>
      </c>
      <c r="H77" s="13">
        <f t="shared" si="8"/>
        <v>0.71000000000000041</v>
      </c>
      <c r="I77" s="8">
        <f t="shared" si="9"/>
        <v>71</v>
      </c>
    </row>
    <row r="78" spans="4:9">
      <c r="D78" s="9"/>
      <c r="E78" s="12">
        <f t="shared" si="6"/>
        <v>1944</v>
      </c>
      <c r="F78" s="8"/>
      <c r="G78" s="14">
        <f t="shared" si="7"/>
        <v>81</v>
      </c>
      <c r="H78" s="13">
        <f t="shared" si="8"/>
        <v>0.72000000000000042</v>
      </c>
      <c r="I78" s="8">
        <f t="shared" si="9"/>
        <v>72</v>
      </c>
    </row>
    <row r="79" spans="4:9">
      <c r="D79" s="9"/>
      <c r="E79" s="12">
        <f t="shared" si="6"/>
        <v>1971</v>
      </c>
      <c r="F79" s="8"/>
      <c r="G79" s="14">
        <f t="shared" si="7"/>
        <v>82.125</v>
      </c>
      <c r="H79" s="13">
        <f t="shared" si="8"/>
        <v>0.73000000000000043</v>
      </c>
      <c r="I79" s="8">
        <f t="shared" si="9"/>
        <v>73</v>
      </c>
    </row>
    <row r="80" spans="4:9">
      <c r="D80" s="9"/>
      <c r="E80" s="12">
        <f t="shared" si="6"/>
        <v>1998</v>
      </c>
      <c r="F80" s="8"/>
      <c r="G80" s="14">
        <f t="shared" si="7"/>
        <v>83.25</v>
      </c>
      <c r="H80" s="13">
        <f t="shared" si="8"/>
        <v>0.74000000000000044</v>
      </c>
      <c r="I80" s="8">
        <f t="shared" si="9"/>
        <v>74</v>
      </c>
    </row>
    <row r="81" spans="4:9">
      <c r="D81" s="9"/>
      <c r="E81" s="12">
        <f t="shared" si="6"/>
        <v>2025</v>
      </c>
      <c r="F81" s="8"/>
      <c r="G81" s="14">
        <f t="shared" si="7"/>
        <v>84.375</v>
      </c>
      <c r="H81" s="13">
        <f t="shared" si="8"/>
        <v>0.75000000000000044</v>
      </c>
      <c r="I81" s="8">
        <f t="shared" si="9"/>
        <v>75</v>
      </c>
    </row>
    <row r="82" spans="4:9">
      <c r="D82" s="9"/>
      <c r="E82" s="12">
        <f t="shared" si="6"/>
        <v>2052</v>
      </c>
      <c r="F82" s="8"/>
      <c r="G82" s="14">
        <f t="shared" si="7"/>
        <v>85.5</v>
      </c>
      <c r="H82" s="13">
        <f t="shared" si="8"/>
        <v>0.76000000000000045</v>
      </c>
      <c r="I82" s="8">
        <f t="shared" si="9"/>
        <v>76</v>
      </c>
    </row>
    <row r="83" spans="4:9">
      <c r="D83" s="9"/>
      <c r="E83" s="12">
        <f t="shared" si="6"/>
        <v>2079</v>
      </c>
      <c r="F83" s="8"/>
      <c r="G83" s="14">
        <f t="shared" si="7"/>
        <v>86.625</v>
      </c>
      <c r="H83" s="13">
        <f t="shared" si="8"/>
        <v>0.77000000000000046</v>
      </c>
      <c r="I83" s="8">
        <f t="shared" si="9"/>
        <v>77</v>
      </c>
    </row>
    <row r="84" spans="4:9">
      <c r="D84" s="9"/>
      <c r="E84" s="12">
        <f t="shared" si="6"/>
        <v>2106</v>
      </c>
      <c r="F84" s="8"/>
      <c r="G84" s="14">
        <f t="shared" si="7"/>
        <v>87.75</v>
      </c>
      <c r="H84" s="13">
        <f t="shared" si="8"/>
        <v>0.78000000000000047</v>
      </c>
      <c r="I84" s="8">
        <f t="shared" si="9"/>
        <v>78</v>
      </c>
    </row>
    <row r="85" spans="4:9">
      <c r="D85" s="9"/>
      <c r="E85" s="12">
        <f t="shared" si="6"/>
        <v>2133</v>
      </c>
      <c r="F85" s="8"/>
      <c r="G85" s="14">
        <f t="shared" si="7"/>
        <v>88.875</v>
      </c>
      <c r="H85" s="13">
        <f t="shared" si="8"/>
        <v>0.79000000000000048</v>
      </c>
      <c r="I85" s="8">
        <f t="shared" si="9"/>
        <v>79</v>
      </c>
    </row>
    <row r="86" spans="4:9">
      <c r="D86" s="9"/>
      <c r="E86" s="12">
        <f t="shared" si="6"/>
        <v>2160</v>
      </c>
      <c r="F86" s="8"/>
      <c r="G86" s="14">
        <f t="shared" si="7"/>
        <v>90</v>
      </c>
      <c r="H86" s="13">
        <f t="shared" si="8"/>
        <v>0.80000000000000049</v>
      </c>
      <c r="I86" s="8">
        <f t="shared" si="9"/>
        <v>80</v>
      </c>
    </row>
    <row r="87" spans="4:9">
      <c r="D87" s="9"/>
      <c r="E87" s="12">
        <f t="shared" si="6"/>
        <v>2187</v>
      </c>
      <c r="F87" s="8"/>
      <c r="G87" s="14">
        <f t="shared" si="7"/>
        <v>91.125</v>
      </c>
      <c r="H87" s="13">
        <f t="shared" si="8"/>
        <v>0.8100000000000005</v>
      </c>
      <c r="I87" s="8">
        <f t="shared" si="9"/>
        <v>81</v>
      </c>
    </row>
    <row r="88" spans="4:9">
      <c r="D88" s="9"/>
      <c r="E88" s="12">
        <f t="shared" si="6"/>
        <v>2214</v>
      </c>
      <c r="F88" s="8"/>
      <c r="G88" s="14">
        <f t="shared" si="7"/>
        <v>92.25</v>
      </c>
      <c r="H88" s="13">
        <f t="shared" si="8"/>
        <v>0.82000000000000051</v>
      </c>
      <c r="I88" s="8">
        <f t="shared" si="9"/>
        <v>82</v>
      </c>
    </row>
    <row r="89" spans="4:9">
      <c r="D89" s="9"/>
      <c r="E89" s="12">
        <f t="shared" si="6"/>
        <v>2241</v>
      </c>
      <c r="F89" s="8"/>
      <c r="G89" s="14">
        <f t="shared" si="7"/>
        <v>93.375</v>
      </c>
      <c r="H89" s="13">
        <f t="shared" si="8"/>
        <v>0.83000000000000052</v>
      </c>
      <c r="I89" s="8">
        <f t="shared" si="9"/>
        <v>83</v>
      </c>
    </row>
    <row r="90" spans="4:9">
      <c r="D90" s="9"/>
      <c r="E90" s="12">
        <f t="shared" si="6"/>
        <v>2268</v>
      </c>
      <c r="F90" s="8"/>
      <c r="G90" s="14">
        <f t="shared" si="7"/>
        <v>94.5</v>
      </c>
      <c r="H90" s="13">
        <f t="shared" si="8"/>
        <v>0.84000000000000052</v>
      </c>
      <c r="I90" s="8">
        <f t="shared" si="9"/>
        <v>84</v>
      </c>
    </row>
    <row r="91" spans="4:9">
      <c r="D91" s="9"/>
      <c r="E91" s="12">
        <f t="shared" si="6"/>
        <v>2295</v>
      </c>
      <c r="F91" s="8"/>
      <c r="G91" s="14">
        <f t="shared" si="7"/>
        <v>95.625</v>
      </c>
      <c r="H91" s="13">
        <f t="shared" si="8"/>
        <v>0.85000000000000053</v>
      </c>
      <c r="I91" s="8">
        <f t="shared" si="9"/>
        <v>85</v>
      </c>
    </row>
    <row r="92" spans="4:9">
      <c r="D92" s="9"/>
      <c r="E92" s="12">
        <f t="shared" si="6"/>
        <v>2322</v>
      </c>
      <c r="F92" s="8"/>
      <c r="G92" s="14">
        <f t="shared" si="7"/>
        <v>96.75</v>
      </c>
      <c r="H92" s="13">
        <f t="shared" si="8"/>
        <v>0.86000000000000054</v>
      </c>
      <c r="I92" s="8">
        <f t="shared" si="9"/>
        <v>86</v>
      </c>
    </row>
    <row r="93" spans="4:9">
      <c r="D93" s="9"/>
      <c r="E93" s="12">
        <f t="shared" si="6"/>
        <v>2349</v>
      </c>
      <c r="F93" s="8"/>
      <c r="G93" s="14">
        <f t="shared" si="7"/>
        <v>97.875</v>
      </c>
      <c r="H93" s="13">
        <f t="shared" si="8"/>
        <v>0.87000000000000055</v>
      </c>
      <c r="I93" s="8">
        <f t="shared" si="9"/>
        <v>87</v>
      </c>
    </row>
    <row r="94" spans="4:9">
      <c r="D94" s="9"/>
      <c r="E94" s="12">
        <f t="shared" si="6"/>
        <v>2376</v>
      </c>
      <c r="F94" s="8"/>
      <c r="G94" s="14">
        <f t="shared" si="7"/>
        <v>99</v>
      </c>
      <c r="H94" s="13">
        <f t="shared" si="8"/>
        <v>0.88000000000000056</v>
      </c>
      <c r="I94" s="8">
        <f t="shared" si="9"/>
        <v>88</v>
      </c>
    </row>
    <row r="95" spans="4:9">
      <c r="D95" s="9"/>
      <c r="E95" s="12">
        <f t="shared" si="6"/>
        <v>2403</v>
      </c>
      <c r="F95" s="8"/>
      <c r="G95" s="14">
        <f t="shared" si="7"/>
        <v>100.125</v>
      </c>
      <c r="H95" s="13">
        <f t="shared" si="8"/>
        <v>0.89000000000000057</v>
      </c>
      <c r="I95" s="8">
        <f t="shared" si="9"/>
        <v>89</v>
      </c>
    </row>
    <row r="96" spans="4:9">
      <c r="D96" s="9"/>
      <c r="E96" s="12">
        <f t="shared" si="6"/>
        <v>2430</v>
      </c>
      <c r="F96" s="8"/>
      <c r="G96" s="14">
        <f t="shared" si="7"/>
        <v>101.25</v>
      </c>
      <c r="H96" s="13">
        <f t="shared" si="8"/>
        <v>0.90000000000000058</v>
      </c>
      <c r="I96" s="8">
        <f t="shared" si="9"/>
        <v>90</v>
      </c>
    </row>
    <row r="97" spans="4:9">
      <c r="D97" s="9"/>
      <c r="E97" s="12">
        <f t="shared" si="6"/>
        <v>2457</v>
      </c>
      <c r="F97" s="8"/>
      <c r="G97" s="14">
        <f t="shared" si="7"/>
        <v>102.375</v>
      </c>
      <c r="H97" s="13">
        <f t="shared" si="8"/>
        <v>0.91000000000000059</v>
      </c>
      <c r="I97" s="8">
        <f t="shared" si="9"/>
        <v>91</v>
      </c>
    </row>
    <row r="98" spans="4:9">
      <c r="D98" s="9"/>
      <c r="E98" s="12">
        <f t="shared" si="6"/>
        <v>2484</v>
      </c>
      <c r="F98" s="8"/>
      <c r="G98" s="14">
        <f t="shared" si="7"/>
        <v>103.5</v>
      </c>
      <c r="H98" s="13">
        <f t="shared" si="8"/>
        <v>0.9200000000000006</v>
      </c>
      <c r="I98" s="8">
        <f t="shared" si="9"/>
        <v>92</v>
      </c>
    </row>
    <row r="99" spans="4:9">
      <c r="D99" s="9"/>
      <c r="E99" s="12">
        <f t="shared" si="6"/>
        <v>2511</v>
      </c>
      <c r="F99" s="8"/>
      <c r="G99" s="14">
        <f t="shared" si="7"/>
        <v>104.625</v>
      </c>
      <c r="H99" s="13">
        <f t="shared" si="8"/>
        <v>0.9300000000000006</v>
      </c>
      <c r="I99" s="8">
        <f t="shared" si="9"/>
        <v>93</v>
      </c>
    </row>
    <row r="100" spans="4:9">
      <c r="D100" s="9"/>
      <c r="E100" s="12">
        <f t="shared" si="6"/>
        <v>2538</v>
      </c>
      <c r="F100" s="8"/>
      <c r="G100" s="14">
        <f t="shared" si="7"/>
        <v>105.75</v>
      </c>
      <c r="H100" s="13">
        <f t="shared" si="8"/>
        <v>0.94000000000000061</v>
      </c>
      <c r="I100" s="8">
        <f t="shared" si="9"/>
        <v>94</v>
      </c>
    </row>
    <row r="101" spans="4:9">
      <c r="D101" s="9"/>
      <c r="E101" s="12">
        <f t="shared" si="6"/>
        <v>2565</v>
      </c>
      <c r="F101" s="8"/>
      <c r="G101" s="14">
        <f t="shared" si="7"/>
        <v>106.875</v>
      </c>
      <c r="H101" s="13">
        <f t="shared" si="8"/>
        <v>0.95000000000000062</v>
      </c>
      <c r="I101" s="8">
        <f t="shared" si="9"/>
        <v>95</v>
      </c>
    </row>
    <row r="102" spans="4:9">
      <c r="D102" s="9"/>
      <c r="E102" s="12">
        <f t="shared" si="6"/>
        <v>2592</v>
      </c>
      <c r="F102" s="8"/>
      <c r="G102" s="14">
        <f t="shared" si="7"/>
        <v>108</v>
      </c>
      <c r="H102" s="13">
        <f t="shared" si="8"/>
        <v>0.96000000000000063</v>
      </c>
      <c r="I102" s="8">
        <f t="shared" si="9"/>
        <v>96</v>
      </c>
    </row>
    <row r="103" spans="4:9">
      <c r="D103" s="9"/>
      <c r="E103" s="12">
        <f t="shared" si="6"/>
        <v>2619</v>
      </c>
      <c r="F103" s="8"/>
      <c r="G103" s="14">
        <f t="shared" si="7"/>
        <v>109.125</v>
      </c>
      <c r="H103" s="13">
        <f t="shared" si="8"/>
        <v>0.97000000000000064</v>
      </c>
      <c r="I103" s="8">
        <f t="shared" si="9"/>
        <v>97</v>
      </c>
    </row>
    <row r="104" spans="4:9">
      <c r="D104" s="9"/>
      <c r="E104" s="12">
        <f t="shared" si="6"/>
        <v>2646</v>
      </c>
      <c r="F104" s="8"/>
      <c r="G104" s="14">
        <f t="shared" si="7"/>
        <v>110.25</v>
      </c>
      <c r="H104" s="13">
        <f>H103+1%</f>
        <v>0.98000000000000065</v>
      </c>
      <c r="I104" s="8">
        <f t="shared" si="9"/>
        <v>98</v>
      </c>
    </row>
    <row r="105" spans="4:9">
      <c r="D105" s="9"/>
      <c r="E105" s="12">
        <f t="shared" si="6"/>
        <v>2673</v>
      </c>
      <c r="F105" s="8"/>
      <c r="G105" s="14">
        <f t="shared" si="7"/>
        <v>111.375</v>
      </c>
      <c r="H105" s="13">
        <f t="shared" ref="H105:H106" si="10">H104+1%</f>
        <v>0.99000000000000066</v>
      </c>
      <c r="I105" s="8">
        <f t="shared" si="9"/>
        <v>99</v>
      </c>
    </row>
    <row r="106" spans="4:9">
      <c r="D106" s="9"/>
      <c r="E106" s="12">
        <f t="shared" si="6"/>
        <v>2700</v>
      </c>
      <c r="F106" s="8"/>
      <c r="G106" s="14">
        <f t="shared" si="7"/>
        <v>112.5</v>
      </c>
      <c r="H106" s="13">
        <f t="shared" si="10"/>
        <v>1.0000000000000007</v>
      </c>
      <c r="I106" s="8">
        <f t="shared" si="9"/>
        <v>100</v>
      </c>
    </row>
  </sheetData>
  <mergeCells count="2">
    <mergeCell ref="I4:I5"/>
    <mergeCell ref="D3:I3"/>
  </mergeCells>
  <pageMargins left="0.7" right="0.7" top="0.75" bottom="0.75" header="0.3" footer="0.3"/>
  <pageSetup orientation="portrait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575AB94C9269D4EBA4B031DF0CEF698" ma:contentTypeVersion="10" ma:contentTypeDescription="Create a new document." ma:contentTypeScope="" ma:versionID="e9cf0a88b9662487685566571d9be481">
  <xsd:schema xmlns:xsd="http://www.w3.org/2001/XMLSchema" xmlns:xs="http://www.w3.org/2001/XMLSchema" xmlns:p="http://schemas.microsoft.com/office/2006/metadata/properties" xmlns:ns3="9e9f3da7-5674-4313-9951-26a6dc8394d3" targetNamespace="http://schemas.microsoft.com/office/2006/metadata/properties" ma:root="true" ma:fieldsID="9e9cb03ba737e2a32f2edb1afa9fded8" ns3:_="">
    <xsd:import namespace="9e9f3da7-5674-4313-9951-26a6dc8394d3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_activity" minOccurs="0"/>
                <xsd:element ref="ns3:MediaServiceSystem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e9f3da7-5674-4313-9951-26a6dc8394d3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  <xsd:element name="MediaServiceSystemTags" ma:index="1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9e9f3da7-5674-4313-9951-26a6dc8394d3" xsi:nil="true"/>
  </documentManagement>
</p:properties>
</file>

<file path=customXml/itemProps1.xml><?xml version="1.0" encoding="utf-8"?>
<ds:datastoreItem xmlns:ds="http://schemas.openxmlformats.org/officeDocument/2006/customXml" ds:itemID="{43A96315-AC12-4B67-813C-E6E2154E64F2}"/>
</file>

<file path=customXml/itemProps2.xml><?xml version="1.0" encoding="utf-8"?>
<ds:datastoreItem xmlns:ds="http://schemas.openxmlformats.org/officeDocument/2006/customXml" ds:itemID="{6F952652-4702-4B00-8DA6-E4FDC88B7C82}"/>
</file>

<file path=customXml/itemProps3.xml><?xml version="1.0" encoding="utf-8"?>
<ds:datastoreItem xmlns:ds="http://schemas.openxmlformats.org/officeDocument/2006/customXml" ds:itemID="{E3FFEE2B-3CE3-4695-9072-07573EE2B65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Y.A.</dc:creator>
  <cp:keywords/>
  <dc:description/>
  <cp:lastModifiedBy>Office</cp:lastModifiedBy>
  <cp:revision/>
  <dcterms:created xsi:type="dcterms:W3CDTF">2025-02-15T23:12:17Z</dcterms:created>
  <dcterms:modified xsi:type="dcterms:W3CDTF">2025-02-16T02:55:23Z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0x010100A575AB94C9269D4EBA4B031DF0CEF698</vt:lpwstr>
  </property>
</Properties>
</file>