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 MAC/ProyectosFlutter/agro_app/analisisdesuelo/Análisis Compactación/"/>
    </mc:Choice>
  </mc:AlternateContent>
  <xr:revisionPtr revIDLastSave="0" documentId="13_ncr:1_{246E662F-2F84-CE4E-AD19-4C47E19751FC}" xr6:coauthVersionLast="47" xr6:coauthVersionMax="47" xr10:uidLastSave="{00000000-0000-0000-0000-000000000000}"/>
  <bookViews>
    <workbookView xWindow="0" yWindow="0" windowWidth="28800" windowHeight="18000" activeTab="1" xr2:uid="{4C8774B1-5EC8-A140-93CD-E6428AFBC07A}"/>
  </bookViews>
  <sheets>
    <sheet name="Recomendaciones" sheetId="2" r:id="rId1"/>
    <sheet name="Hoja1" sheetId="3" r:id="rId2"/>
    <sheet name="Diagnostico y acodicionamiento 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" l="1"/>
  <c r="E32" i="2"/>
  <c r="A32" i="2"/>
  <c r="E33" i="2"/>
  <c r="C29" i="2"/>
  <c r="C28" i="2"/>
  <c r="C27" i="2"/>
  <c r="C35" i="1"/>
  <c r="B35" i="1"/>
</calcChain>
</file>

<file path=xl/sharedStrings.xml><?xml version="1.0" encoding="utf-8"?>
<sst xmlns="http://schemas.openxmlformats.org/spreadsheetml/2006/main" count="38" uniqueCount="34">
  <si>
    <t>Diagnostico y acodicionamiento del predio (Compactacion)</t>
  </si>
  <si>
    <t>Profundidad</t>
  </si>
  <si>
    <t>Compactacion PSI</t>
  </si>
  <si>
    <t>N° de Prueba</t>
  </si>
  <si>
    <t>Media</t>
  </si>
  <si>
    <t>Rangos de compactación</t>
  </si>
  <si>
    <r>
      <t xml:space="preserve">Suelo en condiciones </t>
    </r>
    <r>
      <rPr>
        <b/>
        <sz val="12"/>
        <color theme="1"/>
        <rFont val="Calibri"/>
        <family val="2"/>
        <scheme val="minor"/>
      </rPr>
      <t>limitadas</t>
    </r>
    <r>
      <rPr>
        <sz val="12"/>
        <color theme="1"/>
        <rFont val="Calibri"/>
        <family val="2"/>
        <scheme val="minor"/>
      </rPr>
      <t xml:space="preserve"> para establacer LC.</t>
    </r>
  </si>
  <si>
    <r>
      <t xml:space="preserve">Suelo en </t>
    </r>
    <r>
      <rPr>
        <b/>
        <sz val="12"/>
        <color theme="1"/>
        <rFont val="Calibri"/>
        <family val="2"/>
        <scheme val="minor"/>
      </rPr>
      <t>buenas</t>
    </r>
    <r>
      <rPr>
        <sz val="12"/>
        <color theme="1"/>
        <rFont val="Calibri"/>
        <family val="2"/>
        <scheme val="minor"/>
      </rPr>
      <t xml:space="preserve"> condiciones para establacer LC.</t>
    </r>
  </si>
  <si>
    <t>0 - 100 psi</t>
  </si>
  <si>
    <t>100 - 200 psi</t>
  </si>
  <si>
    <t>200 a mas psi</t>
  </si>
  <si>
    <r>
      <t xml:space="preserve">Suelo </t>
    </r>
    <r>
      <rPr>
        <b/>
        <sz val="10"/>
        <color theme="1"/>
        <rFont val="Calibri"/>
        <family val="2"/>
        <scheme val="minor"/>
      </rPr>
      <t>muy compactado</t>
    </r>
    <r>
      <rPr>
        <sz val="10"/>
        <color theme="1"/>
        <rFont val="Calibri"/>
        <family val="2"/>
        <scheme val="minor"/>
      </rPr>
      <t xml:space="preserve">; no se recomienda establecer LC, se requiere acondicionamiento del suelo.	
		</t>
    </r>
  </si>
  <si>
    <t xml:space="preserve">LC : Labranza de Conservacion </t>
  </si>
  <si>
    <t xml:space="preserve">La labranza de conservacion es una tecnica conservacionista que tiene como objetivo acondicionar el suelo para el establecimiento del cultivo realizando un minimo o nulo movimiento del suelo, para posteriormente realizar la siembra directa. </t>
  </si>
  <si>
    <t>Rango de Profundidad</t>
  </si>
  <si>
    <t>0 a 13 cm</t>
  </si>
  <si>
    <t>15 a 28 cm</t>
  </si>
  <si>
    <t>30 a 38 cm</t>
  </si>
  <si>
    <t>Compactacion Promedio PSI</t>
  </si>
  <si>
    <t>Grafica de Promedios de compactacion</t>
  </si>
  <si>
    <t>Grafica de muestras individuales (compactación)</t>
  </si>
  <si>
    <t>Rango Aceptado Psi</t>
  </si>
  <si>
    <r>
      <t xml:space="preserve">Condiciones </t>
    </r>
    <r>
      <rPr>
        <b/>
        <sz val="12"/>
        <color theme="1"/>
        <rFont val="Calibri"/>
        <family val="2"/>
        <scheme val="minor"/>
      </rPr>
      <t>óptimas</t>
    </r>
    <r>
      <rPr>
        <sz val="12"/>
        <color theme="1"/>
        <rFont val="Calibri"/>
        <family val="2"/>
        <scheme val="minor"/>
      </rPr>
      <t xml:space="preserve"> para LC</t>
    </r>
  </si>
  <si>
    <r>
      <t>Se Puede establecer LC.</t>
    </r>
    <r>
      <rPr>
        <b/>
        <sz val="12"/>
        <color theme="1"/>
        <rFont val="Calibri"/>
        <family val="2"/>
        <scheme val="minor"/>
      </rPr>
      <t xml:space="preserve"> Bajo criterio</t>
    </r>
    <r>
      <rPr>
        <sz val="12"/>
        <color theme="1"/>
        <rFont val="Calibri"/>
        <family val="2"/>
        <scheme val="minor"/>
      </rPr>
      <t xml:space="preserve"> de las otras variables</t>
    </r>
  </si>
  <si>
    <r>
      <t xml:space="preserve">No Establecer LC. </t>
    </r>
    <r>
      <rPr>
        <b/>
        <sz val="11"/>
        <color theme="1"/>
        <rFont val="Calibri"/>
        <family val="2"/>
        <scheme val="minor"/>
      </rPr>
      <t>Se requiere Acondicionar</t>
    </r>
  </si>
  <si>
    <t>MEDIA</t>
  </si>
  <si>
    <t>No requiere de Subsuelo</t>
  </si>
  <si>
    <t>No requiere  Subsuelo</t>
  </si>
  <si>
    <t>REQUIERE SUBSUELO</t>
  </si>
  <si>
    <t>Recomendaciones</t>
  </si>
  <si>
    <t>Descompactacion del Suelo</t>
  </si>
  <si>
    <t>Trafico Controlado</t>
  </si>
  <si>
    <t xml:space="preserve">Si se requiere SUBSUELO y si la compactacion de 200 psi a mas, se presenta a mas de 15 cm de profundidad o en todo el perfil de suelo, será necesario dar un paso de subsuelo  o subsuelo/multiarado. Esta labor deberá realizarse de preferencia de forma cruzada en un angulo de 35° de la direccion de los surcos, tal como se aprecia en la fugura. </t>
  </si>
  <si>
    <t>Para evitar la compactacion del suelo se deberá establecer como política de trafico que todo vehículo que ingrese a la parcela incluida la trilladora, lo haga sobre surcos definidos, cuidando que sus llantas solo rueden por el fondo del surco. En cuánto a los camiones de carga, estos deben quedarse en las calles laterales, y cada vez que se llene la tolva, la combinada debe trasladarse hacia el camion para hacer la descarga.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</si>
</sst>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0" xfId="0" applyAlignment="1">
      <alignment horizontal="center" vertical="top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5" fillId="0" borderId="8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0" fillId="0" borderId="2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Recomendaciones!$C$26</c:f>
              <c:strCache>
                <c:ptCount val="1"/>
                <c:pt idx="0">
                  <c:v>Compactacion Promedio PSI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Recomendaciones!$A$27:$B$29</c:f>
              <c:strCache>
                <c:ptCount val="3"/>
                <c:pt idx="0">
                  <c:v>0 a 13 cm</c:v>
                </c:pt>
                <c:pt idx="1">
                  <c:v>15 a 28 cm</c:v>
                </c:pt>
                <c:pt idx="2">
                  <c:v>30 a 38 cm</c:v>
                </c:pt>
              </c:strCache>
            </c:strRef>
          </c:cat>
          <c:val>
            <c:numRef>
              <c:f>Recomendaciones!$C$27:$C$29</c:f>
              <c:numCache>
                <c:formatCode>0.0</c:formatCode>
                <c:ptCount val="3"/>
                <c:pt idx="0" formatCode="General">
                  <c:v>16.2</c:v>
                </c:pt>
                <c:pt idx="1">
                  <c:v>115.83333333333333</c:v>
                </c:pt>
                <c:pt idx="2" formatCode="General">
                  <c:v>148.75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9-6004-5841-B6DA-B13B11DA2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89716528"/>
        <c:axId val="1789718800"/>
      </c:lineChart>
      <c:catAx>
        <c:axId val="178971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9718800"/>
        <c:crosses val="autoZero"/>
        <c:auto val="1"/>
        <c:lblAlgn val="ctr"/>
        <c:lblOffset val="100"/>
        <c:noMultiLvlLbl val="0"/>
      </c:catAx>
      <c:valAx>
        <c:axId val="1789718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Compactacion  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971652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span"/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'Diagnostico y acodicionamiento '!$C$19</c:f>
              <c:strCache>
                <c:ptCount val="1"/>
                <c:pt idx="0">
                  <c:v>Compactacion PSI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'Diagnostico y acodicionamiento '!$B$20:$B$34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33</c:v>
                </c:pt>
                <c:pt idx="13">
                  <c:v>36</c:v>
                </c:pt>
                <c:pt idx="14">
                  <c:v>38</c:v>
                </c:pt>
              </c:numCache>
            </c:numRef>
          </c:cat>
          <c:val>
            <c:numRef>
              <c:f>'Diagnostico y acodicionamiento '!$C$20:$C$34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15</c:v>
                </c:pt>
                <c:pt idx="3">
                  <c:v>20</c:v>
                </c:pt>
                <c:pt idx="4">
                  <c:v>45</c:v>
                </c:pt>
                <c:pt idx="5">
                  <c:v>100</c:v>
                </c:pt>
                <c:pt idx="6">
                  <c:v>130</c:v>
                </c:pt>
                <c:pt idx="7">
                  <c:v>140</c:v>
                </c:pt>
                <c:pt idx="8">
                  <c:v>100</c:v>
                </c:pt>
                <c:pt idx="9">
                  <c:v>110</c:v>
                </c:pt>
                <c:pt idx="10">
                  <c:v>115</c:v>
                </c:pt>
                <c:pt idx="11">
                  <c:v>135</c:v>
                </c:pt>
                <c:pt idx="12">
                  <c:v>145</c:v>
                </c:pt>
                <c:pt idx="13">
                  <c:v>150</c:v>
                </c:pt>
                <c:pt idx="14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5-EA41-B018-1BE99512AB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89716528"/>
        <c:axId val="1789718800"/>
      </c:lineChart>
      <c:catAx>
        <c:axId val="178971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9718800"/>
        <c:crosses val="autoZero"/>
        <c:auto val="1"/>
        <c:lblAlgn val="ctr"/>
        <c:lblOffset val="100"/>
        <c:noMultiLvlLbl val="0"/>
      </c:catAx>
      <c:valAx>
        <c:axId val="1789718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Compactacion  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971652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span"/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'Diagnostico y acodicionamiento '!$C$19</c:f>
              <c:strCache>
                <c:ptCount val="1"/>
                <c:pt idx="0">
                  <c:v>Compactacion PSI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'Diagnostico y acodicionamiento '!$B$20:$B$34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33</c:v>
                </c:pt>
                <c:pt idx="13">
                  <c:v>36</c:v>
                </c:pt>
                <c:pt idx="14">
                  <c:v>38</c:v>
                </c:pt>
              </c:numCache>
            </c:numRef>
          </c:cat>
          <c:val>
            <c:numRef>
              <c:f>'Diagnostico y acodicionamiento '!$C$20:$C$34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15</c:v>
                </c:pt>
                <c:pt idx="3">
                  <c:v>20</c:v>
                </c:pt>
                <c:pt idx="4">
                  <c:v>45</c:v>
                </c:pt>
                <c:pt idx="5">
                  <c:v>100</c:v>
                </c:pt>
                <c:pt idx="6">
                  <c:v>130</c:v>
                </c:pt>
                <c:pt idx="7">
                  <c:v>140</c:v>
                </c:pt>
                <c:pt idx="8">
                  <c:v>100</c:v>
                </c:pt>
                <c:pt idx="9">
                  <c:v>110</c:v>
                </c:pt>
                <c:pt idx="10">
                  <c:v>115</c:v>
                </c:pt>
                <c:pt idx="11">
                  <c:v>135</c:v>
                </c:pt>
                <c:pt idx="12">
                  <c:v>145</c:v>
                </c:pt>
                <c:pt idx="13">
                  <c:v>150</c:v>
                </c:pt>
                <c:pt idx="14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A-7D4F-BA09-256C97C5D2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89716528"/>
        <c:axId val="1789718800"/>
      </c:lineChart>
      <c:catAx>
        <c:axId val="178971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9718800"/>
        <c:crosses val="autoZero"/>
        <c:auto val="1"/>
        <c:lblAlgn val="ctr"/>
        <c:lblOffset val="100"/>
        <c:noMultiLvlLbl val="0"/>
      </c:catAx>
      <c:valAx>
        <c:axId val="1789718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Compactacion  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971652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span"/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4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25399</xdr:rowOff>
    </xdr:from>
    <xdr:to>
      <xdr:col>7</xdr:col>
      <xdr:colOff>1041401</xdr:colOff>
      <xdr:row>12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052DD0-2B3F-B859-FC65-E23BA1C27A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586" b="18663"/>
        <a:stretch/>
      </xdr:blipFill>
      <xdr:spPr>
        <a:xfrm>
          <a:off x="25401" y="25399"/>
          <a:ext cx="6438900" cy="2603501"/>
        </a:xfrm>
        <a:prstGeom prst="rect">
          <a:avLst/>
        </a:prstGeom>
      </xdr:spPr>
    </xdr:pic>
    <xdr:clientData/>
  </xdr:twoCellAnchor>
  <xdr:twoCellAnchor>
    <xdr:from>
      <xdr:col>0</xdr:col>
      <xdr:colOff>63500</xdr:colOff>
      <xdr:row>13</xdr:row>
      <xdr:rowOff>38100</xdr:rowOff>
    </xdr:from>
    <xdr:to>
      <xdr:col>4</xdr:col>
      <xdr:colOff>0</xdr:colOff>
      <xdr:row>23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AA5798D-9E0B-4349-A028-0010C7298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101600</xdr:colOff>
      <xdr:row>13</xdr:row>
      <xdr:rowOff>25400</xdr:rowOff>
    </xdr:from>
    <xdr:to>
      <xdr:col>7</xdr:col>
      <xdr:colOff>1003300</xdr:colOff>
      <xdr:row>23</xdr:row>
      <xdr:rowOff>190500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B19A424-6010-3E49-8321-B4DF211D7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176472</xdr:colOff>
      <xdr:row>35</xdr:row>
      <xdr:rowOff>9996</xdr:rowOff>
    </xdr:from>
    <xdr:to>
      <xdr:col>2</xdr:col>
      <xdr:colOff>721272</xdr:colOff>
      <xdr:row>41</xdr:row>
      <xdr:rowOff>195647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A941BED-1A13-8BBD-9B40-184965612C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8448" r="7938"/>
        <a:stretch/>
      </xdr:blipFill>
      <xdr:spPr>
        <a:xfrm>
          <a:off x="176472" y="7765463"/>
          <a:ext cx="2102667" cy="1404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117</xdr:col>
      <xdr:colOff>316889</xdr:colOff>
      <xdr:row>189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7DEAF3-A4B4-AB4A-81A9-FC83CBE063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586" b="18663"/>
        <a:stretch/>
      </xdr:blipFill>
      <xdr:spPr>
        <a:xfrm>
          <a:off x="0" y="0"/>
          <a:ext cx="94163205" cy="378994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38100</xdr:rowOff>
    </xdr:from>
    <xdr:to>
      <xdr:col>6</xdr:col>
      <xdr:colOff>850900</xdr:colOff>
      <xdr:row>16</xdr:row>
      <xdr:rowOff>177800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86A6D1-D6E3-A41E-F6F0-8BFDBAAE0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44BAB-71C0-5D4C-BF4F-BB415B0326D6}">
  <dimension ref="A25:H42"/>
  <sheetViews>
    <sheetView view="pageLayout" zoomScale="150" zoomScaleNormal="100" zoomScalePageLayoutView="150" workbookViewId="0">
      <selection activeCell="G37" sqref="G37:H42"/>
    </sheetView>
  </sheetViews>
  <sheetFormatPr baseColWidth="10" defaultRowHeight="16"/>
  <cols>
    <col min="1" max="7" width="10.1640625" customWidth="1"/>
    <col min="8" max="8" width="14" customWidth="1"/>
  </cols>
  <sheetData>
    <row r="25" spans="1:8" ht="17" thickBot="1">
      <c r="A25" s="38" t="s">
        <v>19</v>
      </c>
      <c r="B25" s="38"/>
      <c r="C25" s="38"/>
      <c r="D25" s="38"/>
      <c r="E25" s="39" t="s">
        <v>20</v>
      </c>
      <c r="F25" s="39"/>
      <c r="G25" s="39"/>
      <c r="H25" s="39"/>
    </row>
    <row r="26" spans="1:8" ht="32" customHeight="1">
      <c r="A26" s="48" t="s">
        <v>14</v>
      </c>
      <c r="B26" s="48"/>
      <c r="C26" s="48" t="s">
        <v>18</v>
      </c>
      <c r="D26" s="48"/>
      <c r="F26" s="42" t="s">
        <v>21</v>
      </c>
      <c r="G26" s="43"/>
    </row>
    <row r="27" spans="1:8">
      <c r="A27" s="49" t="s">
        <v>15</v>
      </c>
      <c r="B27" s="49"/>
      <c r="C27" s="50">
        <f>SUM('Diagnostico y acodicionamiento '!C20:C24)/5</f>
        <v>16.2</v>
      </c>
      <c r="D27" s="51"/>
      <c r="F27" s="44" t="s">
        <v>9</v>
      </c>
      <c r="G27" s="45"/>
    </row>
    <row r="28" spans="1:8">
      <c r="A28" s="49" t="s">
        <v>16</v>
      </c>
      <c r="B28" s="49"/>
      <c r="C28" s="52">
        <f>SUM('Diagnostico y acodicionamiento '!C25:C30)/6</f>
        <v>115.83333333333333</v>
      </c>
      <c r="D28" s="53"/>
      <c r="F28" s="44"/>
      <c r="G28" s="45"/>
    </row>
    <row r="29" spans="1:8">
      <c r="A29" s="49" t="s">
        <v>17</v>
      </c>
      <c r="B29" s="49"/>
      <c r="C29" s="54">
        <f>SUM('Diagnostico y acodicionamiento '!C31:C34)/4</f>
        <v>148.75</v>
      </c>
      <c r="D29" s="55"/>
      <c r="F29" s="44"/>
      <c r="G29" s="45"/>
    </row>
    <row r="30" spans="1:8" ht="17" thickBot="1">
      <c r="A30" s="40" t="s">
        <v>25</v>
      </c>
      <c r="B30" s="41"/>
      <c r="C30" s="40">
        <f>'Diagnostico y acodicionamiento '!C35</f>
        <v>91.4</v>
      </c>
      <c r="D30" s="41"/>
      <c r="F30" s="46"/>
      <c r="G30" s="47"/>
    </row>
    <row r="31" spans="1:8" ht="17" thickBot="1"/>
    <row r="32" spans="1:8" ht="31" customHeight="1">
      <c r="A32" s="31" t="str">
        <f>INDEX('Diagnostico y acodicionamiento '!A37:E42,MATCH(F27,'Diagnostico y acodicionamiento '!A37:A42,0),5)</f>
        <v>No requiere de Subsuelo</v>
      </c>
      <c r="B32" s="32"/>
      <c r="C32" s="32"/>
      <c r="D32" s="33"/>
      <c r="E32" s="29" t="str">
        <f>INDEX('Diagnostico y acodicionamiento '!D20:G27,MATCH(F27,'Diagnostico y acodicionamiento '!D20:D27,0),2)</f>
        <v>Suelo en condiciones limitadas para establacer LC.</v>
      </c>
      <c r="F32" s="29"/>
      <c r="G32" s="29"/>
      <c r="H32" s="29"/>
    </row>
    <row r="33" spans="1:8" ht="31" customHeight="1" thickBot="1">
      <c r="A33" s="34"/>
      <c r="B33" s="35"/>
      <c r="C33" s="35"/>
      <c r="D33" s="36"/>
      <c r="E33" s="30" t="str">
        <f>INDEX('Diagnostico y acodicionamiento '!A37:D42,MATCH(F27,'Diagnostico y acodicionamiento '!A37:A42,0),2)</f>
        <v>Se Puede establecer LC. Bajo criterio de las otras variables</v>
      </c>
      <c r="F33" s="30"/>
      <c r="G33" s="30"/>
      <c r="H33" s="30"/>
    </row>
    <row r="35" spans="1:8" ht="20" thickBot="1">
      <c r="A35" s="37" t="s">
        <v>29</v>
      </c>
      <c r="B35" s="37"/>
      <c r="C35" s="37"/>
      <c r="D35" s="37"/>
      <c r="E35" s="37"/>
      <c r="F35" s="37"/>
      <c r="G35" s="37"/>
      <c r="H35" s="37"/>
    </row>
    <row r="36" spans="1:8">
      <c r="D36" s="14" t="s">
        <v>30</v>
      </c>
      <c r="E36" s="15"/>
      <c r="F36" s="16"/>
      <c r="G36" s="27" t="s">
        <v>31</v>
      </c>
      <c r="H36" s="28"/>
    </row>
    <row r="37" spans="1:8">
      <c r="D37" s="17" t="s">
        <v>32</v>
      </c>
      <c r="E37" s="18"/>
      <c r="F37" s="19"/>
      <c r="G37" s="23" t="s">
        <v>33</v>
      </c>
      <c r="H37" s="24"/>
    </row>
    <row r="38" spans="1:8">
      <c r="D38" s="17"/>
      <c r="E38" s="18"/>
      <c r="F38" s="19"/>
      <c r="G38" s="23"/>
      <c r="H38" s="24"/>
    </row>
    <row r="39" spans="1:8">
      <c r="D39" s="17"/>
      <c r="E39" s="18"/>
      <c r="F39" s="19"/>
      <c r="G39" s="23"/>
      <c r="H39" s="24"/>
    </row>
    <row r="40" spans="1:8">
      <c r="D40" s="17"/>
      <c r="E40" s="18"/>
      <c r="F40" s="19"/>
      <c r="G40" s="23"/>
      <c r="H40" s="24"/>
    </row>
    <row r="41" spans="1:8">
      <c r="D41" s="17"/>
      <c r="E41" s="18"/>
      <c r="F41" s="19"/>
      <c r="G41" s="23"/>
      <c r="H41" s="24"/>
    </row>
    <row r="42" spans="1:8" ht="17" thickBot="1">
      <c r="D42" s="20"/>
      <c r="E42" s="21"/>
      <c r="F42" s="22"/>
      <c r="G42" s="25"/>
      <c r="H42" s="26"/>
    </row>
  </sheetData>
  <mergeCells count="22">
    <mergeCell ref="A25:D25"/>
    <mergeCell ref="E25:H25"/>
    <mergeCell ref="A30:B30"/>
    <mergeCell ref="C30:D30"/>
    <mergeCell ref="F26:G26"/>
    <mergeCell ref="F27:G30"/>
    <mergeCell ref="A26:B26"/>
    <mergeCell ref="C26:D26"/>
    <mergeCell ref="A27:B27"/>
    <mergeCell ref="A28:B28"/>
    <mergeCell ref="A29:B29"/>
    <mergeCell ref="C27:D27"/>
    <mergeCell ref="C28:D28"/>
    <mergeCell ref="C29:D29"/>
    <mergeCell ref="D36:F36"/>
    <mergeCell ref="D37:F42"/>
    <mergeCell ref="G37:H42"/>
    <mergeCell ref="G36:H36"/>
    <mergeCell ref="E32:H32"/>
    <mergeCell ref="E33:H33"/>
    <mergeCell ref="A32:D33"/>
    <mergeCell ref="A35:H35"/>
  </mergeCells>
  <conditionalFormatting sqref="A32:D33">
    <cfRule type="containsText" dxfId="9" priority="1" operator="containsText" text="REQUIERE Subsuelo">
      <formula>NOT(ISERROR(SEARCH("REQUIERE Subsuelo",A32)))</formula>
    </cfRule>
    <cfRule type="containsText" dxfId="8" priority="2" operator="containsText" text="No requiere  Subsuelo">
      <formula>NOT(ISERROR(SEARCH("No requiere  Subsuelo",A32)))</formula>
    </cfRule>
    <cfRule type="containsText" dxfId="7" priority="4" operator="containsText" text="No requiere de Subsuelo">
      <formula>NOT(ISERROR(SEARCH("No requiere de Subsuelo",A32)))</formula>
    </cfRule>
  </conditionalFormatting>
  <conditionalFormatting sqref="F27:G30">
    <cfRule type="containsText" dxfId="6" priority="3" operator="containsText" text="No requiere  Subsuelo">
      <formula>NOT(ISERROR(SEARCH("No requiere  Subsuelo",F27)))</formula>
    </cfRule>
  </conditionalFormatting>
  <dataValidations count="1">
    <dataValidation type="list" allowBlank="1" showInputMessage="1" showErrorMessage="1" sqref="F27:G30" xr:uid="{7E0CC5B0-D4AE-024B-80C1-FFE9B2B7A162}">
      <formula1>"0 - 100 psi, 100 - 200 psi, 200 a mas psi"</formula1>
    </dataValidation>
  </dataValidations>
  <pageMargins left="0.7" right="0.7" top="0.75" bottom="0.75" header="0.3" footer="0.3"/>
  <pageSetup orientation="portrait" horizontalDpi="0" verticalDpi="0"/>
  <headerFooter>
    <oddHeader>&amp;L
&amp;G</oddHeader>
  </headerFooter>
  <ignoredErrors>
    <ignoredError sqref="C27:C29" formulaRange="1"/>
  </ignoredErrors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2C1C9-6A09-4242-9D85-C28C52D5E3CF}">
  <dimension ref="A1"/>
  <sheetViews>
    <sheetView tabSelected="1" topLeftCell="A4" zoomScale="19" workbookViewId="0"/>
  </sheetViews>
  <sheetFormatPr baseColWidth="10" defaultRowHeight="16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1D16-BD8F-6D4E-A641-CB55BEBB17D9}">
  <dimension ref="A1:H42"/>
  <sheetViews>
    <sheetView view="pageLayout" topLeftCell="A21" zoomScaleNormal="100" workbookViewId="0">
      <selection activeCell="B41" sqref="B41:D42"/>
    </sheetView>
  </sheetViews>
  <sheetFormatPr baseColWidth="10" defaultRowHeight="16"/>
  <cols>
    <col min="1" max="2" width="12.1640625" customWidth="1"/>
    <col min="3" max="3" width="12.6640625" customWidth="1"/>
    <col min="4" max="4" width="10.83203125" customWidth="1"/>
    <col min="5" max="7" width="12.1640625" customWidth="1"/>
    <col min="8" max="8" width="10.5" customWidth="1"/>
  </cols>
  <sheetData>
    <row r="1" spans="1:8" ht="24">
      <c r="A1" s="74" t="s">
        <v>0</v>
      </c>
      <c r="B1" s="74"/>
      <c r="C1" s="74"/>
      <c r="D1" s="74"/>
      <c r="E1" s="74"/>
      <c r="F1" s="74"/>
      <c r="G1" s="74"/>
      <c r="H1" s="2"/>
    </row>
    <row r="18" spans="1:7" ht="17" thickBot="1"/>
    <row r="19" spans="1:7" ht="35" thickBot="1">
      <c r="A19" s="6" t="s">
        <v>3</v>
      </c>
      <c r="B19" s="7" t="s">
        <v>1</v>
      </c>
      <c r="C19" s="8" t="s">
        <v>2</v>
      </c>
      <c r="D19" s="77" t="s">
        <v>5</v>
      </c>
      <c r="E19" s="78"/>
      <c r="F19" s="78"/>
      <c r="G19" s="79"/>
    </row>
    <row r="20" spans="1:7">
      <c r="A20" s="3">
        <v>1</v>
      </c>
      <c r="B20" s="4">
        <v>3</v>
      </c>
      <c r="C20" s="4">
        <v>1</v>
      </c>
      <c r="D20" s="58" t="s">
        <v>8</v>
      </c>
      <c r="E20" s="61" t="s">
        <v>7</v>
      </c>
      <c r="F20" s="61"/>
      <c r="G20" s="75"/>
    </row>
    <row r="21" spans="1:7" ht="17" thickBot="1">
      <c r="A21" s="3">
        <v>2</v>
      </c>
      <c r="B21" s="4">
        <v>5</v>
      </c>
      <c r="C21" s="4">
        <v>0</v>
      </c>
      <c r="D21" s="59"/>
      <c r="E21" s="63"/>
      <c r="F21" s="63"/>
      <c r="G21" s="76"/>
    </row>
    <row r="22" spans="1:7" ht="17" thickBot="1">
      <c r="A22" s="3">
        <v>3</v>
      </c>
      <c r="B22" s="4">
        <v>8</v>
      </c>
      <c r="C22" s="4">
        <v>15</v>
      </c>
      <c r="D22" s="5"/>
    </row>
    <row r="23" spans="1:7">
      <c r="A23" s="3">
        <v>4</v>
      </c>
      <c r="B23" s="4">
        <v>10</v>
      </c>
      <c r="C23" s="4">
        <v>20</v>
      </c>
      <c r="D23" s="58" t="s">
        <v>9</v>
      </c>
      <c r="E23" s="61" t="s">
        <v>6</v>
      </c>
      <c r="F23" s="61"/>
      <c r="G23" s="75"/>
    </row>
    <row r="24" spans="1:7" ht="17" thickBot="1">
      <c r="A24" s="3">
        <v>5</v>
      </c>
      <c r="B24" s="4">
        <v>13</v>
      </c>
      <c r="C24" s="4">
        <v>45</v>
      </c>
      <c r="D24" s="59"/>
      <c r="E24" s="63"/>
      <c r="F24" s="63"/>
      <c r="G24" s="76"/>
    </row>
    <row r="25" spans="1:7" ht="17" thickBot="1">
      <c r="A25" s="3">
        <v>6</v>
      </c>
      <c r="B25" s="4">
        <v>15</v>
      </c>
      <c r="C25" s="4">
        <v>100</v>
      </c>
      <c r="D25" s="5"/>
    </row>
    <row r="26" spans="1:7">
      <c r="A26" s="3">
        <v>7</v>
      </c>
      <c r="B26" s="4">
        <v>18</v>
      </c>
      <c r="C26" s="4">
        <v>130</v>
      </c>
      <c r="D26" s="58" t="s">
        <v>10</v>
      </c>
      <c r="E26" s="68" t="s">
        <v>11</v>
      </c>
      <c r="F26" s="68"/>
      <c r="G26" s="69"/>
    </row>
    <row r="27" spans="1:7" ht="17" thickBot="1">
      <c r="A27" s="3">
        <v>8</v>
      </c>
      <c r="B27" s="4">
        <v>20</v>
      </c>
      <c r="C27" s="4">
        <v>140</v>
      </c>
      <c r="D27" s="59"/>
      <c r="E27" s="70"/>
      <c r="F27" s="70"/>
      <c r="G27" s="71"/>
    </row>
    <row r="28" spans="1:7">
      <c r="A28" s="3">
        <v>9</v>
      </c>
      <c r="B28" s="4">
        <v>23</v>
      </c>
      <c r="C28" s="4">
        <v>100</v>
      </c>
    </row>
    <row r="29" spans="1:7">
      <c r="A29" s="3">
        <v>10</v>
      </c>
      <c r="B29" s="4">
        <v>25</v>
      </c>
      <c r="C29" s="4">
        <v>110</v>
      </c>
    </row>
    <row r="30" spans="1:7">
      <c r="A30" s="3">
        <v>11</v>
      </c>
      <c r="B30" s="4">
        <v>28</v>
      </c>
      <c r="C30" s="4">
        <v>115</v>
      </c>
      <c r="D30" s="72" t="s">
        <v>12</v>
      </c>
      <c r="E30" s="72"/>
      <c r="F30" s="72"/>
      <c r="G30" s="72"/>
    </row>
    <row r="31" spans="1:7" ht="16" customHeight="1">
      <c r="A31" s="3">
        <v>12</v>
      </c>
      <c r="B31" s="4">
        <v>30</v>
      </c>
      <c r="C31" s="4">
        <v>135</v>
      </c>
      <c r="D31" s="73" t="s">
        <v>13</v>
      </c>
      <c r="E31" s="73"/>
      <c r="F31" s="73"/>
      <c r="G31" s="73"/>
    </row>
    <row r="32" spans="1:7">
      <c r="A32" s="3">
        <v>13</v>
      </c>
      <c r="B32" s="4">
        <v>33</v>
      </c>
      <c r="C32" s="4">
        <v>145</v>
      </c>
      <c r="D32" s="73"/>
      <c r="E32" s="73"/>
      <c r="F32" s="73"/>
      <c r="G32" s="73"/>
    </row>
    <row r="33" spans="1:7">
      <c r="A33" s="3">
        <v>14</v>
      </c>
      <c r="B33" s="4">
        <v>36</v>
      </c>
      <c r="C33" s="4">
        <v>150</v>
      </c>
      <c r="D33" s="73"/>
      <c r="E33" s="73"/>
      <c r="F33" s="73"/>
      <c r="G33" s="73"/>
    </row>
    <row r="34" spans="1:7" ht="17" thickBot="1">
      <c r="A34" s="9">
        <v>15</v>
      </c>
      <c r="B34" s="10">
        <v>38</v>
      </c>
      <c r="C34" s="10">
        <v>165</v>
      </c>
      <c r="D34" s="73"/>
      <c r="E34" s="73"/>
      <c r="F34" s="73"/>
      <c r="G34" s="73"/>
    </row>
    <row r="35" spans="1:7" ht="17" thickBot="1">
      <c r="A35" s="11" t="s">
        <v>4</v>
      </c>
      <c r="B35" s="12">
        <f>(B20+B21+B22+B23+B24+B25+B26+B27+B28+B29+B30+B31+B32+B33+B34)/15</f>
        <v>20.333333333333332</v>
      </c>
      <c r="C35" s="13">
        <f>(C20+C21+C22+C23+C24+C25+C26+C27+C28+C29+C30+C31+C32+C33+C34)/15</f>
        <v>91.4</v>
      </c>
      <c r="D35" s="73"/>
      <c r="E35" s="73"/>
      <c r="F35" s="73"/>
      <c r="G35" s="73"/>
    </row>
    <row r="36" spans="1:7" ht="17" thickBot="1"/>
    <row r="37" spans="1:7">
      <c r="A37" s="58" t="s">
        <v>8</v>
      </c>
      <c r="B37" s="60" t="s">
        <v>22</v>
      </c>
      <c r="C37" s="61"/>
      <c r="D37" s="61"/>
      <c r="E37" s="56" t="s">
        <v>27</v>
      </c>
      <c r="F37" s="1"/>
      <c r="G37" s="1"/>
    </row>
    <row r="38" spans="1:7" ht="17" thickBot="1">
      <c r="A38" s="59"/>
      <c r="B38" s="62"/>
      <c r="C38" s="63"/>
      <c r="D38" s="63"/>
      <c r="E38" s="57"/>
    </row>
    <row r="39" spans="1:7">
      <c r="A39" s="58" t="s">
        <v>9</v>
      </c>
      <c r="B39" s="60" t="s">
        <v>23</v>
      </c>
      <c r="C39" s="61"/>
      <c r="D39" s="61"/>
      <c r="E39" s="56" t="s">
        <v>26</v>
      </c>
    </row>
    <row r="40" spans="1:7" ht="17" thickBot="1">
      <c r="A40" s="59"/>
      <c r="B40" s="62"/>
      <c r="C40" s="63"/>
      <c r="D40" s="63"/>
      <c r="E40" s="57"/>
    </row>
    <row r="41" spans="1:7">
      <c r="A41" s="58" t="s">
        <v>10</v>
      </c>
      <c r="B41" s="64" t="s">
        <v>24</v>
      </c>
      <c r="C41" s="65"/>
      <c r="D41" s="65"/>
      <c r="E41" s="56" t="s">
        <v>28</v>
      </c>
    </row>
    <row r="42" spans="1:7" ht="17" thickBot="1">
      <c r="A42" s="59"/>
      <c r="B42" s="66"/>
      <c r="C42" s="67"/>
      <c r="D42" s="67"/>
      <c r="E42" s="57"/>
    </row>
  </sheetData>
  <mergeCells count="19">
    <mergeCell ref="D26:D27"/>
    <mergeCell ref="E26:G27"/>
    <mergeCell ref="D30:G30"/>
    <mergeCell ref="D31:G35"/>
    <mergeCell ref="A1:G1"/>
    <mergeCell ref="E20:G21"/>
    <mergeCell ref="D20:D21"/>
    <mergeCell ref="D23:D24"/>
    <mergeCell ref="E23:G24"/>
    <mergeCell ref="D19:G19"/>
    <mergeCell ref="E37:E38"/>
    <mergeCell ref="E39:E40"/>
    <mergeCell ref="E41:E42"/>
    <mergeCell ref="A37:A38"/>
    <mergeCell ref="B37:D38"/>
    <mergeCell ref="A39:A40"/>
    <mergeCell ref="B39:D40"/>
    <mergeCell ref="A41:A42"/>
    <mergeCell ref="B41:D42"/>
  </mergeCells>
  <conditionalFormatting sqref="C20:C34">
    <cfRule type="cellIs" dxfId="5" priority="4" stopIfTrue="1" operator="between">
      <formula>200</formula>
      <formula>500</formula>
    </cfRule>
    <cfRule type="cellIs" dxfId="4" priority="5" stopIfTrue="1" operator="between">
      <formula>100</formula>
      <formula>199</formula>
    </cfRule>
    <cfRule type="cellIs" dxfId="3" priority="6" stopIfTrue="1" operator="between">
      <formula>0</formula>
      <formula>99</formula>
    </cfRule>
  </conditionalFormatting>
  <conditionalFormatting sqref="C35">
    <cfRule type="cellIs" dxfId="2" priority="1" operator="between">
      <formula>200</formula>
      <formula>500</formula>
    </cfRule>
    <cfRule type="cellIs" dxfId="1" priority="2" operator="between">
      <formula>100</formula>
      <formula>199</formula>
    </cfRule>
    <cfRule type="cellIs" dxfId="0" priority="3" operator="between">
      <formula>0</formula>
      <formula>99</formula>
    </cfRule>
  </conditionalFormatting>
  <pageMargins left="0.7" right="0.7" top="0.75" bottom="0.75" header="0.3" footer="0.3"/>
  <pageSetup orientation="portrait" horizontalDpi="0" verticalDpi="0"/>
  <headerFooter>
    <oddHeader>&amp;L
&amp;G</oddHeader>
  </headerFooter>
  <drawing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Recomendaciones</vt:lpstr>
      <vt:lpstr>Hoja1</vt:lpstr>
      <vt:lpstr>Diagnostico y acodicionamiento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Alexander Noriega Castañeda</dc:creator>
  <cp:lastModifiedBy>Raul Alexander Noriega Castañeda</cp:lastModifiedBy>
  <dcterms:created xsi:type="dcterms:W3CDTF">2025-02-11T16:22:47Z</dcterms:created>
  <dcterms:modified xsi:type="dcterms:W3CDTF">2025-09-10T17:01:46Z</dcterms:modified>
</cp:coreProperties>
</file>