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Hoja1!$A$11:$F$35</definedName>
    <definedName name="_xlnm.Extract" localSheetId="0">Hoja1!$H$18:$M$18</definedName>
    <definedName name="Código">Hoja1!$A$12:$A$35</definedName>
    <definedName name="CRITERIO">Hoja1!$H$15:$I$16</definedName>
    <definedName name="_xlnm.Criteria" localSheetId="0">Hoja1!$H$15:$I$16</definedName>
    <definedName name="EXTRAER">Hoja1!$H$18:$M$18</definedName>
    <definedName name="Fecha">Hoja1!$C$12:$C$35</definedName>
    <definedName name="Ingreso">Hoja1!$D$12:$D$35</definedName>
    <definedName name="LISTA">Tabla1[#All]</definedName>
    <definedName name="Salida">Hoja1!$E$12:$E$35</definedName>
    <definedName name="Stock">Hoja1!$F$12:$F$35</definedName>
    <definedName name="TABLA">Hoja1!$A$3:$F$7</definedName>
    <definedName name="Vehiculo">Hoja1!$B$12:$B$35</definedName>
  </definedNames>
  <calcPr calcId="145621"/>
</workbook>
</file>

<file path=xl/calcChain.xml><?xml version="1.0" encoding="utf-8"?>
<calcChain xmlns="http://schemas.openxmlformats.org/spreadsheetml/2006/main">
  <c r="I16" i="1" l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F12" i="1" s="1"/>
  <c r="E7" i="1" l="1"/>
  <c r="D6" i="1"/>
  <c r="E5" i="1"/>
  <c r="D7" i="1"/>
  <c r="F7" i="1" s="1"/>
  <c r="E6" i="1"/>
  <c r="D5" i="1"/>
  <c r="F5" i="1" s="1"/>
  <c r="E4" i="1"/>
  <c r="C7" i="1" a="1"/>
  <c r="C7" i="1" s="1"/>
  <c r="C6" i="1" a="1"/>
  <c r="C6" i="1" s="1"/>
  <c r="C5" i="1" a="1"/>
  <c r="C5" i="1" s="1"/>
  <c r="F13" i="1"/>
  <c r="D4" i="1"/>
  <c r="F4" i="1" s="1"/>
  <c r="F14" i="1"/>
  <c r="F16" i="1"/>
  <c r="F18" i="1"/>
  <c r="F20" i="1"/>
  <c r="F22" i="1"/>
  <c r="F26" i="1"/>
  <c r="F28" i="1"/>
  <c r="F30" i="1"/>
  <c r="F32" i="1"/>
  <c r="F34" i="1"/>
  <c r="F15" i="1"/>
  <c r="F17" i="1"/>
  <c r="F19" i="1"/>
  <c r="F21" i="1"/>
  <c r="F25" i="1"/>
  <c r="F27" i="1"/>
  <c r="F29" i="1"/>
  <c r="F31" i="1"/>
  <c r="F33" i="1"/>
  <c r="F35" i="1"/>
  <c r="C4" i="1" a="1"/>
  <c r="C4" i="1" s="1"/>
  <c r="F23" i="1"/>
  <c r="F24" i="1"/>
  <c r="F6" i="1" l="1"/>
</calcChain>
</file>

<file path=xl/sharedStrings.xml><?xml version="1.0" encoding="utf-8"?>
<sst xmlns="http://schemas.openxmlformats.org/spreadsheetml/2006/main" count="69" uniqueCount="16">
  <si>
    <t>EXISTENCIA EN ALMACÉN</t>
  </si>
  <si>
    <t>Código</t>
  </si>
  <si>
    <t>Vehiculo</t>
  </si>
  <si>
    <t>Fecha</t>
  </si>
  <si>
    <t>Ingreso</t>
  </si>
  <si>
    <t>Salida</t>
  </si>
  <si>
    <t>Stock</t>
  </si>
  <si>
    <t>HP-090</t>
  </si>
  <si>
    <t>Omnibus</t>
  </si>
  <si>
    <t>HP-101</t>
  </si>
  <si>
    <t>Automóvil</t>
  </si>
  <si>
    <t>HP-115</t>
  </si>
  <si>
    <t>Camioneta</t>
  </si>
  <si>
    <t>HP-130</t>
  </si>
  <si>
    <t>Camión</t>
  </si>
  <si>
    <t>MOVIMIENTOS DE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</si>
</sst>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16" fontId="0" fillId="0" borderId="0" xfId="0" applyNumberFormat="1"/>
    <xf numFmtId="0" fontId="0" fillId="4" borderId="2" xfId="0" applyFont="1" applyFill="1" applyBorder="1"/>
    <xf numFmtId="14" fontId="0" fillId="0" borderId="0" xfId="0" applyNumberForma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MOVIMIENTOS POR VEHICULO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Ingreso</c:v>
                </c:pt>
              </c:strCache>
            </c:strRef>
          </c:tx>
          <c:invertIfNegative val="0"/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Hoja1!$D$4:$D$7</c:f>
              <c:numCache>
                <c:formatCode>General</c:formatCode>
                <c:ptCount val="4"/>
                <c:pt idx="0">
                  <c:v>105</c:v>
                </c:pt>
                <c:pt idx="1">
                  <c:v>127</c:v>
                </c:pt>
                <c:pt idx="2">
                  <c:v>53</c:v>
                </c:pt>
                <c:pt idx="3">
                  <c:v>72</c:v>
                </c:pt>
              </c:numCache>
            </c:numRef>
          </c:val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Salida</c:v>
                </c:pt>
              </c:strCache>
            </c:strRef>
          </c:tx>
          <c:invertIfNegative val="0"/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Hoja1!$E$4:$E$7</c:f>
              <c:numCache>
                <c:formatCode>General</c:formatCode>
                <c:ptCount val="4"/>
                <c:pt idx="0">
                  <c:v>85</c:v>
                </c:pt>
                <c:pt idx="1">
                  <c:v>65</c:v>
                </c:pt>
                <c:pt idx="2">
                  <c:v>27</c:v>
                </c:pt>
                <c:pt idx="3">
                  <c:v>25</c:v>
                </c:pt>
              </c:numCache>
            </c:numRef>
          </c:val>
        </c:ser>
        <c:ser>
          <c:idx val="2"/>
          <c:order val="2"/>
          <c:tx>
            <c:strRef>
              <c:f>Hoja1!$F$3</c:f>
              <c:strCache>
                <c:ptCount val="1"/>
                <c:pt idx="0">
                  <c:v>Stock</c:v>
                </c:pt>
              </c:strCache>
            </c:strRef>
          </c:tx>
          <c:invertIfNegative val="0"/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Hoja1!$F$4:$F$7</c:f>
              <c:numCache>
                <c:formatCode>General</c:formatCode>
                <c:ptCount val="4"/>
                <c:pt idx="0">
                  <c:v>20</c:v>
                </c:pt>
                <c:pt idx="1">
                  <c:v>62</c:v>
                </c:pt>
                <c:pt idx="2">
                  <c:v>26</c:v>
                </c:pt>
                <c:pt idx="3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70720"/>
        <c:axId val="155323008"/>
      </c:barChart>
      <c:catAx>
        <c:axId val="153870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55323008"/>
        <c:crosses val="autoZero"/>
        <c:auto val="1"/>
        <c:lblAlgn val="ctr"/>
        <c:lblOffset val="100"/>
        <c:noMultiLvlLbl val="0"/>
      </c:catAx>
      <c:valAx>
        <c:axId val="1553230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38707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</xdr:row>
      <xdr:rowOff>33337</xdr:rowOff>
    </xdr:from>
    <xdr:to>
      <xdr:col>14</xdr:col>
      <xdr:colOff>47625</xdr:colOff>
      <xdr:row>13</xdr:row>
      <xdr:rowOff>76200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1:F35" totalsRowShown="0" headerRowDxfId="0">
  <tableColumns count="6">
    <tableColumn id="1" name="Código"/>
    <tableColumn id="2" name="Vehiculo">
      <calculatedColumnFormula>IF(ISBLANK(A12),"",VLOOKUP(A12,TABLA,2,0))</calculatedColumnFormula>
    </tableColumn>
    <tableColumn id="3" name="Fecha"/>
    <tableColumn id="4" name="Ingreso"/>
    <tableColumn id="5" name="Salida"/>
    <tableColumn id="6" name="Stock">
      <calculatedColumnFormula>SUMIF(B$12:B12,B12,D$12:D12)-SUMIF(B$12:B12,B12,E$12:E12)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9.28515625" customWidth="1"/>
    <col min="2" max="2" width="11" customWidth="1"/>
    <col min="3" max="3" width="10.7109375" bestFit="1" customWidth="1"/>
    <col min="4" max="4" width="9.7109375" customWidth="1"/>
  </cols>
  <sheetData>
    <row r="1" spans="1:9" x14ac:dyDescent="0.25">
      <c r="A1" s="9" t="s">
        <v>0</v>
      </c>
      <c r="B1" s="9"/>
      <c r="C1" s="9"/>
      <c r="D1" s="9"/>
      <c r="E1" s="9"/>
      <c r="F1" s="9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9" x14ac:dyDescent="0.25">
      <c r="A4" s="1" t="s">
        <v>7</v>
      </c>
      <c r="B4" t="s">
        <v>8</v>
      </c>
      <c r="C4" s="8">
        <f t="array" ref="C4">MAX(IF(Vehiculo=B4,Fecha))</f>
        <v>42759</v>
      </c>
      <c r="D4">
        <f>SUMIF(Vehiculo,B4,Ingreso)</f>
        <v>105</v>
      </c>
      <c r="E4">
        <f>SUMIF(Vehiculo,B4,Salida)</f>
        <v>85</v>
      </c>
      <c r="F4">
        <f>D4-E4</f>
        <v>20</v>
      </c>
    </row>
    <row r="5" spans="1:9" x14ac:dyDescent="0.25">
      <c r="A5" s="1" t="s">
        <v>9</v>
      </c>
      <c r="B5" t="s">
        <v>10</v>
      </c>
      <c r="C5" s="8">
        <f t="array" ref="C5">MAX(IF(Vehiculo=B5,Fecha))</f>
        <v>42761</v>
      </c>
      <c r="D5">
        <f>SUMIF(Vehiculo,B5,Ingreso)</f>
        <v>127</v>
      </c>
      <c r="E5">
        <f>SUMIF(Vehiculo,B5,Salida)</f>
        <v>65</v>
      </c>
      <c r="F5">
        <f t="shared" ref="F5:F7" si="0">D5-E5</f>
        <v>62</v>
      </c>
    </row>
    <row r="6" spans="1:9" x14ac:dyDescent="0.25">
      <c r="A6" s="1" t="s">
        <v>11</v>
      </c>
      <c r="B6" t="s">
        <v>12</v>
      </c>
      <c r="C6" s="8">
        <f t="array" ref="C6">MAX(IF(Vehiculo=B6,Fecha))</f>
        <v>42760</v>
      </c>
      <c r="D6">
        <f>SUMIF(Vehiculo,B6,Ingreso)</f>
        <v>53</v>
      </c>
      <c r="E6">
        <f>SUMIF(Vehiculo,B6,Salida)</f>
        <v>27</v>
      </c>
      <c r="F6">
        <f t="shared" si="0"/>
        <v>26</v>
      </c>
    </row>
    <row r="7" spans="1:9" x14ac:dyDescent="0.25">
      <c r="A7" s="1" t="s">
        <v>13</v>
      </c>
      <c r="B7" t="s">
        <v>14</v>
      </c>
      <c r="C7" s="8">
        <f t="array" ref="C7">MAX(IF(Vehiculo=B7,Fecha))</f>
        <v>42755</v>
      </c>
      <c r="D7">
        <f>SUMIF(Vehiculo,B7,Ingreso)</f>
        <v>72</v>
      </c>
      <c r="E7">
        <f>SUMIF(Vehiculo,B7,Salida)</f>
        <v>25</v>
      </c>
      <c r="F7">
        <f t="shared" si="0"/>
        <v>47</v>
      </c>
    </row>
    <row r="9" spans="1:9" x14ac:dyDescent="0.25">
      <c r="A9" s="9" t="s">
        <v>15</v>
      </c>
      <c r="B9" s="9"/>
      <c r="C9" s="9"/>
      <c r="D9" s="9"/>
      <c r="E9" s="9"/>
      <c r="F9" s="9"/>
    </row>
    <row r="11" spans="1:9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3" t="s">
        <v>6</v>
      </c>
    </row>
    <row r="12" spans="1:9" x14ac:dyDescent="0.25">
      <c r="A12" t="s">
        <v>9</v>
      </c>
      <c r="B12" t="str">
        <f t="shared" ref="B12:B35" si="1">IF(ISBLANK(A12),"",VLOOKUP(A12,TABLA,2,0))</f>
        <v>Automóvil</v>
      </c>
      <c r="C12" s="6">
        <v>42738</v>
      </c>
      <c r="D12">
        <v>10</v>
      </c>
      <c r="E12">
        <v>3</v>
      </c>
      <c r="F12">
        <f>SUMIF(B$12:B12,B12,D$12:D12)-SUMIF(B$12:B12,B12,E$12:E12)</f>
        <v>7</v>
      </c>
    </row>
    <row r="13" spans="1:9" x14ac:dyDescent="0.25">
      <c r="A13" t="s">
        <v>7</v>
      </c>
      <c r="B13" t="str">
        <f t="shared" si="1"/>
        <v>Omnibus</v>
      </c>
      <c r="C13" s="6">
        <v>42738</v>
      </c>
      <c r="D13">
        <v>25</v>
      </c>
      <c r="F13">
        <f>SUMIF(B$12:B13,B13,D$12:D13)-SUMIF(B$12:B13,B13,E$12:E13)</f>
        <v>25</v>
      </c>
    </row>
    <row r="14" spans="1:9" ht="15.75" thickBot="1" x14ac:dyDescent="0.3">
      <c r="A14" t="s">
        <v>9</v>
      </c>
      <c r="B14" t="str">
        <f t="shared" si="1"/>
        <v>Automóvil</v>
      </c>
      <c r="C14" s="6">
        <v>42740</v>
      </c>
      <c r="D14">
        <v>4</v>
      </c>
      <c r="E14">
        <v>6</v>
      </c>
      <c r="F14">
        <f>SUMIF(B$12:B14,B14,D$12:D14)-SUMIF(B$12:B14,B14,E$12:E14)</f>
        <v>5</v>
      </c>
    </row>
    <row r="15" spans="1:9" ht="15.75" thickBot="1" x14ac:dyDescent="0.3">
      <c r="A15" t="s">
        <v>11</v>
      </c>
      <c r="B15" t="str">
        <f t="shared" si="1"/>
        <v>Camioneta</v>
      </c>
      <c r="C15" s="6">
        <v>42740</v>
      </c>
      <c r="D15">
        <v>35</v>
      </c>
      <c r="E15">
        <v>3</v>
      </c>
      <c r="F15">
        <f>SUMIF(B$12:B15,B15,D$12:D15)-SUMIF(B$12:B15,B15,E$12:E15)</f>
        <v>32</v>
      </c>
      <c r="H15" s="4" t="s">
        <v>1</v>
      </c>
      <c r="I15" s="4" t="s">
        <v>2</v>
      </c>
    </row>
    <row r="16" spans="1:9" x14ac:dyDescent="0.25">
      <c r="A16" t="s">
        <v>13</v>
      </c>
      <c r="B16" t="str">
        <f t="shared" si="1"/>
        <v>Camión</v>
      </c>
      <c r="C16" s="6">
        <v>42742</v>
      </c>
      <c r="D16">
        <v>40</v>
      </c>
      <c r="F16">
        <f>SUMIF(B$12:B16,B16,D$12:D16)-SUMIF(B$12:B16,B16,E$12:E16)</f>
        <v>40</v>
      </c>
      <c r="H16" s="7" t="s">
        <v>7</v>
      </c>
      <c r="I16" s="7" t="str">
        <f>IF(ISBLANK(H16),"",VLOOKUP(H16,TABLA,2,0))</f>
        <v>Omnibus</v>
      </c>
    </row>
    <row r="17" spans="1:13" ht="15.75" thickBot="1" x14ac:dyDescent="0.3">
      <c r="A17" t="s">
        <v>7</v>
      </c>
      <c r="B17" t="str">
        <f t="shared" si="1"/>
        <v>Omnibus</v>
      </c>
      <c r="C17" s="6">
        <v>42743</v>
      </c>
      <c r="D17">
        <v>5</v>
      </c>
      <c r="E17">
        <v>12</v>
      </c>
      <c r="F17">
        <f>SUMIF(B$12:B17,B17,D$12:D17)-SUMIF(B$12:B17,B17,E$12:E17)</f>
        <v>18</v>
      </c>
    </row>
    <row r="18" spans="1:13" ht="15.75" thickBot="1" x14ac:dyDescent="0.3">
      <c r="A18" t="s">
        <v>11</v>
      </c>
      <c r="B18" t="str">
        <f t="shared" si="1"/>
        <v>Camioneta</v>
      </c>
      <c r="C18" s="6">
        <v>42745</v>
      </c>
      <c r="E18">
        <v>4</v>
      </c>
      <c r="F18">
        <f>SUMIF(B$12:B18,B18,D$12:D18)-SUMIF(B$12:B18,B18,E$12:E18)</f>
        <v>28</v>
      </c>
      <c r="H18" s="4" t="s">
        <v>1</v>
      </c>
      <c r="I18" s="4" t="s">
        <v>2</v>
      </c>
      <c r="J18" s="4" t="s">
        <v>3</v>
      </c>
      <c r="K18" s="4" t="s">
        <v>4</v>
      </c>
      <c r="L18" s="4" t="s">
        <v>5</v>
      </c>
      <c r="M18" s="5" t="s">
        <v>6</v>
      </c>
    </row>
    <row r="19" spans="1:13" x14ac:dyDescent="0.25">
      <c r="A19" t="s">
        <v>9</v>
      </c>
      <c r="B19" t="str">
        <f t="shared" si="1"/>
        <v>Automóvil</v>
      </c>
      <c r="C19" s="6">
        <v>42745</v>
      </c>
      <c r="D19">
        <v>45</v>
      </c>
      <c r="E19">
        <v>4</v>
      </c>
      <c r="F19">
        <f>SUMIF(B$12:B19,B19,D$12:D19)-SUMIF(B$12:B19,B19,E$12:E19)</f>
        <v>46</v>
      </c>
      <c r="H19" t="s">
        <v>7</v>
      </c>
      <c r="I19" t="s">
        <v>8</v>
      </c>
      <c r="J19" s="6">
        <v>42738</v>
      </c>
      <c r="K19">
        <v>25</v>
      </c>
      <c r="M19">
        <v>25</v>
      </c>
    </row>
    <row r="20" spans="1:13" x14ac:dyDescent="0.25">
      <c r="A20" t="s">
        <v>7</v>
      </c>
      <c r="B20" t="str">
        <f t="shared" si="1"/>
        <v>Omnibus</v>
      </c>
      <c r="C20" s="6">
        <v>42747</v>
      </c>
      <c r="E20">
        <v>12</v>
      </c>
      <c r="F20">
        <f>SUMIF(B$12:B20,B20,D$12:D20)-SUMIF(B$12:B20,B20,E$12:E20)</f>
        <v>6</v>
      </c>
      <c r="H20" t="s">
        <v>7</v>
      </c>
      <c r="I20" t="s">
        <v>8</v>
      </c>
      <c r="J20" s="6">
        <v>42743</v>
      </c>
      <c r="K20">
        <v>5</v>
      </c>
      <c r="L20">
        <v>12</v>
      </c>
      <c r="M20">
        <v>18</v>
      </c>
    </row>
    <row r="21" spans="1:13" x14ac:dyDescent="0.25">
      <c r="A21" t="s">
        <v>7</v>
      </c>
      <c r="B21" t="str">
        <f t="shared" si="1"/>
        <v>Omnibus</v>
      </c>
      <c r="C21" s="6">
        <v>42748</v>
      </c>
      <c r="D21">
        <v>28</v>
      </c>
      <c r="E21">
        <v>6</v>
      </c>
      <c r="F21">
        <f>SUMIF(B$12:B21,B21,D$12:D21)-SUMIF(B$12:B21,B21,E$12:E21)</f>
        <v>28</v>
      </c>
      <c r="H21" t="s">
        <v>7</v>
      </c>
      <c r="I21" t="s">
        <v>8</v>
      </c>
      <c r="J21" s="6">
        <v>42747</v>
      </c>
      <c r="L21">
        <v>12</v>
      </c>
      <c r="M21">
        <v>6</v>
      </c>
    </row>
    <row r="22" spans="1:13" x14ac:dyDescent="0.25">
      <c r="A22" t="s">
        <v>11</v>
      </c>
      <c r="B22" t="str">
        <f t="shared" si="1"/>
        <v>Camioneta</v>
      </c>
      <c r="C22" s="6">
        <v>42749</v>
      </c>
      <c r="D22">
        <v>10</v>
      </c>
      <c r="E22">
        <v>15</v>
      </c>
      <c r="F22">
        <f>SUMIF(B$12:B22,B22,D$12:D22)-SUMIF(B$12:B22,B22,E$12:E22)</f>
        <v>23</v>
      </c>
      <c r="H22" t="s">
        <v>7</v>
      </c>
      <c r="I22" t="s">
        <v>8</v>
      </c>
      <c r="J22" s="6">
        <v>42748</v>
      </c>
      <c r="K22">
        <v>28</v>
      </c>
      <c r="L22">
        <v>6</v>
      </c>
      <c r="M22">
        <v>28</v>
      </c>
    </row>
    <row r="23" spans="1:13" x14ac:dyDescent="0.25">
      <c r="A23" t="s">
        <v>13</v>
      </c>
      <c r="B23" t="str">
        <f t="shared" si="1"/>
        <v>Camión</v>
      </c>
      <c r="C23" s="6">
        <v>42750</v>
      </c>
      <c r="D23">
        <v>30</v>
      </c>
      <c r="F23">
        <f>SUMIF(B$12:B23,B23,D$12:D23)-SUMIF(B$12:B23,B23,E$12:E23)</f>
        <v>70</v>
      </c>
      <c r="H23" t="s">
        <v>7</v>
      </c>
      <c r="I23" t="s">
        <v>8</v>
      </c>
      <c r="J23" s="6">
        <v>42752</v>
      </c>
      <c r="K23">
        <v>10</v>
      </c>
      <c r="L23">
        <v>30</v>
      </c>
      <c r="M23">
        <v>8</v>
      </c>
    </row>
    <row r="24" spans="1:13" x14ac:dyDescent="0.25">
      <c r="A24" t="s">
        <v>13</v>
      </c>
      <c r="B24" t="str">
        <f t="shared" si="1"/>
        <v>Camión</v>
      </c>
      <c r="C24" s="6">
        <v>42751</v>
      </c>
      <c r="E24">
        <v>25</v>
      </c>
      <c r="F24">
        <f>SUMIF(B$12:B24,B24,D$12:D24)-SUMIF(B$12:B24,B24,E$12:E24)</f>
        <v>45</v>
      </c>
      <c r="H24" t="s">
        <v>7</v>
      </c>
      <c r="I24" t="s">
        <v>8</v>
      </c>
      <c r="J24" s="6">
        <v>42758</v>
      </c>
      <c r="K24">
        <v>21</v>
      </c>
      <c r="M24">
        <v>29</v>
      </c>
    </row>
    <row r="25" spans="1:13" x14ac:dyDescent="0.25">
      <c r="A25" t="s">
        <v>7</v>
      </c>
      <c r="B25" t="str">
        <f t="shared" si="1"/>
        <v>Omnibus</v>
      </c>
      <c r="C25" s="6">
        <v>42752</v>
      </c>
      <c r="D25">
        <v>10</v>
      </c>
      <c r="E25">
        <v>30</v>
      </c>
      <c r="F25">
        <f>SUMIF(B$12:B25,B25,D$12:D25)-SUMIF(B$12:B25,B25,E$12:E25)</f>
        <v>8</v>
      </c>
      <c r="H25" t="s">
        <v>7</v>
      </c>
      <c r="I25" t="s">
        <v>8</v>
      </c>
      <c r="J25" s="6">
        <v>42759</v>
      </c>
      <c r="K25">
        <v>16</v>
      </c>
      <c r="L25">
        <v>25</v>
      </c>
      <c r="M25">
        <v>20</v>
      </c>
    </row>
    <row r="26" spans="1:13" x14ac:dyDescent="0.25">
      <c r="A26" t="s">
        <v>9</v>
      </c>
      <c r="B26" t="str">
        <f t="shared" si="1"/>
        <v>Automóvil</v>
      </c>
      <c r="C26" s="6">
        <v>42753</v>
      </c>
      <c r="E26">
        <v>3</v>
      </c>
      <c r="F26">
        <f>SUMIF(B$12:B26,B26,D$12:D26)-SUMIF(B$12:B26,B26,E$12:E26)</f>
        <v>43</v>
      </c>
    </row>
    <row r="27" spans="1:13" x14ac:dyDescent="0.25">
      <c r="A27" t="s">
        <v>9</v>
      </c>
      <c r="B27" t="str">
        <f t="shared" si="1"/>
        <v>Automóvil</v>
      </c>
      <c r="C27" s="6">
        <v>42753</v>
      </c>
      <c r="D27">
        <v>50</v>
      </c>
      <c r="E27">
        <v>34</v>
      </c>
      <c r="F27">
        <f>SUMIF(B$12:B27,B27,D$12:D27)-SUMIF(B$12:B27,B27,E$12:E27)</f>
        <v>59</v>
      </c>
    </row>
    <row r="28" spans="1:13" x14ac:dyDescent="0.25">
      <c r="A28" t="s">
        <v>9</v>
      </c>
      <c r="B28" t="str">
        <f t="shared" si="1"/>
        <v>Automóvil</v>
      </c>
      <c r="C28" s="6">
        <v>42754</v>
      </c>
      <c r="D28">
        <v>7</v>
      </c>
      <c r="F28">
        <f>SUMIF(B$12:B28,B28,D$12:D28)-SUMIF(B$12:B28,B28,E$12:E28)</f>
        <v>66</v>
      </c>
    </row>
    <row r="29" spans="1:13" x14ac:dyDescent="0.25">
      <c r="A29" t="s">
        <v>13</v>
      </c>
      <c r="B29" t="str">
        <f t="shared" si="1"/>
        <v>Camión</v>
      </c>
      <c r="C29" s="6">
        <v>42755</v>
      </c>
      <c r="D29">
        <v>2</v>
      </c>
      <c r="F29">
        <f>SUMIF(B$12:B29,B29,D$12:D29)-SUMIF(B$12:B29,B29,E$12:E29)</f>
        <v>47</v>
      </c>
    </row>
    <row r="30" spans="1:13" x14ac:dyDescent="0.25">
      <c r="A30" t="s">
        <v>9</v>
      </c>
      <c r="B30" t="str">
        <f t="shared" si="1"/>
        <v>Automóvil</v>
      </c>
      <c r="C30" s="6">
        <v>42756</v>
      </c>
      <c r="D30">
        <v>11</v>
      </c>
      <c r="F30">
        <f>SUMIF(B$12:B30,B30,D$12:D30)-SUMIF(B$12:B30,B30,E$12:E30)</f>
        <v>77</v>
      </c>
    </row>
    <row r="31" spans="1:13" x14ac:dyDescent="0.25">
      <c r="A31" t="s">
        <v>11</v>
      </c>
      <c r="B31" t="str">
        <f t="shared" si="1"/>
        <v>Camioneta</v>
      </c>
      <c r="C31" s="6">
        <v>42757</v>
      </c>
      <c r="E31">
        <v>5</v>
      </c>
      <c r="F31">
        <f>SUMIF(B$12:B31,B31,D$12:D31)-SUMIF(B$12:B31,B31,E$12:E31)</f>
        <v>18</v>
      </c>
    </row>
    <row r="32" spans="1:13" x14ac:dyDescent="0.25">
      <c r="A32" t="s">
        <v>7</v>
      </c>
      <c r="B32" t="str">
        <f t="shared" si="1"/>
        <v>Omnibus</v>
      </c>
      <c r="C32" s="6">
        <v>42758</v>
      </c>
      <c r="D32">
        <v>21</v>
      </c>
      <c r="F32">
        <f>SUMIF(B$12:B32,B32,D$12:D32)-SUMIF(B$12:B32,B32,E$12:E32)</f>
        <v>29</v>
      </c>
    </row>
    <row r="33" spans="1:6" x14ac:dyDescent="0.25">
      <c r="A33" t="s">
        <v>7</v>
      </c>
      <c r="B33" t="str">
        <f t="shared" si="1"/>
        <v>Omnibus</v>
      </c>
      <c r="C33" s="6">
        <v>42759</v>
      </c>
      <c r="D33">
        <v>16</v>
      </c>
      <c r="E33">
        <v>25</v>
      </c>
      <c r="F33">
        <f>SUMIF(B$12:B33,B33,D$12:D33)-SUMIF(B$12:B33,B33,E$12:E33)</f>
        <v>20</v>
      </c>
    </row>
    <row r="34" spans="1:6" x14ac:dyDescent="0.25">
      <c r="A34" t="s">
        <v>11</v>
      </c>
      <c r="B34" t="str">
        <f t="shared" si="1"/>
        <v>Camioneta</v>
      </c>
      <c r="C34" s="6">
        <v>42760</v>
      </c>
      <c r="D34">
        <v>8</v>
      </c>
      <c r="F34">
        <f>SUMIF(B$12:B34,B34,D$12:D34)-SUMIF(B$12:B34,B34,E$12:E34)</f>
        <v>26</v>
      </c>
    </row>
    <row r="35" spans="1:6" x14ac:dyDescent="0.25">
      <c r="A35" t="s">
        <v>9</v>
      </c>
      <c r="B35" t="str">
        <f t="shared" si="1"/>
        <v>Automóvil</v>
      </c>
      <c r="C35" s="6">
        <v>42761</v>
      </c>
      <c r="E35">
        <v>15</v>
      </c>
      <c r="F35">
        <f>SUMIF(B$12:B35,B35,D$12:D35)-SUMIF(B$12:B35,B35,E$12:E35)</f>
        <v>62</v>
      </c>
    </row>
  </sheetData>
  <mergeCells count="2">
    <mergeCell ref="A1:F1"/>
    <mergeCell ref="A9:F9"/>
  </mergeCells>
  <dataValidations count="1">
    <dataValidation type="list" allowBlank="1" showInputMessage="1" showErrorMessage="1" sqref="A12:A50 H16">
      <formula1>$A$4:$A$7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Hoja1!Área_de_extracción</vt:lpstr>
      <vt:lpstr>Código</vt:lpstr>
      <vt:lpstr>CRITERIO</vt:lpstr>
      <vt:lpstr>Hoja1!Criterios</vt:lpstr>
      <vt:lpstr>EXTRAER</vt:lpstr>
      <vt:lpstr>Fecha</vt:lpstr>
      <vt:lpstr>Ingreso</vt:lpstr>
      <vt:lpstr>LISTA</vt:lpstr>
      <vt:lpstr>Salida</vt:lpstr>
      <vt:lpstr>Stock</vt:lpstr>
      <vt:lpstr>TABLA</vt:lpstr>
      <vt:lpstr>Vehiculo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2017-03-26T18:48:12Z</dcterms:modified>
</cp:coreProperties>
</file>