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7755" activeTab="2"/>
  </bookViews>
  <sheets>
    <sheet name="Temperaturas" sheetId="21" r:id="rId1"/>
    <sheet name="PREMIO" sheetId="20" r:id="rId2"/>
    <sheet name="Examen" sheetId="22" r:id="rId3"/>
  </sheets>
  <definedNames>
    <definedName name="anscount" hidden="1">1</definedName>
    <definedName name="Fecha" localSheetId="2">#REF!</definedName>
    <definedName name="Fecha">Temperaturas!$A:$A</definedName>
    <definedName name="limcount" hidden="1">1</definedName>
    <definedName name="maxima" localSheetId="2">#REF!</definedName>
    <definedName name="maxima">Temperaturas!$F$11</definedName>
    <definedName name="menor" localSheetId="2">#REF!</definedName>
    <definedName name="menor">Temperaturas!$C$12:$C$42</definedName>
    <definedName name="minima" localSheetId="2">#REF!</definedName>
    <definedName name="minima">Temperaturas!$F$12</definedName>
    <definedName name="promedio" localSheetId="2">#REF!</definedName>
    <definedName name="promedio">Temperaturas!$F$13</definedName>
    <definedName name="sencount" hidden="1">1</definedName>
    <definedName name="Temp" localSheetId="2">#REF!</definedName>
    <definedName name="Temp">Temperaturas!$B:$B</definedName>
    <definedName name="Temperatura" localSheetId="2">#REF!</definedName>
    <definedName name="Temperatura">Temperaturas!$B$12:$B$42</definedName>
  </definedNames>
  <calcPr calcId="145621"/>
</workbook>
</file>

<file path=xl/calcChain.xml><?xml version="1.0" encoding="utf-8"?>
<calcChain xmlns="http://schemas.openxmlformats.org/spreadsheetml/2006/main">
  <c r="K27" i="22" l="1"/>
  <c r="L27" i="22"/>
  <c r="J27" i="22"/>
  <c r="K26" i="22"/>
  <c r="L26" i="22"/>
  <c r="K25" i="22"/>
  <c r="L25" i="22"/>
  <c r="J26" i="22"/>
  <c r="J25" i="22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6" i="20"/>
  <c r="F16" i="21" l="1"/>
  <c r="F15" i="21"/>
  <c r="F14" i="21"/>
  <c r="F12" i="21"/>
  <c r="F11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12" i="21"/>
  <c r="F13" i="21"/>
</calcChain>
</file>

<file path=xl/sharedStrings.xml><?xml version="1.0" encoding="utf-8"?>
<sst xmlns="http://schemas.openxmlformats.org/spreadsheetml/2006/main" count="129" uniqueCount="79">
  <si>
    <t>Completar el Campo Premio</t>
  </si>
  <si>
    <t>SEGÚN ESTA TABLA</t>
  </si>
  <si>
    <t>PUNTOS</t>
  </si>
  <si>
    <t>PREMIO</t>
  </si>
  <si>
    <t>PATERNO</t>
  </si>
  <si>
    <t>MATERNO</t>
  </si>
  <si>
    <t>SORPRESA</t>
  </si>
  <si>
    <t>Garcia</t>
  </si>
  <si>
    <t>Conde</t>
  </si>
  <si>
    <t>BICICLETA</t>
  </si>
  <si>
    <t>Diaz</t>
  </si>
  <si>
    <t>Guevara</t>
  </si>
  <si>
    <t>Saldana</t>
  </si>
  <si>
    <t>Solis</t>
  </si>
  <si>
    <t>Nunez</t>
  </si>
  <si>
    <t>Casas</t>
  </si>
  <si>
    <t>Campos</t>
  </si>
  <si>
    <t>Alva</t>
  </si>
  <si>
    <t>Limonchi</t>
  </si>
  <si>
    <t>Barrientos</t>
  </si>
  <si>
    <t>Valderrama</t>
  </si>
  <si>
    <t>Herrera</t>
  </si>
  <si>
    <t>Mujica</t>
  </si>
  <si>
    <t>Laos</t>
  </si>
  <si>
    <t>Valenzuela</t>
  </si>
  <si>
    <t>Checcllo</t>
  </si>
  <si>
    <t>Hernandez</t>
  </si>
  <si>
    <t>Osorio</t>
  </si>
  <si>
    <t>Medina</t>
  </si>
  <si>
    <t>Bendezu</t>
  </si>
  <si>
    <t>Rueda</t>
  </si>
  <si>
    <t>San Martin</t>
  </si>
  <si>
    <t>Soto</t>
  </si>
  <si>
    <t>Alegre</t>
  </si>
  <si>
    <t>Uribe</t>
  </si>
  <si>
    <t>Antunez</t>
  </si>
  <si>
    <t>Larragan</t>
  </si>
  <si>
    <t>Zimic</t>
  </si>
  <si>
    <t>Bayona</t>
  </si>
  <si>
    <t>Regalado</t>
  </si>
  <si>
    <t>Antero</t>
  </si>
  <si>
    <t>Gomez</t>
  </si>
  <si>
    <t>Marca</t>
  </si>
  <si>
    <t>Sanchez</t>
  </si>
  <si>
    <t>Ciriaco</t>
  </si>
  <si>
    <t>Castro</t>
  </si>
  <si>
    <t>Duarte</t>
  </si>
  <si>
    <t>Vargas</t>
  </si>
  <si>
    <t>Tantero</t>
  </si>
  <si>
    <t>Flores</t>
  </si>
  <si>
    <t>Caceres</t>
  </si>
  <si>
    <t>CELULAR</t>
  </si>
  <si>
    <t>Fecha</t>
  </si>
  <si>
    <t>Temperatura</t>
  </si>
  <si>
    <t>¿Temp. &lt; Promedio?</t>
  </si>
  <si>
    <t>a) Temperatura Máxima</t>
  </si>
  <si>
    <t>b) Temperatura Mínima</t>
  </si>
  <si>
    <t>c) Temperatura promedio del mes</t>
  </si>
  <si>
    <t>d) Número de temperaturas &lt; promedio</t>
  </si>
  <si>
    <t>e) Número de temperaturas = 20 º</t>
  </si>
  <si>
    <r>
      <t xml:space="preserve">f) Número de temperaturas </t>
    </r>
    <r>
      <rPr>
        <sz val="10"/>
        <rFont val="Symbol"/>
        <family val="1"/>
        <charset val="2"/>
      </rPr>
      <t xml:space="preserve">³ </t>
    </r>
    <r>
      <rPr>
        <sz val="10"/>
        <rFont val="Arial"/>
        <family val="2"/>
      </rPr>
      <t>promedio</t>
    </r>
  </si>
  <si>
    <t>a 10</t>
  </si>
  <si>
    <t>a 20</t>
  </si>
  <si>
    <t>a 30</t>
  </si>
  <si>
    <t xml:space="preserve"> a más</t>
  </si>
  <si>
    <t>USB</t>
  </si>
  <si>
    <t>Candidato</t>
  </si>
  <si>
    <t>Verbal</t>
  </si>
  <si>
    <t>Matemáticas</t>
  </si>
  <si>
    <t>Lógica</t>
  </si>
  <si>
    <t>Programa</t>
  </si>
  <si>
    <t>Aceptación</t>
  </si>
  <si>
    <t>Sociales</t>
  </si>
  <si>
    <t>Porcentaje de Candidatos Aceptados</t>
  </si>
  <si>
    <t>Exactas</t>
  </si>
  <si>
    <t>Resumen de Puntajes</t>
  </si>
  <si>
    <t>Máximo</t>
  </si>
  <si>
    <t>Mínimo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</si>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</sst>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[Red]\-&quot;$&quot;#,##0"/>
    <numFmt numFmtId="165" formatCode="&quot;$&quot;#,##0.00_);[Red]\(&quot;$&quot;#,##0.00\)"/>
    <numFmt numFmtId="166" formatCode="_-* #,##0.00\ _P_t_s_-;\-* #,##0.00\ _P_t_s_-;_-* &quot;-&quot;??\ _P_t_s_-;_-@_-"/>
    <numFmt numFmtId="167" formatCode="&quot;S/.&quot;\ ###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sz val="10"/>
      <name val="MS Sans Serif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sz val="12"/>
      <color indexed="10"/>
      <name val="Arial"/>
      <family val="2"/>
    </font>
    <font>
      <b/>
      <sz val="10"/>
      <color indexed="18"/>
      <name val="Arial"/>
      <family val="2"/>
    </font>
    <font>
      <b/>
      <sz val="10"/>
      <name val="MS Sans Serif"/>
      <family val="2"/>
    </font>
    <font>
      <sz val="10"/>
      <name val="Symbol"/>
      <family val="1"/>
      <charset val="2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38" fontId="2" fillId="0" borderId="0" applyFont="0" applyFill="0" applyBorder="0" applyAlignment="0" applyProtection="0"/>
    <xf numFmtId="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6"/>
    <xf numFmtId="0" fontId="2" fillId="0" borderId="0" xfId="6" applyAlignment="1">
      <alignment horizontal="center"/>
    </xf>
    <xf numFmtId="0" fontId="7" fillId="0" borderId="0" xfId="6" applyFont="1"/>
    <xf numFmtId="0" fontId="8" fillId="0" borderId="0" xfId="6" applyFont="1" applyAlignment="1">
      <alignment horizontal="left"/>
    </xf>
    <xf numFmtId="0" fontId="9" fillId="2" borderId="2" xfId="6" applyNumberFormat="1" applyFont="1" applyFill="1" applyBorder="1" applyAlignment="1">
      <alignment horizontal="center"/>
    </xf>
    <xf numFmtId="0" fontId="9" fillId="2" borderId="2" xfId="6" quotePrefix="1" applyNumberFormat="1" applyFont="1" applyFill="1" applyBorder="1" applyAlignment="1">
      <alignment horizontal="center"/>
    </xf>
    <xf numFmtId="0" fontId="2" fillId="0" borderId="1" xfId="6" applyNumberFormat="1" applyBorder="1"/>
    <xf numFmtId="0" fontId="2" fillId="0" borderId="1" xfId="6" quotePrefix="1" applyNumberFormat="1" applyBorder="1"/>
    <xf numFmtId="0" fontId="2" fillId="0" borderId="3" xfId="6" applyNumberFormat="1" applyFill="1" applyBorder="1"/>
    <xf numFmtId="0" fontId="2" fillId="3" borderId="1" xfId="6" quotePrefix="1" applyFill="1" applyBorder="1"/>
    <xf numFmtId="0" fontId="2" fillId="0" borderId="0" xfId="0" applyFont="1"/>
    <xf numFmtId="0" fontId="5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2" fontId="2" fillId="5" borderId="1" xfId="0" applyNumberFormat="1" applyFont="1" applyFill="1" applyBorder="1" applyAlignment="1">
      <alignment vertical="center"/>
    </xf>
    <xf numFmtId="15" fontId="2" fillId="0" borderId="1" xfId="0" applyNumberFormat="1" applyFont="1" applyBorder="1"/>
    <xf numFmtId="2" fontId="2" fillId="6" borderId="1" xfId="0" applyNumberFormat="1" applyFont="1" applyFill="1" applyBorder="1"/>
    <xf numFmtId="0" fontId="2" fillId="0" borderId="1" xfId="0" applyFont="1" applyBorder="1"/>
    <xf numFmtId="1" fontId="2" fillId="5" borderId="1" xfId="0" applyNumberFormat="1" applyFont="1" applyFill="1" applyBorder="1" applyAlignment="1">
      <alignment vertical="center"/>
    </xf>
    <xf numFmtId="0" fontId="2" fillId="0" borderId="0" xfId="0" applyFont="1" applyBorder="1" applyAlignment="1">
      <alignment wrapText="1"/>
    </xf>
    <xf numFmtId="2" fontId="2" fillId="7" borderId="0" xfId="0" applyNumberFormat="1" applyFont="1" applyFill="1" applyBorder="1"/>
    <xf numFmtId="0" fontId="6" fillId="8" borderId="1" xfId="6" applyFont="1" applyFill="1" applyBorder="1" applyAlignment="1">
      <alignment horizontal="center"/>
    </xf>
    <xf numFmtId="49" fontId="5" fillId="8" borderId="1" xfId="6" applyNumberFormat="1" applyFont="1" applyFill="1" applyBorder="1" applyAlignment="1">
      <alignment horizontal="center"/>
    </xf>
    <xf numFmtId="167" fontId="5" fillId="8" borderId="1" xfId="6" applyNumberFormat="1" applyFont="1" applyFill="1" applyBorder="1"/>
    <xf numFmtId="0" fontId="2" fillId="8" borderId="1" xfId="6" applyFill="1" applyBorder="1"/>
    <xf numFmtId="0" fontId="11" fillId="2" borderId="1" xfId="6" applyFont="1" applyFill="1" applyBorder="1" applyAlignment="1">
      <alignment horizontal="center" vertical="center"/>
    </xf>
    <xf numFmtId="0" fontId="11" fillId="9" borderId="1" xfId="6" applyFont="1" applyFill="1" applyBorder="1" applyAlignment="1">
      <alignment horizontal="center" vertical="center"/>
    </xf>
    <xf numFmtId="0" fontId="11" fillId="10" borderId="1" xfId="6" applyFont="1" applyFill="1" applyBorder="1" applyAlignment="1">
      <alignment horizontal="center" vertical="center"/>
    </xf>
    <xf numFmtId="0" fontId="11" fillId="11" borderId="1" xfId="6" applyFont="1" applyFill="1" applyBorder="1" applyAlignment="1">
      <alignment horizontal="center" vertical="center" wrapText="1"/>
    </xf>
    <xf numFmtId="0" fontId="2" fillId="0" borderId="1" xfId="6" applyBorder="1" applyAlignment="1">
      <alignment horizontal="center"/>
    </xf>
    <xf numFmtId="0" fontId="0" fillId="0" borderId="1" xfId="9" applyNumberFormat="1" applyFont="1" applyBorder="1" applyAlignment="1">
      <alignment horizontal="center"/>
    </xf>
    <xf numFmtId="0" fontId="2" fillId="12" borderId="1" xfId="6" applyFill="1" applyBorder="1" applyAlignment="1">
      <alignment horizontal="center"/>
    </xf>
    <xf numFmtId="10" fontId="0" fillId="12" borderId="7" xfId="9" applyNumberFormat="1" applyFont="1" applyFill="1" applyBorder="1"/>
    <xf numFmtId="0" fontId="5" fillId="9" borderId="1" xfId="6" applyFont="1" applyFill="1" applyBorder="1" applyAlignment="1">
      <alignment horizontal="center"/>
    </xf>
    <xf numFmtId="0" fontId="6" fillId="0" borderId="4" xfId="6" applyFont="1" applyBorder="1" applyAlignment="1">
      <alignment horizontal="center"/>
    </xf>
    <xf numFmtId="0" fontId="6" fillId="0" borderId="5" xfId="6" applyFont="1" applyBorder="1" applyAlignment="1">
      <alignment horizontal="center"/>
    </xf>
    <xf numFmtId="0" fontId="6" fillId="0" borderId="6" xfId="6" applyFont="1" applyBorder="1" applyAlignment="1">
      <alignment horizontal="center"/>
    </xf>
    <xf numFmtId="0" fontId="2" fillId="0" borderId="5" xfId="6" applyBorder="1" applyAlignment="1">
      <alignment horizontal="center"/>
    </xf>
    <xf numFmtId="0" fontId="2" fillId="0" borderId="6" xfId="6" applyBorder="1" applyAlignment="1">
      <alignment horizontal="center"/>
    </xf>
    <xf numFmtId="2" fontId="2" fillId="12" borderId="1" xfId="6" applyNumberFormat="1" applyFill="1" applyBorder="1"/>
    <xf numFmtId="2" fontId="0" fillId="12" borderId="1" xfId="9" applyNumberFormat="1" applyFont="1" applyFill="1" applyBorder="1"/>
  </cellXfs>
  <cellStyles count="10">
    <cellStyle name="Comma [0]" xfId="1"/>
    <cellStyle name="Comma_SOLVER1" xfId="2"/>
    <cellStyle name="Currency [0]" xfId="3"/>
    <cellStyle name="Currency_Solver Example" xfId="4"/>
    <cellStyle name="Millares 2" xfId="8"/>
    <cellStyle name="Normal" xfId="0" builtinId="0"/>
    <cellStyle name="Normal 2" xfId="5"/>
    <cellStyle name="Normal 2 2" xfId="6"/>
    <cellStyle name="Porcentaje 2" xfId="9"/>
    <cellStyle name="Porcentual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111370</xdr:colOff>
      <xdr:row>1</xdr:row>
      <xdr:rowOff>65943</xdr:rowOff>
    </xdr:from>
    <xdr:to>
      <xdr:col>4</xdr:col>
      <xdr:colOff>559045</xdr:colOff>
      <xdr:row>8</xdr:row>
      <xdr:rowOff>75468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111370" y="227868"/>
          <a:ext cx="3781425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INFORMACIÓN SOBRE LAS TEMPERATURAS DEL MES DE AGOSTO</a:t>
          </a:r>
        </a:p>
        <a:p>
          <a:pPr algn="l" rtl="0">
            <a:defRPr sz="1000"/>
          </a:pPr>
          <a:r>
            <a:rPr lang="es-PE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Objetivo: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Aplicar funciones básicas</a:t>
          </a:r>
          <a:r>
            <a:rPr lang="es-PE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encontrar información sobre las temperaturas.  Definir nombres de rangos.</a:t>
          </a:r>
          <a:endParaRPr lang="es-P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Indicaciones:</a:t>
          </a:r>
          <a:r>
            <a:rPr lang="es-P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 tiene la siguiente lista con las temperaturas diarias promedio de una cierta ciudad durante el mes de agosto. Observa cómo se han nombrado los rangos y celdas de forma adecuada para facilitar los cálculos que se realizan en las tablas.</a:t>
          </a:r>
        </a:p>
        <a:p>
          <a:pPr algn="l" rtl="0">
            <a:defRPr sz="1000"/>
          </a:pPr>
          <a:endParaRPr lang="es-PE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73716</xdr:colOff>
      <xdr:row>0</xdr:row>
      <xdr:rowOff>37271</xdr:rowOff>
    </xdr:from>
    <xdr:to>
      <xdr:col>12</xdr:col>
      <xdr:colOff>4142</xdr:colOff>
      <xdr:row>15</xdr:row>
      <xdr:rowOff>94421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73716" y="37271"/>
          <a:ext cx="8255276" cy="248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PE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Objetivo:</a:t>
          </a: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Practicar la función SI</a:t>
          </a: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Instrucciones:</a:t>
          </a: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A continuación se muestra una tabla con los </a:t>
          </a:r>
          <a:r>
            <a:rPr lang="es-PE" sz="1100" b="0" i="0" u="none" strike="noStrike" baseline="0">
              <a:solidFill>
                <a:srgbClr val="FF0000"/>
              </a:solidFill>
              <a:latin typeface="Arial"/>
              <a:cs typeface="Arial"/>
            </a:rPr>
            <a:t>resultados del examen de admisión</a:t>
          </a: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a la universidad que presentaron 40 candidatos.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Los criterios de aceptación para cada programa son los siguientes: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-El candidato es aceptado a Ciencias Sociales si obtuvo: </a:t>
          </a:r>
          <a:r>
            <a:rPr lang="es-PE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Verbal &gt;= 80.00% y Lógica &gt;= 80.00%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-El candidato es aceptado a Ciencias Exactas si obtuvo</a:t>
          </a:r>
          <a:r>
            <a:rPr lang="es-PE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: Matemáticas &gt;= 80.00% y Lógica &gt;= 80.00%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- El puntaje máximo en cada examen es de </a:t>
          </a:r>
          <a:r>
            <a:rPr lang="es-PE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500 puntos</a:t>
          </a: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Realiza lo siguiente:</a:t>
          </a:r>
          <a:endParaRPr lang="es-PE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a) </a:t>
          </a: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Completa la columna </a:t>
          </a:r>
          <a:r>
            <a:rPr lang="es-PE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Aceptación,</a:t>
          </a: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colocando </a:t>
          </a:r>
          <a:r>
            <a:rPr lang="es-PE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ACEPTADO</a:t>
          </a:r>
          <a:r>
            <a:rPr lang="es-PE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en caso sea admitido o un </a:t>
          </a:r>
          <a:r>
            <a:rPr lang="es-PE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GUION</a:t>
          </a: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si no obtuvo vacante en el  programa de estudios.</a:t>
          </a:r>
        </a:p>
        <a:p>
          <a:pPr algn="l" rtl="0">
            <a:defRPr sz="1000"/>
          </a:pPr>
          <a:r>
            <a:rPr lang="es-PE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b) </a:t>
          </a: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Determina el </a:t>
          </a:r>
          <a:r>
            <a:rPr lang="es-PE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porcentaje de aceptados</a:t>
          </a: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con respecto al total de candidatos.</a:t>
          </a:r>
        </a:p>
        <a:p>
          <a:pPr algn="l" rtl="0">
            <a:defRPr sz="1000"/>
          </a:pPr>
          <a:r>
            <a:rPr lang="es-PE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c) </a:t>
          </a: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Determina el </a:t>
          </a:r>
          <a:r>
            <a:rPr lang="es-PE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máximo, el mínimo y el promedio</a:t>
          </a:r>
          <a:r>
            <a:rPr lang="es-P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de los puntajes para las tres secciones del examen.</a:t>
          </a: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42"/>
  <sheetViews>
    <sheetView topLeftCell="A34" zoomScale="130" zoomScaleNormal="130" workbookViewId="0">
      <selection activeCell="G14" sqref="G14"/>
    </sheetView>
  </sheetViews>
  <sheetFormatPr baseColWidth="10" defaultColWidth="9.140625" defaultRowHeight="12.75" x14ac:dyDescent="0.2"/>
  <cols>
    <col min="1" max="1" width="10.42578125" style="11" customWidth="1"/>
    <col min="2" max="2" width="12.7109375" style="11" bestFit="1" customWidth="1"/>
    <col min="3" max="3" width="20.28515625" style="11" customWidth="1"/>
    <col min="4" max="4" width="6.5703125" style="11" customWidth="1"/>
    <col min="5" max="5" width="36.7109375" style="11" customWidth="1"/>
    <col min="6" max="6" width="10.5703125" style="11" customWidth="1"/>
    <col min="7" max="7" width="23" style="11" customWidth="1"/>
    <col min="8" max="16384" width="9.140625" style="11"/>
  </cols>
  <sheetData>
    <row r="9" spans="1:8" x14ac:dyDescent="0.2">
      <c r="C9"/>
    </row>
    <row r="10" spans="1:8" x14ac:dyDescent="0.2">
      <c r="F10"/>
      <c r="G10"/>
      <c r="H10"/>
    </row>
    <row r="11" spans="1:8" ht="15.75" customHeight="1" x14ac:dyDescent="0.2">
      <c r="A11" s="12" t="s">
        <v>52</v>
      </c>
      <c r="B11" s="12" t="s">
        <v>53</v>
      </c>
      <c r="C11" s="12" t="s">
        <v>54</v>
      </c>
      <c r="D11"/>
      <c r="E11" s="13" t="s">
        <v>55</v>
      </c>
      <c r="F11" s="14">
        <f>MAX(B12:B42)</f>
        <v>22.77</v>
      </c>
      <c r="G11"/>
    </row>
    <row r="12" spans="1:8" ht="15.75" customHeight="1" x14ac:dyDescent="0.2">
      <c r="A12" s="15">
        <v>42217</v>
      </c>
      <c r="B12" s="16">
        <v>18.63</v>
      </c>
      <c r="C12" s="17" t="b">
        <f>B12&lt;promedio</f>
        <v>1</v>
      </c>
      <c r="E12" s="13" t="s">
        <v>56</v>
      </c>
      <c r="F12" s="14">
        <f>MIN(Temperatura)</f>
        <v>18.399999999999999</v>
      </c>
      <c r="G12"/>
    </row>
    <row r="13" spans="1:8" ht="15.75" customHeight="1" x14ac:dyDescent="0.2">
      <c r="A13" s="15">
        <v>42218</v>
      </c>
      <c r="B13" s="16">
        <v>20.239999999999998</v>
      </c>
      <c r="C13" s="17" t="b">
        <f>B13&lt;promedio</f>
        <v>1</v>
      </c>
      <c r="E13" s="13" t="s">
        <v>57</v>
      </c>
      <c r="F13" s="14">
        <f>AVERAGE(Temperatura)</f>
        <v>20.617096774193548</v>
      </c>
      <c r="G13"/>
    </row>
    <row r="14" spans="1:8" ht="15.75" customHeight="1" x14ac:dyDescent="0.2">
      <c r="A14" s="15">
        <v>42219</v>
      </c>
      <c r="B14" s="16">
        <v>21.39</v>
      </c>
      <c r="C14" s="17" t="b">
        <f>B14&lt;promedio</f>
        <v>0</v>
      </c>
      <c r="E14" s="13" t="s">
        <v>58</v>
      </c>
      <c r="F14" s="18">
        <f>COUNTIF(Temperatura,"&lt; 20,62")</f>
        <v>16</v>
      </c>
      <c r="G14"/>
    </row>
    <row r="15" spans="1:8" ht="15.75" customHeight="1" x14ac:dyDescent="0.2">
      <c r="A15" s="15">
        <v>42220</v>
      </c>
      <c r="B15" s="16">
        <v>20</v>
      </c>
      <c r="C15" s="17" t="b">
        <f>B15&lt;promedio</f>
        <v>1</v>
      </c>
      <c r="E15" s="13" t="s">
        <v>59</v>
      </c>
      <c r="F15" s="18">
        <f>COUNTIF(Temperatura,"=20")</f>
        <v>4</v>
      </c>
      <c r="G15"/>
    </row>
    <row r="16" spans="1:8" ht="15.75" customHeight="1" x14ac:dyDescent="0.2">
      <c r="A16" s="15">
        <v>42221</v>
      </c>
      <c r="B16" s="16">
        <v>20.47</v>
      </c>
      <c r="C16" s="17" t="b">
        <f>B16&lt;promedio</f>
        <v>1</v>
      </c>
      <c r="E16" s="13" t="s">
        <v>60</v>
      </c>
      <c r="F16" s="18">
        <f>COUNTIF(B12:B42,"&gt;=20,62")</f>
        <v>15</v>
      </c>
      <c r="G16"/>
    </row>
    <row r="17" spans="1:7" ht="15.75" customHeight="1" x14ac:dyDescent="0.2">
      <c r="A17" s="15">
        <v>42222</v>
      </c>
      <c r="B17" s="16">
        <v>22.77</v>
      </c>
      <c r="C17" s="17" t="b">
        <f>B17&lt;promedio</f>
        <v>0</v>
      </c>
      <c r="E17" s="19"/>
      <c r="F17" s="20"/>
      <c r="G17"/>
    </row>
    <row r="18" spans="1:7" ht="15.75" customHeight="1" x14ac:dyDescent="0.2">
      <c r="A18" s="15">
        <v>42223</v>
      </c>
      <c r="B18" s="16">
        <v>21.85</v>
      </c>
      <c r="C18" s="17" t="b">
        <f>B18&lt;promedio</f>
        <v>0</v>
      </c>
      <c r="E18"/>
      <c r="F18"/>
      <c r="G18"/>
    </row>
    <row r="19" spans="1:7" ht="15.75" customHeight="1" x14ac:dyDescent="0.2">
      <c r="A19" s="15">
        <v>42224</v>
      </c>
      <c r="B19" s="16">
        <v>19.09</v>
      </c>
      <c r="C19" s="17" t="b">
        <f>B19&lt;promedio</f>
        <v>1</v>
      </c>
      <c r="E19"/>
      <c r="F19"/>
      <c r="G19"/>
    </row>
    <row r="20" spans="1:7" ht="15.75" customHeight="1" x14ac:dyDescent="0.2">
      <c r="A20" s="15">
        <v>42225</v>
      </c>
      <c r="B20" s="16">
        <v>21.85</v>
      </c>
      <c r="C20" s="17" t="b">
        <f>B20&lt;promedio</f>
        <v>0</v>
      </c>
      <c r="E20"/>
      <c r="F20"/>
      <c r="G20"/>
    </row>
    <row r="21" spans="1:7" ht="15.75" customHeight="1" x14ac:dyDescent="0.2">
      <c r="A21" s="15">
        <v>42226</v>
      </c>
      <c r="B21" s="16">
        <v>20</v>
      </c>
      <c r="C21" s="17" t="b">
        <f>B21&lt;promedio</f>
        <v>1</v>
      </c>
      <c r="E21"/>
      <c r="F21"/>
      <c r="G21"/>
    </row>
    <row r="22" spans="1:7" ht="15.75" customHeight="1" x14ac:dyDescent="0.2">
      <c r="A22" s="15">
        <v>42227</v>
      </c>
      <c r="B22" s="16">
        <v>21.16</v>
      </c>
      <c r="C22" s="17" t="b">
        <f>B22&lt;promedio</f>
        <v>0</v>
      </c>
      <c r="E22"/>
      <c r="F22"/>
      <c r="G22"/>
    </row>
    <row r="23" spans="1:7" ht="15.75" customHeight="1" x14ac:dyDescent="0.2">
      <c r="A23" s="15">
        <v>42228</v>
      </c>
      <c r="B23" s="16">
        <v>21.85</v>
      </c>
      <c r="C23" s="17" t="b">
        <f>B23&lt;promedio</f>
        <v>0</v>
      </c>
      <c r="E23"/>
      <c r="F23"/>
      <c r="G23"/>
    </row>
    <row r="24" spans="1:7" ht="15.75" customHeight="1" x14ac:dyDescent="0.2">
      <c r="A24" s="15">
        <v>42229</v>
      </c>
      <c r="B24" s="16">
        <v>20</v>
      </c>
      <c r="C24" s="17" t="b">
        <f>B24&lt;promedio</f>
        <v>1</v>
      </c>
      <c r="E24"/>
      <c r="F24"/>
      <c r="G24"/>
    </row>
    <row r="25" spans="1:7" ht="15.75" customHeight="1" x14ac:dyDescent="0.2">
      <c r="A25" s="15">
        <v>42230</v>
      </c>
      <c r="B25" s="16">
        <v>22.08</v>
      </c>
      <c r="C25" s="17" t="b">
        <f>B25&lt;promedio</f>
        <v>0</v>
      </c>
      <c r="E25"/>
      <c r="F25"/>
      <c r="G25"/>
    </row>
    <row r="26" spans="1:7" ht="15.75" customHeight="1" x14ac:dyDescent="0.2">
      <c r="A26" s="15">
        <v>42231</v>
      </c>
      <c r="B26" s="16">
        <v>18.86</v>
      </c>
      <c r="C26" s="17" t="b">
        <f>B26&lt;promedio</f>
        <v>1</v>
      </c>
      <c r="E26"/>
      <c r="F26"/>
      <c r="G26"/>
    </row>
    <row r="27" spans="1:7" ht="15.75" customHeight="1" x14ac:dyDescent="0.2">
      <c r="A27" s="15">
        <v>42232</v>
      </c>
      <c r="B27" s="16">
        <v>18.86</v>
      </c>
      <c r="C27" s="17" t="b">
        <f>B27&lt;promedio</f>
        <v>1</v>
      </c>
      <c r="E27"/>
      <c r="F27"/>
      <c r="G27"/>
    </row>
    <row r="28" spans="1:7" ht="15.75" customHeight="1" x14ac:dyDescent="0.2">
      <c r="A28" s="15">
        <v>42233</v>
      </c>
      <c r="B28" s="16">
        <v>20.7</v>
      </c>
      <c r="C28" s="17" t="b">
        <f>B28&lt;promedio</f>
        <v>0</v>
      </c>
      <c r="E28"/>
      <c r="F28"/>
      <c r="G28"/>
    </row>
    <row r="29" spans="1:7" ht="15.75" customHeight="1" x14ac:dyDescent="0.2">
      <c r="A29" s="15">
        <v>42234</v>
      </c>
      <c r="B29" s="16">
        <v>21.62</v>
      </c>
      <c r="C29" s="17" t="b">
        <f>B29&lt;promedio</f>
        <v>0</v>
      </c>
      <c r="E29"/>
    </row>
    <row r="30" spans="1:7" ht="15.75" customHeight="1" x14ac:dyDescent="0.2">
      <c r="A30" s="15">
        <v>42235</v>
      </c>
      <c r="B30" s="16">
        <v>21.85</v>
      </c>
      <c r="C30" s="17" t="b">
        <f>B30&lt;promedio</f>
        <v>0</v>
      </c>
    </row>
    <row r="31" spans="1:7" ht="15.75" customHeight="1" x14ac:dyDescent="0.2">
      <c r="A31" s="15">
        <v>42236</v>
      </c>
      <c r="B31" s="16">
        <v>20.93</v>
      </c>
      <c r="C31" s="17" t="b">
        <f>B31&lt;promedio</f>
        <v>0</v>
      </c>
    </row>
    <row r="32" spans="1:7" ht="15.75" customHeight="1" x14ac:dyDescent="0.2">
      <c r="A32" s="15">
        <v>42237</v>
      </c>
      <c r="B32" s="16">
        <v>20.93</v>
      </c>
      <c r="C32" s="17" t="b">
        <f>B32&lt;promedio</f>
        <v>0</v>
      </c>
    </row>
    <row r="33" spans="1:3" ht="15.75" customHeight="1" x14ac:dyDescent="0.2">
      <c r="A33" s="15">
        <v>42238</v>
      </c>
      <c r="B33" s="16">
        <v>19.55</v>
      </c>
      <c r="C33" s="17" t="b">
        <f>B33&lt;promedio</f>
        <v>1</v>
      </c>
    </row>
    <row r="34" spans="1:3" ht="15.75" customHeight="1" x14ac:dyDescent="0.2">
      <c r="A34" s="15">
        <v>42239</v>
      </c>
      <c r="B34" s="16">
        <v>22.08</v>
      </c>
      <c r="C34" s="17" t="b">
        <f>B34&lt;promedio</f>
        <v>0</v>
      </c>
    </row>
    <row r="35" spans="1:3" ht="15.75" customHeight="1" x14ac:dyDescent="0.2">
      <c r="A35" s="15">
        <v>42240</v>
      </c>
      <c r="B35" s="16">
        <v>20.47</v>
      </c>
      <c r="C35" s="17" t="b">
        <f>B35&lt;promedio</f>
        <v>1</v>
      </c>
    </row>
    <row r="36" spans="1:3" ht="15.75" customHeight="1" x14ac:dyDescent="0.2">
      <c r="A36" s="15">
        <v>42241</v>
      </c>
      <c r="B36" s="16">
        <v>20</v>
      </c>
      <c r="C36" s="17" t="b">
        <f>B36&lt;promedio</f>
        <v>1</v>
      </c>
    </row>
    <row r="37" spans="1:3" ht="15.75" customHeight="1" x14ac:dyDescent="0.2">
      <c r="A37" s="15">
        <v>42242</v>
      </c>
      <c r="B37" s="16">
        <v>20.47</v>
      </c>
      <c r="C37" s="17" t="b">
        <f>B37&lt;promedio</f>
        <v>1</v>
      </c>
    </row>
    <row r="38" spans="1:3" ht="15.75" customHeight="1" x14ac:dyDescent="0.2">
      <c r="A38" s="15">
        <v>42243</v>
      </c>
      <c r="B38" s="16">
        <v>20.239999999999998</v>
      </c>
      <c r="C38" s="17" t="b">
        <f>B38&lt;promedio</f>
        <v>1</v>
      </c>
    </row>
    <row r="39" spans="1:3" ht="15.75" customHeight="1" x14ac:dyDescent="0.2">
      <c r="A39" s="15">
        <v>42244</v>
      </c>
      <c r="B39" s="16">
        <v>20.7</v>
      </c>
      <c r="C39" s="17" t="b">
        <f>B39&lt;promedio</f>
        <v>0</v>
      </c>
    </row>
    <row r="40" spans="1:3" ht="15.75" customHeight="1" x14ac:dyDescent="0.2">
      <c r="A40" s="15">
        <v>42245</v>
      </c>
      <c r="B40" s="16">
        <v>18.399999999999999</v>
      </c>
      <c r="C40" s="17" t="b">
        <f>B40&lt;promedio</f>
        <v>1</v>
      </c>
    </row>
    <row r="41" spans="1:3" ht="15.75" customHeight="1" x14ac:dyDescent="0.2">
      <c r="A41" s="15">
        <v>42246</v>
      </c>
      <c r="B41" s="16">
        <v>22.31</v>
      </c>
      <c r="C41" s="17" t="b">
        <f>B41&lt;promedio</f>
        <v>0</v>
      </c>
    </row>
    <row r="42" spans="1:3" ht="15.75" customHeight="1" x14ac:dyDescent="0.2">
      <c r="A42" s="15">
        <v>42247</v>
      </c>
      <c r="B42" s="16">
        <v>19.78</v>
      </c>
      <c r="C42" s="17" t="b">
        <f>B42&lt;promedio</f>
        <v>1</v>
      </c>
    </row>
  </sheetData>
  <pageMargins left="0.75" right="0.75" top="1" bottom="1" header="0.5" footer="0.5"/>
  <pageSetup orientation="portrait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zoomScale="145" zoomScaleNormal="145" workbookViewId="0">
      <selection activeCell="D16" sqref="D16"/>
    </sheetView>
  </sheetViews>
  <sheetFormatPr baseColWidth="10" defaultRowHeight="12.75" x14ac:dyDescent="0.2"/>
  <cols>
    <col min="1" max="3" width="11.42578125" style="1"/>
    <col min="4" max="4" width="17" style="1" customWidth="1"/>
    <col min="5" max="5" width="7.5703125" style="1" customWidth="1"/>
    <col min="6" max="6" width="8.7109375" style="1" customWidth="1"/>
    <col min="7" max="7" width="8.140625" style="1" customWidth="1"/>
    <col min="8" max="8" width="11.140625" style="1" customWidth="1"/>
    <col min="9" max="16384" width="11.42578125" style="1"/>
  </cols>
  <sheetData>
    <row r="3" spans="1:8" ht="15" x14ac:dyDescent="0.2">
      <c r="B3" s="3" t="s">
        <v>0</v>
      </c>
      <c r="F3" s="4" t="s">
        <v>1</v>
      </c>
      <c r="G3" s="2"/>
    </row>
    <row r="4" spans="1:8" ht="13.5" thickBot="1" x14ac:dyDescent="0.25"/>
    <row r="5" spans="1:8" x14ac:dyDescent="0.2">
      <c r="A5" s="5" t="s">
        <v>2</v>
      </c>
      <c r="B5" s="6" t="s">
        <v>4</v>
      </c>
      <c r="C5" s="6" t="s">
        <v>5</v>
      </c>
      <c r="D5" s="5" t="s">
        <v>3</v>
      </c>
      <c r="F5" s="21" t="s">
        <v>2</v>
      </c>
      <c r="G5" s="24"/>
      <c r="H5" s="21" t="s">
        <v>3</v>
      </c>
    </row>
    <row r="6" spans="1:8" x14ac:dyDescent="0.2">
      <c r="A6" s="7">
        <v>10</v>
      </c>
      <c r="B6" s="8" t="s">
        <v>7</v>
      </c>
      <c r="C6" s="8" t="s">
        <v>8</v>
      </c>
      <c r="D6" s="10" t="str">
        <f>VLOOKUP(A6,$F$6:$H$9,3,TRUE)</f>
        <v>SORPRESA</v>
      </c>
      <c r="F6" s="22">
        <v>0</v>
      </c>
      <c r="G6" s="24" t="s">
        <v>61</v>
      </c>
      <c r="H6" s="23" t="s">
        <v>6</v>
      </c>
    </row>
    <row r="7" spans="1:8" x14ac:dyDescent="0.2">
      <c r="A7" s="7">
        <v>25</v>
      </c>
      <c r="B7" s="8" t="s">
        <v>10</v>
      </c>
      <c r="C7" s="8" t="s">
        <v>11</v>
      </c>
      <c r="D7" s="10" t="str">
        <f t="shared" ref="D7:D30" si="0">VLOOKUP(A7,$F$6:$H$9,3,TRUE)</f>
        <v>CELULAR</v>
      </c>
      <c r="F7" s="22">
        <v>11</v>
      </c>
      <c r="G7" s="24" t="s">
        <v>62</v>
      </c>
      <c r="H7" s="23" t="s">
        <v>65</v>
      </c>
    </row>
    <row r="8" spans="1:8" x14ac:dyDescent="0.2">
      <c r="A8" s="7">
        <v>10</v>
      </c>
      <c r="B8" s="8" t="s">
        <v>12</v>
      </c>
      <c r="C8" s="8" t="s">
        <v>13</v>
      </c>
      <c r="D8" s="10" t="str">
        <f t="shared" si="0"/>
        <v>SORPRESA</v>
      </c>
      <c r="F8" s="22">
        <v>21</v>
      </c>
      <c r="G8" s="24" t="s">
        <v>63</v>
      </c>
      <c r="H8" s="23" t="s">
        <v>51</v>
      </c>
    </row>
    <row r="9" spans="1:8" x14ac:dyDescent="0.2">
      <c r="A9" s="7">
        <v>26</v>
      </c>
      <c r="B9" s="8" t="s">
        <v>14</v>
      </c>
      <c r="C9" s="8" t="s">
        <v>15</v>
      </c>
      <c r="D9" s="10" t="str">
        <f t="shared" si="0"/>
        <v>CELULAR</v>
      </c>
      <c r="F9" s="22">
        <v>31</v>
      </c>
      <c r="G9" s="24" t="s">
        <v>64</v>
      </c>
      <c r="H9" s="23" t="s">
        <v>9</v>
      </c>
    </row>
    <row r="10" spans="1:8" x14ac:dyDescent="0.2">
      <c r="A10" s="7">
        <v>5</v>
      </c>
      <c r="B10" s="8" t="s">
        <v>16</v>
      </c>
      <c r="C10" s="8" t="s">
        <v>10</v>
      </c>
      <c r="D10" s="10" t="str">
        <f t="shared" si="0"/>
        <v>SORPRESA</v>
      </c>
    </row>
    <row r="11" spans="1:8" x14ac:dyDescent="0.2">
      <c r="A11" s="7">
        <v>50</v>
      </c>
      <c r="B11" s="8" t="s">
        <v>17</v>
      </c>
      <c r="C11" s="8" t="s">
        <v>18</v>
      </c>
      <c r="D11" s="10" t="str">
        <f t="shared" si="0"/>
        <v>BICICLETA</v>
      </c>
    </row>
    <row r="12" spans="1:8" x14ac:dyDescent="0.2">
      <c r="A12" s="7">
        <v>26</v>
      </c>
      <c r="B12" s="8" t="s">
        <v>8</v>
      </c>
      <c r="C12" s="8" t="s">
        <v>19</v>
      </c>
      <c r="D12" s="10" t="str">
        <f t="shared" si="0"/>
        <v>CELULAR</v>
      </c>
      <c r="F12"/>
      <c r="G12"/>
      <c r="H12"/>
    </row>
    <row r="13" spans="1:8" x14ac:dyDescent="0.2">
      <c r="A13" s="7">
        <v>35</v>
      </c>
      <c r="B13" s="8" t="s">
        <v>20</v>
      </c>
      <c r="C13" s="8" t="s">
        <v>21</v>
      </c>
      <c r="D13" s="10" t="str">
        <f t="shared" si="0"/>
        <v>BICICLETA</v>
      </c>
      <c r="F13"/>
      <c r="G13"/>
      <c r="H13"/>
    </row>
    <row r="14" spans="1:8" x14ac:dyDescent="0.2">
      <c r="A14" s="7">
        <v>0</v>
      </c>
      <c r="B14" s="8" t="s">
        <v>22</v>
      </c>
      <c r="C14" s="8" t="s">
        <v>23</v>
      </c>
      <c r="D14" s="10" t="str">
        <f t="shared" si="0"/>
        <v>SORPRESA</v>
      </c>
      <c r="F14"/>
      <c r="G14"/>
      <c r="H14"/>
    </row>
    <row r="15" spans="1:8" x14ac:dyDescent="0.2">
      <c r="A15" s="7">
        <v>29</v>
      </c>
      <c r="B15" s="8" t="s">
        <v>24</v>
      </c>
      <c r="C15" s="8" t="s">
        <v>25</v>
      </c>
      <c r="D15" s="10" t="str">
        <f t="shared" si="0"/>
        <v>CELULAR</v>
      </c>
      <c r="F15"/>
      <c r="G15"/>
      <c r="H15"/>
    </row>
    <row r="16" spans="1:8" x14ac:dyDescent="0.2">
      <c r="A16" s="7">
        <v>15</v>
      </c>
      <c r="B16" s="8" t="s">
        <v>26</v>
      </c>
      <c r="C16" s="8" t="s">
        <v>27</v>
      </c>
      <c r="D16" s="10" t="str">
        <f t="shared" si="0"/>
        <v>USB</v>
      </c>
      <c r="F16"/>
      <c r="G16"/>
      <c r="H16"/>
    </row>
    <row r="17" spans="1:4" x14ac:dyDescent="0.2">
      <c r="A17" s="7">
        <v>10</v>
      </c>
      <c r="B17" s="8" t="s">
        <v>28</v>
      </c>
      <c r="C17" s="8" t="s">
        <v>29</v>
      </c>
      <c r="D17" s="10" t="str">
        <f t="shared" si="0"/>
        <v>SORPRESA</v>
      </c>
    </row>
    <row r="18" spans="1:4" x14ac:dyDescent="0.2">
      <c r="A18" s="7">
        <v>17</v>
      </c>
      <c r="B18" s="8" t="s">
        <v>30</v>
      </c>
      <c r="C18" s="8" t="s">
        <v>31</v>
      </c>
      <c r="D18" s="10" t="str">
        <f t="shared" si="0"/>
        <v>USB</v>
      </c>
    </row>
    <row r="19" spans="1:4" x14ac:dyDescent="0.2">
      <c r="A19" s="7">
        <v>11</v>
      </c>
      <c r="B19" s="8" t="s">
        <v>32</v>
      </c>
      <c r="C19" s="8" t="s">
        <v>33</v>
      </c>
      <c r="D19" s="10" t="str">
        <f t="shared" si="0"/>
        <v>USB</v>
      </c>
    </row>
    <row r="20" spans="1:4" x14ac:dyDescent="0.2">
      <c r="A20" s="8">
        <v>15</v>
      </c>
      <c r="B20" s="8" t="s">
        <v>34</v>
      </c>
      <c r="C20" s="8" t="s">
        <v>35</v>
      </c>
      <c r="D20" s="10" t="str">
        <f t="shared" si="0"/>
        <v>USB</v>
      </c>
    </row>
    <row r="21" spans="1:4" x14ac:dyDescent="0.2">
      <c r="A21" s="7">
        <v>18</v>
      </c>
      <c r="B21" s="8" t="s">
        <v>36</v>
      </c>
      <c r="C21" s="8" t="s">
        <v>37</v>
      </c>
      <c r="D21" s="10" t="str">
        <f t="shared" si="0"/>
        <v>USB</v>
      </c>
    </row>
    <row r="22" spans="1:4" x14ac:dyDescent="0.2">
      <c r="A22" s="7">
        <v>9</v>
      </c>
      <c r="B22" s="8" t="s">
        <v>35</v>
      </c>
      <c r="C22" s="8" t="s">
        <v>38</v>
      </c>
      <c r="D22" s="10" t="str">
        <f t="shared" si="0"/>
        <v>SORPRESA</v>
      </c>
    </row>
    <row r="23" spans="1:4" x14ac:dyDescent="0.2">
      <c r="A23" s="7">
        <v>36</v>
      </c>
      <c r="B23" s="8" t="s">
        <v>39</v>
      </c>
      <c r="C23" s="8" t="s">
        <v>40</v>
      </c>
      <c r="D23" s="10" t="str">
        <f t="shared" si="0"/>
        <v>BICICLETA</v>
      </c>
    </row>
    <row r="24" spans="1:4" x14ac:dyDescent="0.2">
      <c r="A24" s="8">
        <v>25</v>
      </c>
      <c r="B24" s="8" t="s">
        <v>41</v>
      </c>
      <c r="C24" s="8" t="s">
        <v>42</v>
      </c>
      <c r="D24" s="10" t="str">
        <f t="shared" si="0"/>
        <v>CELULAR</v>
      </c>
    </row>
    <row r="25" spans="1:4" x14ac:dyDescent="0.2">
      <c r="A25" s="7">
        <v>29</v>
      </c>
      <c r="B25" s="8" t="s">
        <v>31</v>
      </c>
      <c r="C25" s="8" t="s">
        <v>42</v>
      </c>
      <c r="D25" s="10" t="str">
        <f t="shared" si="0"/>
        <v>CELULAR</v>
      </c>
    </row>
    <row r="26" spans="1:4" x14ac:dyDescent="0.2">
      <c r="A26" s="7">
        <v>27</v>
      </c>
      <c r="B26" s="8" t="s">
        <v>43</v>
      </c>
      <c r="C26" s="8" t="s">
        <v>44</v>
      </c>
      <c r="D26" s="10" t="str">
        <f t="shared" si="0"/>
        <v>CELULAR</v>
      </c>
    </row>
    <row r="27" spans="1:4" x14ac:dyDescent="0.2">
      <c r="A27" s="7">
        <v>6</v>
      </c>
      <c r="B27" s="8" t="s">
        <v>45</v>
      </c>
      <c r="C27" s="8" t="s">
        <v>46</v>
      </c>
      <c r="D27" s="10" t="str">
        <f t="shared" si="0"/>
        <v>SORPRESA</v>
      </c>
    </row>
    <row r="28" spans="1:4" x14ac:dyDescent="0.2">
      <c r="A28" s="8">
        <v>40</v>
      </c>
      <c r="B28" s="8" t="s">
        <v>10</v>
      </c>
      <c r="C28" s="8" t="s">
        <v>47</v>
      </c>
      <c r="D28" s="10" t="str">
        <f t="shared" si="0"/>
        <v>BICICLETA</v>
      </c>
    </row>
    <row r="29" spans="1:4" x14ac:dyDescent="0.2">
      <c r="A29" s="7">
        <v>36</v>
      </c>
      <c r="B29" s="8" t="s">
        <v>48</v>
      </c>
      <c r="C29" s="8" t="s">
        <v>49</v>
      </c>
      <c r="D29" s="10" t="str">
        <f t="shared" si="0"/>
        <v>BICICLETA</v>
      </c>
    </row>
    <row r="30" spans="1:4" x14ac:dyDescent="0.2">
      <c r="A30" s="7">
        <v>39</v>
      </c>
      <c r="B30" s="8" t="s">
        <v>50</v>
      </c>
      <c r="C30" s="8" t="s">
        <v>17</v>
      </c>
      <c r="D30" s="10" t="str">
        <f t="shared" si="0"/>
        <v>BICICLETA</v>
      </c>
    </row>
    <row r="31" spans="1:4" x14ac:dyDescent="0.2">
      <c r="A31" s="9"/>
    </row>
  </sheetData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L58"/>
  <sheetViews>
    <sheetView tabSelected="1" topLeftCell="A10" zoomScale="115" zoomScaleNormal="115" workbookViewId="0">
      <selection activeCell="F21" sqref="F21"/>
    </sheetView>
  </sheetViews>
  <sheetFormatPr baseColWidth="10" defaultColWidth="9.140625" defaultRowHeight="12.75" x14ac:dyDescent="0.2"/>
  <cols>
    <col min="1" max="1" width="10.28515625" style="1" customWidth="1"/>
    <col min="2" max="2" width="9" style="1" customWidth="1"/>
    <col min="3" max="3" width="12.42578125" style="1" customWidth="1"/>
    <col min="4" max="4" width="7.28515625" style="1" customWidth="1"/>
    <col min="5" max="5" width="10" style="1" customWidth="1"/>
    <col min="6" max="6" width="13.85546875" style="1" customWidth="1"/>
    <col min="7" max="7" width="11.140625" style="1" customWidth="1"/>
    <col min="8" max="8" width="7.85546875" style="1" customWidth="1"/>
    <col min="9" max="9" width="12.85546875" style="1" customWidth="1"/>
    <col min="10" max="10" width="10.42578125" style="1" customWidth="1"/>
    <col min="11" max="11" width="15.5703125" style="1" customWidth="1"/>
    <col min="12" max="12" width="7.28515625" style="1" customWidth="1"/>
    <col min="13" max="16384" width="9.140625" style="1"/>
  </cols>
  <sheetData>
    <row r="18" spans="1:12" ht="30.75" customHeight="1" thickBot="1" x14ac:dyDescent="0.25">
      <c r="A18" s="25" t="s">
        <v>66</v>
      </c>
      <c r="B18" s="26" t="s">
        <v>67</v>
      </c>
      <c r="C18" s="26" t="s">
        <v>68</v>
      </c>
      <c r="D18" s="26" t="s">
        <v>69</v>
      </c>
      <c r="E18" s="27" t="s">
        <v>70</v>
      </c>
      <c r="F18" s="28" t="s">
        <v>71</v>
      </c>
    </row>
    <row r="19" spans="1:12" ht="13.5" thickBot="1" x14ac:dyDescent="0.25">
      <c r="A19" s="29">
        <v>1</v>
      </c>
      <c r="B19" s="30">
        <v>462.15000000000003</v>
      </c>
      <c r="C19" s="30">
        <v>324.20000000000005</v>
      </c>
      <c r="D19" s="30">
        <v>349.05</v>
      </c>
      <c r="E19" s="29" t="s">
        <v>72</v>
      </c>
      <c r="F19" s="31"/>
      <c r="I19" s="34" t="s">
        <v>73</v>
      </c>
      <c r="J19" s="35"/>
      <c r="K19" s="36"/>
      <c r="L19" s="32"/>
    </row>
    <row r="20" spans="1:12" x14ac:dyDescent="0.2">
      <c r="A20" s="29">
        <v>2</v>
      </c>
      <c r="B20" s="30">
        <v>391.45000000000005</v>
      </c>
      <c r="C20" s="30">
        <v>376.79999999999995</v>
      </c>
      <c r="D20" s="30">
        <v>463.6</v>
      </c>
      <c r="E20" s="29" t="s">
        <v>72</v>
      </c>
      <c r="F20" s="31"/>
    </row>
    <row r="21" spans="1:12" ht="13.5" thickBot="1" x14ac:dyDescent="0.25">
      <c r="A21" s="29">
        <v>3</v>
      </c>
      <c r="B21" s="30">
        <v>425.5</v>
      </c>
      <c r="C21" s="30">
        <v>453.7</v>
      </c>
      <c r="D21" s="30">
        <v>363.85</v>
      </c>
      <c r="E21" s="29" t="s">
        <v>72</v>
      </c>
      <c r="F21" s="31"/>
    </row>
    <row r="22" spans="1:12" ht="13.5" thickBot="1" x14ac:dyDescent="0.25">
      <c r="A22" s="29">
        <v>4</v>
      </c>
      <c r="B22" s="30">
        <v>396.5</v>
      </c>
      <c r="C22" s="30">
        <v>443.29999999999995</v>
      </c>
      <c r="D22" s="30">
        <v>392.55</v>
      </c>
      <c r="E22" s="29" t="s">
        <v>74</v>
      </c>
      <c r="F22" s="31"/>
      <c r="J22" s="34" t="s">
        <v>75</v>
      </c>
      <c r="K22" s="37"/>
      <c r="L22" s="38"/>
    </row>
    <row r="23" spans="1:12" x14ac:dyDescent="0.2">
      <c r="A23" s="29">
        <v>5</v>
      </c>
      <c r="B23" s="30">
        <v>376.05000000000007</v>
      </c>
      <c r="C23" s="30">
        <v>440.75</v>
      </c>
      <c r="D23" s="30">
        <v>442.45</v>
      </c>
      <c r="E23" s="29" t="s">
        <v>74</v>
      </c>
      <c r="F23" s="31"/>
    </row>
    <row r="24" spans="1:12" x14ac:dyDescent="0.2">
      <c r="A24" s="29">
        <v>6</v>
      </c>
      <c r="B24" s="30">
        <v>445.45000000000005</v>
      </c>
      <c r="C24" s="30">
        <v>402.75000000000006</v>
      </c>
      <c r="D24" s="30">
        <v>408.45000000000005</v>
      </c>
      <c r="E24" s="29" t="s">
        <v>72</v>
      </c>
      <c r="F24" s="31"/>
      <c r="J24" s="33" t="s">
        <v>67</v>
      </c>
      <c r="K24" s="33" t="s">
        <v>68</v>
      </c>
      <c r="L24" s="33" t="s">
        <v>69</v>
      </c>
    </row>
    <row r="25" spans="1:12" x14ac:dyDescent="0.2">
      <c r="A25" s="29">
        <v>7</v>
      </c>
      <c r="B25" s="30">
        <v>288.95000000000005</v>
      </c>
      <c r="C25" s="30">
        <v>288.5</v>
      </c>
      <c r="D25" s="30">
        <v>302.89999999999998</v>
      </c>
      <c r="E25" s="29" t="s">
        <v>74</v>
      </c>
      <c r="F25" s="31"/>
      <c r="I25" s="33" t="s">
        <v>76</v>
      </c>
      <c r="J25" s="39">
        <f>MAX(B19:B58)</f>
        <v>467.5</v>
      </c>
      <c r="K25" s="39">
        <f t="shared" ref="K25:L25" si="0">MAX(C19:C58)</f>
        <v>469.90000000000009</v>
      </c>
      <c r="L25" s="39">
        <f t="shared" si="0"/>
        <v>494.80000000000007</v>
      </c>
    </row>
    <row r="26" spans="1:12" x14ac:dyDescent="0.2">
      <c r="A26" s="29">
        <v>8</v>
      </c>
      <c r="B26" s="30">
        <v>453.65000000000003</v>
      </c>
      <c r="C26" s="30">
        <v>391</v>
      </c>
      <c r="D26" s="30">
        <v>304.04999999999995</v>
      </c>
      <c r="E26" s="29" t="s">
        <v>74</v>
      </c>
      <c r="F26" s="31"/>
      <c r="I26" s="33" t="s">
        <v>77</v>
      </c>
      <c r="J26" s="39">
        <f>MIN(B20:B59)</f>
        <v>282.74999999999994</v>
      </c>
      <c r="K26" s="39">
        <f t="shared" ref="K26:L26" si="1">MIN(C20:C59)</f>
        <v>274.85000000000002</v>
      </c>
      <c r="L26" s="39">
        <f t="shared" si="1"/>
        <v>302.89999999999998</v>
      </c>
    </row>
    <row r="27" spans="1:12" x14ac:dyDescent="0.2">
      <c r="A27" s="29">
        <v>9</v>
      </c>
      <c r="B27" s="30">
        <v>351.2</v>
      </c>
      <c r="C27" s="30">
        <v>365.35</v>
      </c>
      <c r="D27" s="30">
        <v>362.3</v>
      </c>
      <c r="E27" s="29" t="s">
        <v>74</v>
      </c>
      <c r="F27" s="31"/>
      <c r="I27" s="33" t="s">
        <v>78</v>
      </c>
      <c r="J27" s="40">
        <f>AVERAGE(J25:J26)</f>
        <v>375.125</v>
      </c>
      <c r="K27" s="40">
        <f t="shared" ref="K27:L27" si="2">AVERAGE(K25:K26)</f>
        <v>372.37500000000006</v>
      </c>
      <c r="L27" s="40">
        <f t="shared" si="2"/>
        <v>398.85</v>
      </c>
    </row>
    <row r="28" spans="1:12" x14ac:dyDescent="0.2">
      <c r="A28" s="29">
        <v>10</v>
      </c>
      <c r="B28" s="30">
        <v>386.15000000000003</v>
      </c>
      <c r="C28" s="30">
        <v>300.50000000000006</v>
      </c>
      <c r="D28" s="30">
        <v>399.25</v>
      </c>
      <c r="E28" s="29" t="s">
        <v>72</v>
      </c>
      <c r="F28" s="31"/>
    </row>
    <row r="29" spans="1:12" x14ac:dyDescent="0.2">
      <c r="A29" s="29">
        <v>11</v>
      </c>
      <c r="B29" s="30">
        <v>348.90000000000003</v>
      </c>
      <c r="C29" s="30">
        <v>274.85000000000002</v>
      </c>
      <c r="D29" s="30">
        <v>314.75</v>
      </c>
      <c r="E29" s="29" t="s">
        <v>74</v>
      </c>
      <c r="F29" s="31"/>
    </row>
    <row r="30" spans="1:12" x14ac:dyDescent="0.2">
      <c r="A30" s="29">
        <v>12</v>
      </c>
      <c r="B30" s="30">
        <v>358.55</v>
      </c>
      <c r="C30" s="30">
        <v>455.70000000000005</v>
      </c>
      <c r="D30" s="30">
        <v>436.5</v>
      </c>
      <c r="E30" s="29" t="s">
        <v>72</v>
      </c>
      <c r="F30" s="31"/>
    </row>
    <row r="31" spans="1:12" x14ac:dyDescent="0.2">
      <c r="A31" s="29">
        <v>13</v>
      </c>
      <c r="B31" s="30">
        <v>399</v>
      </c>
      <c r="C31" s="30">
        <v>423.29999999999995</v>
      </c>
      <c r="D31" s="30">
        <v>401</v>
      </c>
      <c r="E31" s="29" t="s">
        <v>72</v>
      </c>
      <c r="F31" s="31"/>
    </row>
    <row r="32" spans="1:12" x14ac:dyDescent="0.2">
      <c r="A32" s="29">
        <v>14</v>
      </c>
      <c r="B32" s="30">
        <v>314.95</v>
      </c>
      <c r="C32" s="30">
        <v>322.8</v>
      </c>
      <c r="D32" s="30">
        <v>449.90000000000003</v>
      </c>
      <c r="E32" s="29" t="s">
        <v>72</v>
      </c>
      <c r="F32" s="31"/>
    </row>
    <row r="33" spans="1:6" x14ac:dyDescent="0.2">
      <c r="A33" s="29">
        <v>15</v>
      </c>
      <c r="B33" s="30">
        <v>411.15000000000003</v>
      </c>
      <c r="C33" s="30">
        <v>434.45</v>
      </c>
      <c r="D33" s="30">
        <v>390.55</v>
      </c>
      <c r="E33" s="29" t="s">
        <v>72</v>
      </c>
      <c r="F33" s="31"/>
    </row>
    <row r="34" spans="1:6" x14ac:dyDescent="0.2">
      <c r="A34" s="29">
        <v>16</v>
      </c>
      <c r="B34" s="30">
        <v>430.05000000000007</v>
      </c>
      <c r="C34" s="30">
        <v>415.35</v>
      </c>
      <c r="D34" s="30">
        <v>461.95000000000005</v>
      </c>
      <c r="E34" s="29" t="s">
        <v>72</v>
      </c>
      <c r="F34" s="31"/>
    </row>
    <row r="35" spans="1:6" x14ac:dyDescent="0.2">
      <c r="A35" s="29">
        <v>17</v>
      </c>
      <c r="B35" s="30">
        <v>429.90000000000003</v>
      </c>
      <c r="C35" s="30">
        <v>403.05</v>
      </c>
      <c r="D35" s="30">
        <v>483.4</v>
      </c>
      <c r="E35" s="29" t="s">
        <v>74</v>
      </c>
      <c r="F35" s="31"/>
    </row>
    <row r="36" spans="1:6" x14ac:dyDescent="0.2">
      <c r="A36" s="29">
        <v>18</v>
      </c>
      <c r="B36" s="30">
        <v>421.2</v>
      </c>
      <c r="C36" s="30">
        <v>454.15000000000003</v>
      </c>
      <c r="D36" s="30">
        <v>470.6</v>
      </c>
      <c r="E36" s="29" t="s">
        <v>72</v>
      </c>
      <c r="F36" s="31"/>
    </row>
    <row r="37" spans="1:6" x14ac:dyDescent="0.2">
      <c r="A37" s="29">
        <v>19</v>
      </c>
      <c r="B37" s="30">
        <v>459</v>
      </c>
      <c r="C37" s="30">
        <v>422.1</v>
      </c>
      <c r="D37" s="30">
        <v>374.85</v>
      </c>
      <c r="E37" s="29" t="s">
        <v>72</v>
      </c>
      <c r="F37" s="31"/>
    </row>
    <row r="38" spans="1:6" x14ac:dyDescent="0.2">
      <c r="A38" s="29">
        <v>20</v>
      </c>
      <c r="B38" s="30">
        <v>300.8</v>
      </c>
      <c r="C38" s="30">
        <v>380.65000000000009</v>
      </c>
      <c r="D38" s="30">
        <v>389.9</v>
      </c>
      <c r="E38" s="29" t="s">
        <v>72</v>
      </c>
      <c r="F38" s="31"/>
    </row>
    <row r="39" spans="1:6" x14ac:dyDescent="0.2">
      <c r="A39" s="29">
        <v>21</v>
      </c>
      <c r="B39" s="30">
        <v>416.24999999999994</v>
      </c>
      <c r="C39" s="30">
        <v>334.5</v>
      </c>
      <c r="D39" s="30">
        <v>315.25</v>
      </c>
      <c r="E39" s="29" t="s">
        <v>72</v>
      </c>
      <c r="F39" s="31"/>
    </row>
    <row r="40" spans="1:6" x14ac:dyDescent="0.2">
      <c r="A40" s="29">
        <v>22</v>
      </c>
      <c r="B40" s="30">
        <v>310.70000000000005</v>
      </c>
      <c r="C40" s="30">
        <v>336.20000000000005</v>
      </c>
      <c r="D40" s="30">
        <v>304.3</v>
      </c>
      <c r="E40" s="29" t="s">
        <v>72</v>
      </c>
      <c r="F40" s="31"/>
    </row>
    <row r="41" spans="1:6" x14ac:dyDescent="0.2">
      <c r="A41" s="29">
        <v>23</v>
      </c>
      <c r="B41" s="30">
        <v>408.2</v>
      </c>
      <c r="C41" s="30">
        <v>356.40000000000003</v>
      </c>
      <c r="D41" s="30">
        <v>494.55</v>
      </c>
      <c r="E41" s="29" t="s">
        <v>72</v>
      </c>
      <c r="F41" s="31"/>
    </row>
    <row r="42" spans="1:6" x14ac:dyDescent="0.2">
      <c r="A42" s="29">
        <v>24</v>
      </c>
      <c r="B42" s="30">
        <v>319</v>
      </c>
      <c r="C42" s="30">
        <v>393.80000000000007</v>
      </c>
      <c r="D42" s="30">
        <v>432.9</v>
      </c>
      <c r="E42" s="29" t="s">
        <v>74</v>
      </c>
      <c r="F42" s="31"/>
    </row>
    <row r="43" spans="1:6" x14ac:dyDescent="0.2">
      <c r="A43" s="29">
        <v>25</v>
      </c>
      <c r="B43" s="30">
        <v>301.45000000000005</v>
      </c>
      <c r="C43" s="30">
        <v>324.90000000000003</v>
      </c>
      <c r="D43" s="30">
        <v>332.15</v>
      </c>
      <c r="E43" s="29" t="s">
        <v>72</v>
      </c>
      <c r="F43" s="31"/>
    </row>
    <row r="44" spans="1:6" x14ac:dyDescent="0.2">
      <c r="A44" s="29">
        <v>26</v>
      </c>
      <c r="B44" s="30">
        <v>284.75</v>
      </c>
      <c r="C44" s="30">
        <v>464.40000000000003</v>
      </c>
      <c r="D44" s="30">
        <v>460.50000000000006</v>
      </c>
      <c r="E44" s="29" t="s">
        <v>72</v>
      </c>
      <c r="F44" s="31"/>
    </row>
    <row r="45" spans="1:6" x14ac:dyDescent="0.2">
      <c r="A45" s="29">
        <v>27</v>
      </c>
      <c r="B45" s="30">
        <v>360.70000000000005</v>
      </c>
      <c r="C45" s="30">
        <v>353.3</v>
      </c>
      <c r="D45" s="30">
        <v>371.75</v>
      </c>
      <c r="E45" s="29" t="s">
        <v>74</v>
      </c>
      <c r="F45" s="31"/>
    </row>
    <row r="46" spans="1:6" x14ac:dyDescent="0.2">
      <c r="A46" s="29">
        <v>28</v>
      </c>
      <c r="B46" s="30">
        <v>326.10000000000008</v>
      </c>
      <c r="C46" s="30">
        <v>469.90000000000009</v>
      </c>
      <c r="D46" s="30">
        <v>468.05</v>
      </c>
      <c r="E46" s="29" t="s">
        <v>72</v>
      </c>
      <c r="F46" s="31"/>
    </row>
    <row r="47" spans="1:6" x14ac:dyDescent="0.2">
      <c r="A47" s="29">
        <v>29</v>
      </c>
      <c r="B47" s="30">
        <v>299.40000000000009</v>
      </c>
      <c r="C47" s="30">
        <v>276.14999999999998</v>
      </c>
      <c r="D47" s="30">
        <v>368.65</v>
      </c>
      <c r="E47" s="29" t="s">
        <v>74</v>
      </c>
      <c r="F47" s="31"/>
    </row>
    <row r="48" spans="1:6" x14ac:dyDescent="0.2">
      <c r="A48" s="29">
        <v>30</v>
      </c>
      <c r="B48" s="30">
        <v>282.74999999999994</v>
      </c>
      <c r="C48" s="30">
        <v>439.85</v>
      </c>
      <c r="D48" s="30">
        <v>416.45000000000005</v>
      </c>
      <c r="E48" s="29" t="s">
        <v>72</v>
      </c>
      <c r="F48" s="31"/>
    </row>
    <row r="49" spans="1:6" x14ac:dyDescent="0.2">
      <c r="A49" s="29">
        <v>31</v>
      </c>
      <c r="B49" s="30">
        <v>356.20000000000005</v>
      </c>
      <c r="C49" s="30">
        <v>419.5</v>
      </c>
      <c r="D49" s="30">
        <v>374.75000000000006</v>
      </c>
      <c r="E49" s="29" t="s">
        <v>72</v>
      </c>
      <c r="F49" s="31"/>
    </row>
    <row r="50" spans="1:6" x14ac:dyDescent="0.2">
      <c r="A50" s="29">
        <v>32</v>
      </c>
      <c r="B50" s="30">
        <v>459.95</v>
      </c>
      <c r="C50" s="30">
        <v>413.3</v>
      </c>
      <c r="D50" s="30">
        <v>422.99999999999994</v>
      </c>
      <c r="E50" s="29" t="s">
        <v>72</v>
      </c>
      <c r="F50" s="31"/>
    </row>
    <row r="51" spans="1:6" x14ac:dyDescent="0.2">
      <c r="A51" s="29">
        <v>33</v>
      </c>
      <c r="B51" s="30">
        <v>419.85</v>
      </c>
      <c r="C51" s="30">
        <v>333.5</v>
      </c>
      <c r="D51" s="30">
        <v>494.80000000000007</v>
      </c>
      <c r="E51" s="29" t="s">
        <v>72</v>
      </c>
      <c r="F51" s="31"/>
    </row>
    <row r="52" spans="1:6" x14ac:dyDescent="0.2">
      <c r="A52" s="29">
        <v>34</v>
      </c>
      <c r="B52" s="30">
        <v>420.65000000000003</v>
      </c>
      <c r="C52" s="30">
        <v>301.55</v>
      </c>
      <c r="D52" s="30">
        <v>440.9</v>
      </c>
      <c r="E52" s="29" t="s">
        <v>72</v>
      </c>
      <c r="F52" s="31"/>
    </row>
    <row r="53" spans="1:6" x14ac:dyDescent="0.2">
      <c r="A53" s="29">
        <v>35</v>
      </c>
      <c r="B53" s="30">
        <v>432.74999999999994</v>
      </c>
      <c r="C53" s="30">
        <v>299</v>
      </c>
      <c r="D53" s="30">
        <v>486.30000000000007</v>
      </c>
      <c r="E53" s="29" t="s">
        <v>72</v>
      </c>
      <c r="F53" s="31"/>
    </row>
    <row r="54" spans="1:6" x14ac:dyDescent="0.2">
      <c r="A54" s="29">
        <v>36</v>
      </c>
      <c r="B54" s="30">
        <v>378.4</v>
      </c>
      <c r="C54" s="30">
        <v>285.55</v>
      </c>
      <c r="D54" s="30">
        <v>389.25</v>
      </c>
      <c r="E54" s="29" t="s">
        <v>74</v>
      </c>
      <c r="F54" s="31"/>
    </row>
    <row r="55" spans="1:6" x14ac:dyDescent="0.2">
      <c r="A55" s="29">
        <v>37</v>
      </c>
      <c r="B55" s="30">
        <v>321.39999999999998</v>
      </c>
      <c r="C55" s="30">
        <v>402.4</v>
      </c>
      <c r="D55" s="30">
        <v>462.55000000000007</v>
      </c>
      <c r="E55" s="29" t="s">
        <v>74</v>
      </c>
      <c r="F55" s="31"/>
    </row>
    <row r="56" spans="1:6" x14ac:dyDescent="0.2">
      <c r="A56" s="29">
        <v>38</v>
      </c>
      <c r="B56" s="30">
        <v>467.5</v>
      </c>
      <c r="C56" s="30">
        <v>344.80000000000007</v>
      </c>
      <c r="D56" s="30">
        <v>395.4</v>
      </c>
      <c r="E56" s="29" t="s">
        <v>74</v>
      </c>
      <c r="F56" s="31"/>
    </row>
    <row r="57" spans="1:6" x14ac:dyDescent="0.2">
      <c r="A57" s="29">
        <v>39</v>
      </c>
      <c r="B57" s="30">
        <v>312.55000000000007</v>
      </c>
      <c r="C57" s="30">
        <v>469.90000000000009</v>
      </c>
      <c r="D57" s="30">
        <v>410.70000000000005</v>
      </c>
      <c r="E57" s="29" t="s">
        <v>72</v>
      </c>
      <c r="F57" s="31"/>
    </row>
    <row r="58" spans="1:6" x14ac:dyDescent="0.2">
      <c r="A58" s="29">
        <v>40</v>
      </c>
      <c r="B58" s="30">
        <v>376.1</v>
      </c>
      <c r="C58" s="30">
        <v>351.65000000000003</v>
      </c>
      <c r="D58" s="30">
        <v>471.4</v>
      </c>
      <c r="E58" s="29" t="s">
        <v>72</v>
      </c>
      <c r="F58" s="31"/>
    </row>
  </sheetData>
  <mergeCells count="2">
    <mergeCell ref="I19:K19"/>
    <mergeCell ref="J22:L22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Temperaturas</vt:lpstr>
      <vt:lpstr>PREMIO</vt:lpstr>
      <vt:lpstr>Examen</vt:lpstr>
      <vt:lpstr>Fecha</vt:lpstr>
      <vt:lpstr>maxima</vt:lpstr>
      <vt:lpstr>menor</vt:lpstr>
      <vt:lpstr>minima</vt:lpstr>
      <vt:lpstr>promedio</vt:lpstr>
      <vt:lpstr>Temp</vt:lpstr>
      <vt:lpstr>Temperatura</vt:lpstr>
    </vt:vector>
  </TitlesOfParts>
  <Company>CIBERTEC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Aguirre</dc:creator>
  <cp:lastModifiedBy>user</cp:lastModifiedBy>
  <dcterms:created xsi:type="dcterms:W3CDTF">2005-03-19T20:03:43Z</dcterms:created>
  <dcterms:modified xsi:type="dcterms:W3CDTF">2017-02-05T17:29:37Z</dcterms:modified>
</cp:coreProperties>
</file>