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eps\Desktop\09 Funciones NO Matriciales RESUELTO\"/>
    </mc:Choice>
  </mc:AlternateContent>
  <bookViews>
    <workbookView xWindow="0" yWindow="0" windowWidth="15360" windowHeight="7755" tabRatio="269"/>
  </bookViews>
  <sheets>
    <sheet name="SUMAR SI CONJUNTO" sheetId="3" r:id="rId1"/>
  </sheets>
  <definedNames>
    <definedName name="_xlnm._FilterDatabase" localSheetId="0" hidden="1">'SUMAR SI CONJUNTO'!$A$4:$G$19</definedName>
    <definedName name="_Order1" hidden="1">255</definedName>
    <definedName name="_Order2" hidden="1">0</definedName>
    <definedName name="anscount" hidden="1">1</definedName>
    <definedName name="Departamentos">'SUMAR SI CONJUNTO'!$B$5:$B$17</definedName>
    <definedName name="DOLARES">'SUMAR SI CONJUNTO'!$G$5:$G$17</definedName>
    <definedName name="Ecivil">'SUMAR SI CONJUNTO'!$E$5:$E$17</definedName>
    <definedName name="Empleados">'SUMAR SI CONJUNTO'!$A$5:$A$17</definedName>
    <definedName name="limcount" hidden="1">1</definedName>
    <definedName name="Oficina">'SUMAR SI CONJUNTO'!$D$5:$D$17</definedName>
    <definedName name="sencount" hidden="1">1</definedName>
    <definedName name="Sexo">'SUMAR SI CONJUNTO'!$C$5:$C$17</definedName>
    <definedName name="SOLES">'SUMAR SI CONJUNTO'!$F$5:$F$17</definedName>
  </definedNames>
  <calcPr calcId="152511"/>
</workbook>
</file>

<file path=xl/calcChain.xml><?xml version="1.0" encoding="utf-8"?>
<calcChain xmlns="http://schemas.openxmlformats.org/spreadsheetml/2006/main">
  <c r="E33" i="3" l="1"/>
  <c r="E34" i="3"/>
  <c r="E32" i="3"/>
  <c r="E28" i="3"/>
  <c r="E27" i="3"/>
  <c r="E26" i="3"/>
  <c r="E24" i="3"/>
  <c r="E23" i="3"/>
  <c r="E22" i="3"/>
  <c r="E21" i="3"/>
  <c r="G12" i="3" l="1"/>
  <c r="G11" i="3"/>
  <c r="G10" i="3"/>
  <c r="G9" i="3"/>
  <c r="G6" i="3" l="1"/>
  <c r="G7" i="3"/>
  <c r="G8" i="3"/>
  <c r="G13" i="3"/>
  <c r="G14" i="3"/>
  <c r="G15" i="3"/>
  <c r="G16" i="3"/>
  <c r="G17" i="3"/>
  <c r="G5" i="3"/>
</calcChain>
</file>

<file path=xl/sharedStrings.xml><?xml version="1.0" encoding="utf-8"?>
<sst xmlns="http://schemas.openxmlformats.org/spreadsheetml/2006/main" count="86" uniqueCount="50">
  <si>
    <t>Ventas</t>
  </si>
  <si>
    <t>Lima</t>
  </si>
  <si>
    <t>Sistemas</t>
  </si>
  <si>
    <t>Cuadro de Empleados</t>
  </si>
  <si>
    <t>Empleados</t>
  </si>
  <si>
    <t>Departamentos</t>
  </si>
  <si>
    <t>Sexo</t>
  </si>
  <si>
    <t>Walter Quiroz</t>
  </si>
  <si>
    <t>M</t>
  </si>
  <si>
    <t>S</t>
  </si>
  <si>
    <t>Marcos Serrudo</t>
  </si>
  <si>
    <t>Lambayeque</t>
  </si>
  <si>
    <t>Legal</t>
  </si>
  <si>
    <t>C</t>
  </si>
  <si>
    <t>Rozana Diaz</t>
  </si>
  <si>
    <t>Piura</t>
  </si>
  <si>
    <t>F</t>
  </si>
  <si>
    <t>Contabilidad</t>
  </si>
  <si>
    <t>Karin Araujo</t>
  </si>
  <si>
    <t>Tumbes</t>
  </si>
  <si>
    <t>D</t>
  </si>
  <si>
    <t>Amparo Farfan</t>
  </si>
  <si>
    <t>Lidia Ocoña</t>
  </si>
  <si>
    <t>Juan Paz</t>
  </si>
  <si>
    <t>V</t>
  </si>
  <si>
    <t>Halle:</t>
  </si>
  <si>
    <t>2.- Total de Sueldo $ de las mujeres</t>
  </si>
  <si>
    <t>8.- Total de Sueldo $ de departamentos que comienzan con la letra L</t>
  </si>
  <si>
    <t>SOLES</t>
  </si>
  <si>
    <t>DOLARES</t>
  </si>
  <si>
    <t>Ecivil</t>
  </si>
  <si>
    <t>Tacna</t>
  </si>
  <si>
    <t>Flor Luján</t>
  </si>
  <si>
    <t>10. Total de Sueldo $ de las Areas de Ventas y Sistemas</t>
  </si>
  <si>
    <t>Oficina</t>
  </si>
  <si>
    <t>1.- Total de Sueldo S/. del personal de la oficina Legal</t>
  </si>
  <si>
    <t>Alfonso Loayza</t>
  </si>
  <si>
    <t>Juliana Acosta</t>
  </si>
  <si>
    <t>Pilar Castillo</t>
  </si>
  <si>
    <t>Sandra Gonzales</t>
  </si>
  <si>
    <t>Ida Echegaray</t>
  </si>
  <si>
    <t>Ica</t>
  </si>
  <si>
    <t>3.- Total de Sueldo $ del personal Femenino que es de Contabilidad</t>
  </si>
  <si>
    <t>7.- Total de Sueldo S/. de los Casados de Tacna</t>
  </si>
  <si>
    <t>5.- Total de Sueldo S/. de empleados de sexo masculino y Casados</t>
  </si>
  <si>
    <t xml:space="preserve">    Usando criterios Especiales</t>
  </si>
  <si>
    <t xml:space="preserve">      y son de Lima</t>
  </si>
  <si>
    <t>6.- Total de Sueldo S/. de empleados de Lima que ganan mas de S/. 2000</t>
  </si>
  <si>
    <t>9. Total de Sueldo Soles de Ica, Lima, Piura y Tacna</t>
  </si>
  <si>
    <t>4.- Total de Sueldo $ de los solteros, que ganan mas de 2000 dolares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</si>
</sst>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2">
    <numFmt numFmtId="43" formatCode="_-* #,##0.00_-;\-* #,##0.00_-;_-* &quot;-&quot;??_-;_-@_-"/>
    <numFmt numFmtId="164" formatCode="_ &quot;S/.&quot;\ * #,##0.00_ ;_ &quot;S/.&quot;\ * \-#,##0.00_ ;_ &quot;S/.&quot;\ * &quot;-&quot;??_ ;_ @_ "/>
    <numFmt numFmtId="165" formatCode="_-* #,##0.00\ &quot;€&quot;_-;\-* #,##0.00\ &quot;€&quot;_-;_-* &quot;-&quot;??\ &quot;€&quot;_-;_-@_-"/>
    <numFmt numFmtId="166" formatCode="_-* #,##0.00\ _€_-;\-* #,##0.00\ _€_-;_-* &quot;-&quot;??\ _€_-;_-@_-"/>
    <numFmt numFmtId="167" formatCode="_(* #,##0_);_(* \(#,##0\);_(* &quot;-&quot;_);_(@_)"/>
    <numFmt numFmtId="168" formatCode="_(&quot;S/.&quot;\ * #,##0.00_);_(&quot;S/.&quot;\ * \(#,##0.00\);_(&quot;S/.&quot;\ * &quot;-&quot;??_);_(@_)"/>
    <numFmt numFmtId="169" formatCode="_(* #,##0.00_);_(* \(#,##0.00\);_(* &quot;-&quot;??_);_(@_)"/>
    <numFmt numFmtId="170" formatCode="_-[$S/.-280A]\ * #,##0.00_ ;_-[$S/.-280A]\ * \-#,##0.00\ ;_-[$S/.-280A]\ * &quot;-&quot;??_ ;_-@_ "/>
    <numFmt numFmtId="171" formatCode="\$#.00"/>
    <numFmt numFmtId="172" formatCode="&quot;$&quot;#,##0;[Red]\-&quot;$&quot;#,##0"/>
    <numFmt numFmtId="173" formatCode="&quot;$&quot;#,##0.00_);[Red]\(&quot;$&quot;#,##0.00\)"/>
    <numFmt numFmtId="174" formatCode="m\o\n\th\ d\,\ yyyy"/>
    <numFmt numFmtId="175" formatCode="_([$€-2]\ * #,##0.00_);_([$€-2]\ * \(#,##0.00\);_([$€-2]\ * &quot;-&quot;??_)"/>
    <numFmt numFmtId="176" formatCode="#.00"/>
    <numFmt numFmtId="177" formatCode="#."/>
    <numFmt numFmtId="178" formatCode="&quot;S/.&quot;\ #,##0"/>
    <numFmt numFmtId="179" formatCode="_(* #,##0_);_(* \(#,##0\);_(* &quot;-&quot;??_);_(@_)"/>
    <numFmt numFmtId="180" formatCode="%#.00"/>
    <numFmt numFmtId="181" formatCode="_-[$$-340A]\ * #,##0.00_-;\-[$$-340A]\ * #,##0.00_-;_-[$$-340A]\ * &quot;-&quot;??_-;_-@_-"/>
    <numFmt numFmtId="182" formatCode="&quot;S/.&quot;\ #,##0.00"/>
    <numFmt numFmtId="183" formatCode="[$$-409]\ #,##0.00_ ;_-[$$-409]* \-#,##0.00\ ;_-[$$-409]* &quot;-&quot;??_ ;_-@_ "/>
    <numFmt numFmtId="184" formatCode="_-[$$-409]* #,##0.00_ ;_-[$$-409]* \-#,##0.00\ ;_-[$$-409]* &quot;-&quot;??_ ;_-@_ 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8"/>
      <name val="Arial"/>
      <family val="2"/>
    </font>
    <font>
      <b/>
      <sz val="16"/>
      <color indexed="9"/>
      <name val="Arial"/>
      <family val="2"/>
    </font>
    <font>
      <sz val="14"/>
      <name val="Arial"/>
      <family val="2"/>
    </font>
    <font>
      <sz val="1"/>
      <color indexed="8"/>
      <name val="Courier"/>
      <family val="3"/>
    </font>
    <font>
      <sz val="8"/>
      <name val="Helv"/>
    </font>
    <font>
      <sz val="10"/>
      <name val="MS Sans Serif"/>
      <family val="2"/>
    </font>
    <font>
      <b/>
      <sz val="1"/>
      <color indexed="8"/>
      <name val="Courier"/>
      <family val="3"/>
    </font>
    <font>
      <sz val="10"/>
      <color indexed="9"/>
      <name val="Arial"/>
      <family val="2"/>
    </font>
    <font>
      <sz val="10"/>
      <color indexed="8"/>
      <name val="Arial"/>
      <family val="2"/>
    </font>
    <font>
      <sz val="9"/>
      <name val="Book Antiqua"/>
      <family val="1"/>
    </font>
    <font>
      <b/>
      <sz val="14"/>
      <color indexed="9"/>
      <name val="Arial"/>
      <family val="2"/>
    </font>
    <font>
      <b/>
      <sz val="14"/>
      <name val="Arial"/>
      <family val="2"/>
    </font>
    <font>
      <b/>
      <u/>
      <sz val="14"/>
      <name val="Arial"/>
      <family val="2"/>
    </font>
    <font>
      <b/>
      <u/>
      <sz val="16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56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164" fontId="1" fillId="0" borderId="0" applyFont="0" applyFill="0" applyBorder="0" applyAlignment="0" applyProtection="0"/>
    <xf numFmtId="0" fontId="2" fillId="0" borderId="0"/>
    <xf numFmtId="0" fontId="2" fillId="0" borderId="0"/>
    <xf numFmtId="4" fontId="6" fillId="0" borderId="0">
      <protection locked="0"/>
    </xf>
    <xf numFmtId="38" fontId="2" fillId="0" borderId="0" applyFont="0" applyFill="0" applyBorder="0" applyAlignment="0" applyProtection="0"/>
    <xf numFmtId="4" fontId="7" fillId="0" borderId="0" applyFont="0" applyFill="0" applyBorder="0" applyAlignment="0" applyProtection="0"/>
    <xf numFmtId="171" fontId="6" fillId="0" borderId="0">
      <protection locked="0"/>
    </xf>
    <xf numFmtId="172" fontId="2" fillId="0" borderId="0" applyFont="0" applyFill="0" applyBorder="0" applyAlignment="0" applyProtection="0"/>
    <xf numFmtId="173" fontId="8" fillId="0" borderId="0" applyFont="0" applyFill="0" applyBorder="0" applyAlignment="0" applyProtection="0"/>
    <xf numFmtId="174" fontId="6" fillId="0" borderId="0">
      <protection locked="0"/>
    </xf>
    <xf numFmtId="175" fontId="2" fillId="0" borderId="0" applyFont="0" applyFill="0" applyBorder="0" applyAlignment="0" applyProtection="0"/>
    <xf numFmtId="176" fontId="6" fillId="0" borderId="0">
      <protection locked="0"/>
    </xf>
    <xf numFmtId="177" fontId="9" fillId="0" borderId="0">
      <protection locked="0"/>
    </xf>
    <xf numFmtId="177" fontId="9" fillId="0" borderId="0">
      <protection locked="0"/>
    </xf>
    <xf numFmtId="0" fontId="10" fillId="5" borderId="0"/>
    <xf numFmtId="167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78" fontId="1" fillId="0" borderId="0" applyFont="0" applyFill="0" applyBorder="0" applyAlignment="0" applyProtection="0"/>
    <xf numFmtId="16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2" fillId="0" borderId="0"/>
    <xf numFmtId="0" fontId="11" fillId="0" borderId="0"/>
    <xf numFmtId="0" fontId="12" fillId="0" borderId="0"/>
    <xf numFmtId="0" fontId="2" fillId="0" borderId="0"/>
    <xf numFmtId="0" fontId="2" fillId="0" borderId="0"/>
    <xf numFmtId="0" fontId="10" fillId="6" borderId="0"/>
    <xf numFmtId="0" fontId="2" fillId="0" borderId="0"/>
    <xf numFmtId="0" fontId="2" fillId="0" borderId="0"/>
    <xf numFmtId="0" fontId="2" fillId="0" borderId="0"/>
    <xf numFmtId="180" fontId="6" fillId="0" borderId="0">
      <protection locked="0"/>
    </xf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70" fontId="2" fillId="0" borderId="0" applyFont="0" applyFill="0" applyBorder="0" applyAlignment="0" applyProtection="0"/>
  </cellStyleXfs>
  <cellXfs count="20">
    <xf numFmtId="0" fontId="0" fillId="0" borderId="0" xfId="0"/>
    <xf numFmtId="0" fontId="2" fillId="0" borderId="0" xfId="2"/>
    <xf numFmtId="181" fontId="2" fillId="0" borderId="0" xfId="2" applyNumberFormat="1"/>
    <xf numFmtId="0" fontId="5" fillId="0" borderId="0" xfId="2" applyFont="1"/>
    <xf numFmtId="0" fontId="13" fillId="3" borderId="1" xfId="2" applyFont="1" applyFill="1" applyBorder="1" applyAlignment="1">
      <alignment horizontal="center"/>
    </xf>
    <xf numFmtId="0" fontId="5" fillId="0" borderId="1" xfId="2" applyFont="1" applyBorder="1"/>
    <xf numFmtId="0" fontId="5" fillId="0" borderId="1" xfId="2" applyFont="1" applyFill="1" applyBorder="1" applyAlignment="1">
      <alignment horizontal="center"/>
    </xf>
    <xf numFmtId="0" fontId="5" fillId="0" borderId="1" xfId="2" applyFont="1" applyFill="1" applyBorder="1"/>
    <xf numFmtId="164" fontId="5" fillId="0" borderId="1" xfId="1" applyFont="1" applyBorder="1"/>
    <xf numFmtId="181" fontId="5" fillId="0" borderId="1" xfId="2" applyNumberFormat="1" applyFont="1" applyBorder="1"/>
    <xf numFmtId="0" fontId="5" fillId="0" borderId="1" xfId="2" applyFont="1" applyBorder="1" applyAlignment="1">
      <alignment horizontal="center"/>
    </xf>
    <xf numFmtId="0" fontId="14" fillId="0" borderId="0" xfId="2" applyFont="1"/>
    <xf numFmtId="0" fontId="15" fillId="0" borderId="0" xfId="2" applyFont="1"/>
    <xf numFmtId="0" fontId="16" fillId="0" borderId="0" xfId="2" applyFont="1"/>
    <xf numFmtId="0" fontId="5" fillId="0" borderId="0" xfId="2" applyFont="1" applyAlignment="1">
      <alignment horizontal="left"/>
    </xf>
    <xf numFmtId="0" fontId="4" fillId="2" borderId="0" xfId="2" applyFont="1" applyFill="1" applyAlignment="1">
      <alignment horizontal="center"/>
    </xf>
    <xf numFmtId="182" fontId="3" fillId="4" borderId="1" xfId="2" applyNumberFormat="1" applyFont="1" applyFill="1" applyBorder="1" applyAlignment="1">
      <alignment horizontal="center"/>
    </xf>
    <xf numFmtId="183" fontId="3" fillId="4" borderId="1" xfId="2" applyNumberFormat="1" applyFont="1" applyFill="1" applyBorder="1" applyAlignment="1">
      <alignment horizontal="center"/>
    </xf>
    <xf numFmtId="184" fontId="3" fillId="4" borderId="2" xfId="2" applyNumberFormat="1" applyFont="1" applyFill="1" applyBorder="1" applyAlignment="1">
      <alignment horizontal="center"/>
    </xf>
    <xf numFmtId="184" fontId="3" fillId="4" borderId="3" xfId="2" applyNumberFormat="1" applyFont="1" applyFill="1" applyBorder="1" applyAlignment="1">
      <alignment horizontal="center"/>
    </xf>
  </cellXfs>
  <cellStyles count="44">
    <cellStyle name="Cancel" xfId="3"/>
    <cellStyle name="Comma" xfId="4"/>
    <cellStyle name="Comma [0]" xfId="5"/>
    <cellStyle name="Comma_SOLVER1" xfId="6"/>
    <cellStyle name="Currency" xfId="7"/>
    <cellStyle name="Currency [0]" xfId="8"/>
    <cellStyle name="Currency_Solver Example" xfId="9"/>
    <cellStyle name="Date" xfId="10"/>
    <cellStyle name="Euro" xfId="11"/>
    <cellStyle name="Euro 2" xfId="43"/>
    <cellStyle name="Fixed" xfId="12"/>
    <cellStyle name="Heading1" xfId="13"/>
    <cellStyle name="Heading2" xfId="14"/>
    <cellStyle name="Marco" xfId="15"/>
    <cellStyle name="Millares [0] 2" xfId="16"/>
    <cellStyle name="Millares 2" xfId="17"/>
    <cellStyle name="Millares 3" xfId="18"/>
    <cellStyle name="Millares 3 2" xfId="19"/>
    <cellStyle name="Millares 3 2 2" xfId="20"/>
    <cellStyle name="Millares 4" xfId="21"/>
    <cellStyle name="Millares 5" xfId="22"/>
    <cellStyle name="Millares 6" xfId="23"/>
    <cellStyle name="Millares 7" xfId="24"/>
    <cellStyle name="Moneda" xfId="1" builtinId="4"/>
    <cellStyle name="Moneda 2" xfId="25"/>
    <cellStyle name="Moneda 3" xfId="26"/>
    <cellStyle name="Moneda 3 2" xfId="27"/>
    <cellStyle name="Moneda 3 2 2" xfId="28"/>
    <cellStyle name="Moneda 4" xfId="29"/>
    <cellStyle name="Normal" xfId="0" builtinId="0"/>
    <cellStyle name="Normal 2" xfId="2"/>
    <cellStyle name="Normal 2 2" xfId="30"/>
    <cellStyle name="Normal 2 3" xfId="31"/>
    <cellStyle name="Normal 3" xfId="32"/>
    <cellStyle name="Normal 3 2" xfId="33"/>
    <cellStyle name="Normal 4" xfId="34"/>
    <cellStyle name="Normal 4 2" xfId="35"/>
    <cellStyle name="Normal 5" xfId="36"/>
    <cellStyle name="Normal 5 2" xfId="37"/>
    <cellStyle name="Normal 6" xfId="38"/>
    <cellStyle name="Normal 7" xfId="39"/>
    <cellStyle name="Percent" xfId="40"/>
    <cellStyle name="Porcentual 2" xfId="41"/>
    <cellStyle name="Porcentual 3" xfId="4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1217544</xdr:colOff>
      <xdr:row>36</xdr:row>
      <xdr:rowOff>91109</xdr:rowOff>
    </xdr:from>
    <xdr:to>
      <xdr:col>7</xdr:col>
      <xdr:colOff>149087</xdr:colOff>
      <xdr:row>45</xdr:row>
      <xdr:rowOff>36030</xdr:rowOff>
    </xdr:to>
    <xdr:pic>
      <xdr:nvPicPr>
        <xdr:cNvPr id="3" name="Imagen 2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983"/>
        <a:stretch/>
      </xdr:blipFill>
      <xdr:spPr bwMode="auto">
        <a:xfrm>
          <a:off x="4298674" y="9640957"/>
          <a:ext cx="4961283" cy="1435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"/>
  <sheetViews>
    <sheetView showGridLines="0" tabSelected="1" topLeftCell="A31" zoomScale="115" zoomScaleNormal="115" workbookViewId="0">
      <selection activeCell="E34" sqref="E34:F34"/>
    </sheetView>
  </sheetViews>
  <sheetFormatPr baseColWidth="10" defaultColWidth="11.42578125" defaultRowHeight="12.75" x14ac:dyDescent="0.2"/>
  <cols>
    <col min="1" max="1" width="18.5703125" style="1" customWidth="1"/>
    <col min="2" max="2" width="19" style="1" customWidth="1"/>
    <col min="3" max="3" width="8.5703125" style="1" customWidth="1"/>
    <col min="4" max="4" width="42.140625" style="1" customWidth="1"/>
    <col min="5" max="5" width="15.140625" style="1" customWidth="1"/>
    <col min="6" max="6" width="17.42578125" style="1" customWidth="1"/>
    <col min="7" max="7" width="15.7109375" style="1" customWidth="1"/>
    <col min="8" max="16384" width="11.42578125" style="1"/>
  </cols>
  <sheetData>
    <row r="1" spans="1:8" ht="20.25" x14ac:dyDescent="0.3">
      <c r="A1" s="15" t="s">
        <v>3</v>
      </c>
      <c r="B1" s="15"/>
      <c r="C1" s="15"/>
      <c r="D1" s="15"/>
      <c r="E1" s="15"/>
      <c r="F1" s="15"/>
      <c r="G1" s="15"/>
    </row>
    <row r="3" spans="1:8" ht="18" x14ac:dyDescent="0.25">
      <c r="A3" s="3"/>
      <c r="B3" s="3"/>
      <c r="C3" s="3"/>
      <c r="D3" s="3"/>
      <c r="E3" s="3"/>
      <c r="F3" s="3"/>
      <c r="G3" s="3"/>
      <c r="H3" s="3"/>
    </row>
    <row r="4" spans="1:8" ht="18" x14ac:dyDescent="0.25">
      <c r="A4" s="4" t="s">
        <v>4</v>
      </c>
      <c r="B4" s="4" t="s">
        <v>5</v>
      </c>
      <c r="C4" s="4" t="s">
        <v>6</v>
      </c>
      <c r="D4" s="4" t="s">
        <v>34</v>
      </c>
      <c r="E4" s="4" t="s">
        <v>30</v>
      </c>
      <c r="F4" s="4" t="s">
        <v>28</v>
      </c>
      <c r="G4" s="4" t="s">
        <v>29</v>
      </c>
      <c r="H4" s="3"/>
    </row>
    <row r="5" spans="1:8" ht="18" x14ac:dyDescent="0.25">
      <c r="A5" s="5" t="s">
        <v>7</v>
      </c>
      <c r="B5" s="5" t="s">
        <v>1</v>
      </c>
      <c r="C5" s="6" t="s">
        <v>8</v>
      </c>
      <c r="D5" s="7" t="s">
        <v>17</v>
      </c>
      <c r="E5" s="6" t="s">
        <v>9</v>
      </c>
      <c r="F5" s="8">
        <v>2500</v>
      </c>
      <c r="G5" s="9">
        <f>F5/2.69</f>
        <v>929.36802973977694</v>
      </c>
      <c r="H5" s="3"/>
    </row>
    <row r="6" spans="1:8" ht="18" x14ac:dyDescent="0.25">
      <c r="A6" s="5" t="s">
        <v>10</v>
      </c>
      <c r="B6" s="5" t="s">
        <v>11</v>
      </c>
      <c r="C6" s="6" t="s">
        <v>8</v>
      </c>
      <c r="D6" s="7" t="s">
        <v>12</v>
      </c>
      <c r="E6" s="6" t="s">
        <v>13</v>
      </c>
      <c r="F6" s="8">
        <v>4200</v>
      </c>
      <c r="G6" s="9">
        <f t="shared" ref="G6:G17" si="0">F6/2.69</f>
        <v>1561.3382899628252</v>
      </c>
      <c r="H6" s="3"/>
    </row>
    <row r="7" spans="1:8" ht="18" x14ac:dyDescent="0.25">
      <c r="A7" s="5" t="s">
        <v>14</v>
      </c>
      <c r="B7" s="5" t="s">
        <v>15</v>
      </c>
      <c r="C7" s="6" t="s">
        <v>16</v>
      </c>
      <c r="D7" s="7" t="s">
        <v>17</v>
      </c>
      <c r="E7" s="6" t="s">
        <v>13</v>
      </c>
      <c r="F7" s="8">
        <v>3400</v>
      </c>
      <c r="G7" s="9">
        <f t="shared" si="0"/>
        <v>1263.9405204460966</v>
      </c>
      <c r="H7" s="3"/>
    </row>
    <row r="8" spans="1:8" ht="18" x14ac:dyDescent="0.25">
      <c r="A8" s="5" t="s">
        <v>18</v>
      </c>
      <c r="B8" s="5" t="s">
        <v>19</v>
      </c>
      <c r="C8" s="6" t="s">
        <v>16</v>
      </c>
      <c r="D8" s="7" t="s">
        <v>0</v>
      </c>
      <c r="E8" s="6" t="s">
        <v>20</v>
      </c>
      <c r="F8" s="8">
        <v>3000</v>
      </c>
      <c r="G8" s="9">
        <f t="shared" si="0"/>
        <v>1115.2416356877325</v>
      </c>
      <c r="H8" s="3"/>
    </row>
    <row r="9" spans="1:8" ht="18" x14ac:dyDescent="0.25">
      <c r="A9" s="5" t="s">
        <v>37</v>
      </c>
      <c r="B9" s="5" t="s">
        <v>19</v>
      </c>
      <c r="C9" s="6" t="s">
        <v>16</v>
      </c>
      <c r="D9" s="7" t="s">
        <v>12</v>
      </c>
      <c r="E9" s="6" t="s">
        <v>13</v>
      </c>
      <c r="F9" s="8">
        <v>2500</v>
      </c>
      <c r="G9" s="9">
        <f t="shared" si="0"/>
        <v>929.36802973977694</v>
      </c>
      <c r="H9" s="3"/>
    </row>
    <row r="10" spans="1:8" ht="18" x14ac:dyDescent="0.25">
      <c r="A10" s="5" t="s">
        <v>38</v>
      </c>
      <c r="B10" s="5" t="s">
        <v>1</v>
      </c>
      <c r="C10" s="6" t="s">
        <v>16</v>
      </c>
      <c r="D10" s="7" t="s">
        <v>17</v>
      </c>
      <c r="E10" s="6" t="s">
        <v>13</v>
      </c>
      <c r="F10" s="8">
        <v>2500</v>
      </c>
      <c r="G10" s="9">
        <f t="shared" si="0"/>
        <v>929.36802973977694</v>
      </c>
      <c r="H10" s="3"/>
    </row>
    <row r="11" spans="1:8" ht="18" x14ac:dyDescent="0.25">
      <c r="A11" s="5" t="s">
        <v>39</v>
      </c>
      <c r="B11" s="5" t="s">
        <v>15</v>
      </c>
      <c r="C11" s="6" t="s">
        <v>16</v>
      </c>
      <c r="D11" s="7" t="s">
        <v>0</v>
      </c>
      <c r="E11" s="6" t="s">
        <v>20</v>
      </c>
      <c r="F11" s="8">
        <v>6000</v>
      </c>
      <c r="G11" s="9">
        <f t="shared" si="0"/>
        <v>2230.4832713754649</v>
      </c>
      <c r="H11" s="3"/>
    </row>
    <row r="12" spans="1:8" ht="18" x14ac:dyDescent="0.25">
      <c r="A12" s="5" t="s">
        <v>40</v>
      </c>
      <c r="B12" s="5" t="s">
        <v>41</v>
      </c>
      <c r="C12" s="6" t="s">
        <v>16</v>
      </c>
      <c r="D12" s="7" t="s">
        <v>12</v>
      </c>
      <c r="E12" s="6" t="s">
        <v>20</v>
      </c>
      <c r="F12" s="8">
        <v>7500</v>
      </c>
      <c r="G12" s="9">
        <f t="shared" si="0"/>
        <v>2788.1040892193309</v>
      </c>
      <c r="H12" s="3"/>
    </row>
    <row r="13" spans="1:8" ht="18" x14ac:dyDescent="0.25">
      <c r="A13" s="5" t="s">
        <v>21</v>
      </c>
      <c r="B13" s="5" t="s">
        <v>1</v>
      </c>
      <c r="C13" s="6" t="s">
        <v>16</v>
      </c>
      <c r="D13" s="7" t="s">
        <v>2</v>
      </c>
      <c r="E13" s="6" t="s">
        <v>9</v>
      </c>
      <c r="F13" s="8">
        <v>5500</v>
      </c>
      <c r="G13" s="9">
        <f t="shared" si="0"/>
        <v>2044.6096654275093</v>
      </c>
      <c r="H13" s="3"/>
    </row>
    <row r="14" spans="1:8" ht="18" x14ac:dyDescent="0.25">
      <c r="A14" s="5" t="s">
        <v>22</v>
      </c>
      <c r="B14" s="5" t="s">
        <v>15</v>
      </c>
      <c r="C14" s="6" t="s">
        <v>16</v>
      </c>
      <c r="D14" s="7" t="s">
        <v>0</v>
      </c>
      <c r="E14" s="6" t="s">
        <v>13</v>
      </c>
      <c r="F14" s="8">
        <v>1900</v>
      </c>
      <c r="G14" s="9">
        <f t="shared" si="0"/>
        <v>706.31970260223045</v>
      </c>
      <c r="H14" s="3"/>
    </row>
    <row r="15" spans="1:8" ht="18" x14ac:dyDescent="0.25">
      <c r="A15" s="5" t="s">
        <v>23</v>
      </c>
      <c r="B15" s="5" t="s">
        <v>1</v>
      </c>
      <c r="C15" s="6" t="s">
        <v>8</v>
      </c>
      <c r="D15" s="7" t="s">
        <v>17</v>
      </c>
      <c r="E15" s="6" t="s">
        <v>24</v>
      </c>
      <c r="F15" s="8">
        <v>1300</v>
      </c>
      <c r="G15" s="9">
        <f t="shared" si="0"/>
        <v>483.27137546468401</v>
      </c>
      <c r="H15" s="3"/>
    </row>
    <row r="16" spans="1:8" ht="18" x14ac:dyDescent="0.25">
      <c r="A16" s="5" t="s">
        <v>36</v>
      </c>
      <c r="B16" s="5" t="s">
        <v>31</v>
      </c>
      <c r="C16" s="6" t="s">
        <v>8</v>
      </c>
      <c r="D16" s="5" t="s">
        <v>2</v>
      </c>
      <c r="E16" s="10" t="s">
        <v>9</v>
      </c>
      <c r="F16" s="8">
        <v>1500</v>
      </c>
      <c r="G16" s="9">
        <f t="shared" si="0"/>
        <v>557.62081784386623</v>
      </c>
      <c r="H16" s="3"/>
    </row>
    <row r="17" spans="1:8" ht="18" x14ac:dyDescent="0.25">
      <c r="A17" s="5" t="s">
        <v>32</v>
      </c>
      <c r="B17" s="5" t="s">
        <v>15</v>
      </c>
      <c r="C17" s="6" t="s">
        <v>16</v>
      </c>
      <c r="D17" s="7" t="s">
        <v>12</v>
      </c>
      <c r="E17" s="6" t="s">
        <v>13</v>
      </c>
      <c r="F17" s="8">
        <v>2500</v>
      </c>
      <c r="G17" s="9">
        <f t="shared" si="0"/>
        <v>929.36802973977694</v>
      </c>
      <c r="H17" s="3"/>
    </row>
    <row r="18" spans="1:8" ht="18" x14ac:dyDescent="0.25">
      <c r="A18" s="3"/>
      <c r="B18" s="3"/>
      <c r="C18" s="3"/>
      <c r="D18" s="3"/>
      <c r="E18" s="3"/>
      <c r="F18" s="3"/>
      <c r="G18" s="3"/>
      <c r="H18" s="3"/>
    </row>
    <row r="19" spans="1:8" ht="18" x14ac:dyDescent="0.25">
      <c r="A19" s="11" t="s">
        <v>25</v>
      </c>
      <c r="B19" s="3"/>
      <c r="C19" s="3"/>
      <c r="D19" s="3"/>
    </row>
    <row r="20" spans="1:8" ht="18" x14ac:dyDescent="0.25">
      <c r="A20" s="12"/>
      <c r="B20" s="3"/>
      <c r="C20" s="3"/>
      <c r="D20" s="3"/>
      <c r="G20" s="2"/>
    </row>
    <row r="21" spans="1:8" ht="23.25" x14ac:dyDescent="0.35">
      <c r="A21" s="3" t="s">
        <v>35</v>
      </c>
      <c r="B21" s="3"/>
      <c r="C21" s="3"/>
      <c r="D21" s="3"/>
      <c r="E21" s="16">
        <f>SUMIFS(SOLES,Oficina,"legal")</f>
        <v>16700</v>
      </c>
      <c r="F21" s="16"/>
    </row>
    <row r="22" spans="1:8" ht="23.25" x14ac:dyDescent="0.35">
      <c r="A22" s="3" t="s">
        <v>26</v>
      </c>
      <c r="B22" s="3"/>
      <c r="C22" s="3"/>
      <c r="D22" s="3"/>
      <c r="E22" s="17">
        <f>SUMIFS(DOLARES,Sexo,"f")</f>
        <v>12936.802973977696</v>
      </c>
      <c r="F22" s="17"/>
    </row>
    <row r="23" spans="1:8" ht="23.25" x14ac:dyDescent="0.35">
      <c r="A23" s="3" t="s">
        <v>42</v>
      </c>
      <c r="B23" s="3"/>
      <c r="C23" s="3"/>
      <c r="D23" s="3"/>
      <c r="E23" s="17">
        <f>SUMIFS(DOLARES,Sexo,"f",Oficina,"contabilidad")</f>
        <v>2193.3085501858736</v>
      </c>
      <c r="F23" s="17"/>
    </row>
    <row r="24" spans="1:8" ht="23.25" customHeight="1" x14ac:dyDescent="0.35">
      <c r="A24" s="14" t="s">
        <v>49</v>
      </c>
      <c r="B24" s="3"/>
      <c r="C24" s="3"/>
      <c r="D24" s="3"/>
      <c r="E24" s="17">
        <f>SUMIFS(DOLARES,Ecivil,"s",DOLARES,"&gt;2000",Departamentos,"lima")</f>
        <v>2044.6096654275093</v>
      </c>
      <c r="F24" s="17"/>
    </row>
    <row r="25" spans="1:8" ht="23.25" customHeight="1" x14ac:dyDescent="0.25">
      <c r="A25" s="14" t="s">
        <v>46</v>
      </c>
      <c r="B25" s="3"/>
      <c r="C25" s="3"/>
      <c r="D25" s="3"/>
      <c r="E25"/>
      <c r="F25"/>
    </row>
    <row r="26" spans="1:8" ht="23.25" x14ac:dyDescent="0.35">
      <c r="A26" s="3" t="s">
        <v>44</v>
      </c>
      <c r="B26" s="3"/>
      <c r="C26" s="3"/>
      <c r="D26" s="3"/>
      <c r="E26" s="16">
        <f>SUMIFS(SOLES,Sexo,"m",Ecivil,"c")</f>
        <v>4200</v>
      </c>
      <c r="F26" s="16"/>
    </row>
    <row r="27" spans="1:8" ht="30.75" customHeight="1" x14ac:dyDescent="0.35">
      <c r="A27" s="3" t="s">
        <v>47</v>
      </c>
      <c r="B27" s="3"/>
      <c r="C27" s="3"/>
      <c r="D27" s="3"/>
      <c r="E27" s="16">
        <f>SUMIFS(SOLES,Departamentos,"lima",SOLES,"&gt;2000")</f>
        <v>10500</v>
      </c>
      <c r="F27" s="16"/>
    </row>
    <row r="28" spans="1:8" ht="31.5" customHeight="1" x14ac:dyDescent="0.35">
      <c r="A28" s="3" t="s">
        <v>43</v>
      </c>
      <c r="B28" s="3"/>
      <c r="C28" s="3"/>
      <c r="D28" s="3"/>
      <c r="E28" s="16">
        <f>SUMIFS(SOLES,Ecivil,"c",Departamentos,"tacna")</f>
        <v>0</v>
      </c>
      <c r="F28" s="16"/>
    </row>
    <row r="29" spans="1:8" ht="18" x14ac:dyDescent="0.25">
      <c r="A29" s="3"/>
      <c r="B29" s="3"/>
      <c r="C29" s="3"/>
      <c r="D29" s="3"/>
    </row>
    <row r="30" spans="1:8" ht="18" x14ac:dyDescent="0.25">
      <c r="A30" s="3"/>
      <c r="B30" s="3"/>
      <c r="C30" s="3"/>
      <c r="D30" s="3"/>
    </row>
    <row r="31" spans="1:8" ht="20.25" x14ac:dyDescent="0.3">
      <c r="A31" s="13" t="s">
        <v>45</v>
      </c>
      <c r="B31" s="3"/>
      <c r="C31" s="3"/>
      <c r="D31" s="3"/>
    </row>
    <row r="32" spans="1:8" ht="30.75" customHeight="1" x14ac:dyDescent="0.35">
      <c r="A32" s="3" t="s">
        <v>27</v>
      </c>
      <c r="B32" s="3"/>
      <c r="C32" s="3"/>
      <c r="D32" s="3"/>
      <c r="E32" s="16">
        <f>SUMIFS(DOLARES,Departamentos,"L*")</f>
        <v>5947.9553903345723</v>
      </c>
      <c r="F32" s="16"/>
    </row>
    <row r="33" spans="1:6" ht="34.5" customHeight="1" x14ac:dyDescent="0.35">
      <c r="A33" s="3" t="s">
        <v>48</v>
      </c>
      <c r="B33" s="3"/>
      <c r="C33" s="3"/>
      <c r="D33" s="3"/>
      <c r="E33" s="16">
        <f>SUMIFS(SOLES,Departamentos,"*a")</f>
        <v>34600</v>
      </c>
      <c r="F33" s="16"/>
    </row>
    <row r="34" spans="1:6" ht="33.75" customHeight="1" x14ac:dyDescent="0.35">
      <c r="A34" s="3" t="s">
        <v>33</v>
      </c>
      <c r="B34" s="3"/>
      <c r="C34" s="3"/>
      <c r="D34" s="3"/>
      <c r="E34" s="18">
        <f>SUMIFS(DOLARES,Oficina,"*s")</f>
        <v>6654.275092936804</v>
      </c>
      <c r="F34" s="19"/>
    </row>
    <row r="35" spans="1:6" ht="18" x14ac:dyDescent="0.25">
      <c r="A35" s="3"/>
      <c r="B35" s="3"/>
      <c r="C35" s="3"/>
      <c r="D35" s="3"/>
    </row>
    <row r="48" spans="1:6" ht="15" x14ac:dyDescent="0.25">
      <c r="A48"/>
      <c r="B48"/>
      <c r="C48"/>
      <c r="D48"/>
      <c r="E48"/>
      <c r="F48"/>
    </row>
    <row r="49" spans="1:6" ht="15" x14ac:dyDescent="0.25">
      <c r="A49"/>
      <c r="B49"/>
      <c r="C49"/>
      <c r="D49"/>
      <c r="E49"/>
      <c r="F49"/>
    </row>
    <row r="50" spans="1:6" ht="15" x14ac:dyDescent="0.25">
      <c r="A50"/>
      <c r="B50"/>
      <c r="C50"/>
      <c r="D50"/>
      <c r="E50"/>
      <c r="F50"/>
    </row>
    <row r="51" spans="1:6" ht="15" x14ac:dyDescent="0.25">
      <c r="A51"/>
      <c r="B51"/>
      <c r="C51"/>
      <c r="D51"/>
      <c r="E51"/>
      <c r="F51"/>
    </row>
  </sheetData>
  <mergeCells count="11">
    <mergeCell ref="E28:F28"/>
    <mergeCell ref="E32:F32"/>
    <mergeCell ref="E33:F33"/>
    <mergeCell ref="E34:F34"/>
    <mergeCell ref="E26:F26"/>
    <mergeCell ref="E27:F27"/>
    <mergeCell ref="A1:G1"/>
    <mergeCell ref="E21:F21"/>
    <mergeCell ref="E22:F22"/>
    <mergeCell ref="E23:F23"/>
    <mergeCell ref="E24:F24"/>
  </mergeCells>
  <pageMargins left="0.75" right="0.75" top="1" bottom="1" header="0" footer="0"/>
  <pageSetup orientation="portrait" horizontalDpi="120" verticalDpi="144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7</vt:i4>
      </vt:variant>
    </vt:vector>
  </HeadingPairs>
  <TitlesOfParts>
    <vt:vector size="8" baseType="lpstr">
      <vt:lpstr>SUMAR SI CONJUNTO</vt:lpstr>
      <vt:lpstr>Departamentos</vt:lpstr>
      <vt:lpstr>DOLARES</vt:lpstr>
      <vt:lpstr>Ecivil</vt:lpstr>
      <vt:lpstr>Empleados</vt:lpstr>
      <vt:lpstr>Oficina</vt:lpstr>
      <vt:lpstr>Sexo</vt:lpstr>
      <vt:lpstr>SOLES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Alumno</dc:creator>
  <cp:lastModifiedBy>Ceps</cp:lastModifiedBy>
  <dcterms:created xsi:type="dcterms:W3CDTF">2011-06-01T22:34:13Z</dcterms:created>
  <dcterms:modified xsi:type="dcterms:W3CDTF">2017-03-05T22:26:38Z</dcterms:modified>
</cp:coreProperties>
</file>