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20" windowHeight="8010"/>
  </bookViews>
  <sheets>
    <sheet name="Diagrama Spider" sheetId="1" r:id="rId1"/>
  </sheets>
  <definedNames>
    <definedName name="GF">#REF!</definedName>
    <definedName name="GV">#REF!</definedName>
    <definedName name="IngNeto">#REF!</definedName>
    <definedName name="Prod">#REF!</definedName>
  </definedNames>
  <calcPr calcId="145621"/>
</workbook>
</file>

<file path=xl/calcChain.xml><?xml version="1.0" encoding="utf-8"?>
<calcChain xmlns="http://schemas.openxmlformats.org/spreadsheetml/2006/main">
  <c r="G36" i="1" l="1"/>
  <c r="G35" i="1"/>
  <c r="B36" i="1"/>
  <c r="B35" i="1"/>
  <c r="G33" i="1"/>
  <c r="G32" i="1"/>
  <c r="B33" i="1"/>
  <c r="B32" i="1"/>
  <c r="G28" i="1"/>
  <c r="G27" i="1"/>
  <c r="G25" i="1"/>
  <c r="G24" i="1"/>
  <c r="B28" i="1"/>
  <c r="B27" i="1"/>
  <c r="B25" i="1"/>
  <c r="B24" i="1"/>
  <c r="G26" i="1"/>
  <c r="G34" i="1"/>
  <c r="B34" i="1"/>
  <c r="B26" i="1"/>
  <c r="B8" i="1"/>
  <c r="B12" i="1" s="1"/>
  <c r="D7" i="1"/>
  <c r="D12" i="1" l="1"/>
  <c r="D16" i="1" s="1"/>
  <c r="D13" i="1"/>
  <c r="D8" i="1"/>
  <c r="D9" i="1" s="1"/>
  <c r="D14" i="1" l="1"/>
  <c r="D18" i="1" l="1"/>
  <c r="D23" i="1" s="1"/>
  <c r="D31" i="1" l="1"/>
  <c r="I23" i="1"/>
  <c r="D19" i="1"/>
  <c r="I31" i="1"/>
</calcChain>
</file>

<file path=xl/comments1.xml><?xml version="1.0" encoding="utf-8"?>
<comments xmlns="http://schemas.openxmlformats.org/spreadsheetml/2006/main">
  <authors>
    <author>Daniel Zegarra</author>
    <author>CEPS</author>
    <author>MASTER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=D18</t>
        </r>
      </text>
    </comment>
    <comment ref="I23" authorId="0">
      <text>
        <r>
          <rPr>
            <b/>
            <sz val="8"/>
            <color indexed="81"/>
            <rFont val="Tahoma"/>
            <family val="2"/>
          </rPr>
          <t>=D18</t>
        </r>
      </text>
    </comment>
    <comment ref="B24" authorId="1">
      <text>
        <r>
          <rPr>
            <b/>
            <sz val="8"/>
            <color indexed="81"/>
            <rFont val="Tahoma"/>
            <family val="2"/>
          </rPr>
          <t>Copiar  B24:B28 en C24:C28 como valores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4" authorId="2">
      <text>
        <r>
          <rPr>
            <b/>
            <sz val="8"/>
            <color indexed="81"/>
            <rFont val="Tahoma"/>
            <family val="2"/>
          </rPr>
          <t>Celda de entrada (columna):   B7</t>
        </r>
      </text>
    </comment>
    <comment ref="I24" authorId="2">
      <text>
        <r>
          <rPr>
            <b/>
            <sz val="8"/>
            <color indexed="81"/>
            <rFont val="Tahoma"/>
            <family val="2"/>
          </rPr>
          <t>Celda de entrada (columna):   C7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=D18</t>
        </r>
      </text>
    </comment>
    <comment ref="I31" authorId="0">
      <text>
        <r>
          <rPr>
            <b/>
            <sz val="8"/>
            <color indexed="81"/>
            <rFont val="Tahoma"/>
            <family val="2"/>
          </rPr>
          <t>=D18</t>
        </r>
      </text>
    </comment>
    <comment ref="D32" authorId="2">
      <text>
        <r>
          <rPr>
            <b/>
            <sz val="8"/>
            <color indexed="81"/>
            <rFont val="Tahoma"/>
            <family val="2"/>
          </rPr>
          <t>Celda de entrada (columna):   C8</t>
        </r>
      </text>
    </comment>
    <comment ref="I32" authorId="2">
      <text>
        <r>
          <rPr>
            <b/>
            <sz val="8"/>
            <color indexed="81"/>
            <rFont val="Tahoma"/>
            <family val="2"/>
          </rPr>
          <t>Celda de entrada (columna):   C12</t>
        </r>
      </text>
    </comment>
  </commentList>
</comments>
</file>

<file path=xl/sharedStrings.xml><?xml version="1.0" encoding="utf-8"?>
<sst xmlns="http://schemas.openxmlformats.org/spreadsheetml/2006/main" count="56" uniqueCount="39">
  <si>
    <t>Analisis de Sensibilidad para Diagrama Spider</t>
  </si>
  <si>
    <t>Tablas de una variable para analizar las Utilidades al</t>
  </si>
  <si>
    <t>variar la Producción, el Material, la Mano de Obra y el Precio</t>
  </si>
  <si>
    <t>Diagrama Spider</t>
  </si>
  <si>
    <t>Son curvas de sensibilidad donde se grafica la variación de</t>
  </si>
  <si>
    <t>PRODUCCION</t>
  </si>
  <si>
    <t>Cantidad</t>
  </si>
  <si>
    <t>Costo Unit.</t>
  </si>
  <si>
    <t>Total</t>
  </si>
  <si>
    <t>los diferentes indicadores en función de la desviación</t>
  </si>
  <si>
    <t>Materiales</t>
  </si>
  <si>
    <t>respecto de los valores básicos asumidos.</t>
  </si>
  <si>
    <t>Mano Obra</t>
  </si>
  <si>
    <t>Permiten visualizar las variables a las que se deberá prestar</t>
  </si>
  <si>
    <t>Total Gastos</t>
  </si>
  <si>
    <t>mayor atención, siendo éstas las que producen mayor</t>
  </si>
  <si>
    <t>variación en los resultados debido a relativamente pequeños</t>
  </si>
  <si>
    <t>VENTAS</t>
  </si>
  <si>
    <t>Precio Unit.</t>
  </si>
  <si>
    <t>desvíos en sus valores.</t>
  </si>
  <si>
    <t>Ingreso Ventas</t>
  </si>
  <si>
    <t>Para obtener estos diagramas se asumen como constante</t>
  </si>
  <si>
    <t>Comision vendedor</t>
  </si>
  <si>
    <t>todos los parámetros, con excepción de aquel cuya</t>
  </si>
  <si>
    <t>Total Ingresos</t>
  </si>
  <si>
    <t xml:space="preserve">influencia quiere estudiarse, el cual se va variando en forma </t>
  </si>
  <si>
    <t>proporcional de modo tal que todos sus valores quedan</t>
  </si>
  <si>
    <t>multiplicados por un mismo factor mayor o menor que 1</t>
  </si>
  <si>
    <t>según sea el caso de desviacion en mas o en menos que</t>
  </si>
  <si>
    <t>Utilidad</t>
  </si>
  <si>
    <t>se desee.</t>
  </si>
  <si>
    <t>%</t>
  </si>
  <si>
    <t>Produccion</t>
  </si>
  <si>
    <t>Material</t>
  </si>
  <si>
    <t>Desvío</t>
  </si>
  <si>
    <t>Calculo</t>
  </si>
  <si>
    <t>Precio</t>
  </si>
  <si>
    <t>Producción</t>
  </si>
  <si>
    <t>IGV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</si>
</sst>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S/.&quot;\ * #,##0.00_);_(&quot;S/.&quot;\ * \(#,##0.00\);_(&quot;S/.&quot;\ * &quot;-&quot;??_);_(@_)"/>
    <numFmt numFmtId="165" formatCode="_(* #,##0.00_);_(* \(#,##0.0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u/>
      <sz val="18"/>
      <color indexed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indexed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thick">
        <color indexed="10"/>
      </top>
      <bottom style="medium">
        <color indexed="64"/>
      </bottom>
      <diagonal/>
    </border>
    <border>
      <left style="thin">
        <color indexed="64"/>
      </left>
      <right style="thick">
        <color indexed="10"/>
      </right>
      <top style="thick">
        <color indexed="10"/>
      </top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/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ck">
        <color indexed="62"/>
      </left>
      <right style="thin">
        <color indexed="64"/>
      </right>
      <top style="thick">
        <color indexed="62"/>
      </top>
      <bottom/>
      <diagonal/>
    </border>
    <border>
      <left style="thin">
        <color indexed="64"/>
      </left>
      <right style="thin">
        <color indexed="64"/>
      </right>
      <top style="thick">
        <color indexed="62"/>
      </top>
      <bottom style="thin">
        <color indexed="64"/>
      </bottom>
      <diagonal/>
    </border>
    <border>
      <left style="thin">
        <color indexed="64"/>
      </left>
      <right style="thick">
        <color indexed="62"/>
      </right>
      <top style="thick">
        <color indexed="62"/>
      </top>
      <bottom style="thin">
        <color indexed="64"/>
      </bottom>
      <diagonal/>
    </border>
    <border>
      <left style="thick">
        <color indexed="62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ck">
        <color indexed="62"/>
      </right>
      <top style="thin">
        <color indexed="64"/>
      </top>
      <bottom style="thin">
        <color indexed="64"/>
      </bottom>
      <diagonal/>
    </border>
    <border>
      <left style="thick">
        <color indexed="62"/>
      </left>
      <right style="thin">
        <color indexed="64"/>
      </right>
      <top style="thin">
        <color indexed="9"/>
      </top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2"/>
      </bottom>
      <diagonal/>
    </border>
    <border>
      <left style="thin">
        <color indexed="64"/>
      </left>
      <right style="thick">
        <color indexed="62"/>
      </right>
      <top style="thin">
        <color indexed="64"/>
      </top>
      <bottom style="thick">
        <color indexed="6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2" borderId="0" xfId="0" applyFont="1" applyFill="1"/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/>
    <xf numFmtId="0" fontId="0" fillId="0" borderId="8" xfId="0" applyBorder="1" applyAlignment="1">
      <alignment horizontal="center"/>
    </xf>
    <xf numFmtId="164" fontId="1" fillId="0" borderId="9" xfId="2" applyBorder="1"/>
    <xf numFmtId="164" fontId="1" fillId="0" borderId="10" xfId="2" applyBorder="1"/>
    <xf numFmtId="0" fontId="0" fillId="0" borderId="7" xfId="0" applyBorder="1" applyAlignment="1">
      <alignment horizontal="center"/>
    </xf>
    <xf numFmtId="165" fontId="1" fillId="0" borderId="11" xfId="1" applyBorder="1"/>
    <xf numFmtId="165" fontId="1" fillId="0" borderId="7" xfId="1" applyBorder="1"/>
    <xf numFmtId="0" fontId="0" fillId="6" borderId="7" xfId="0" applyFill="1" applyBorder="1"/>
    <xf numFmtId="164" fontId="1" fillId="0" borderId="7" xfId="2" applyBorder="1"/>
    <xf numFmtId="164" fontId="4" fillId="0" borderId="7" xfId="2" applyFont="1" applyBorder="1"/>
    <xf numFmtId="9" fontId="0" fillId="0" borderId="0" xfId="0" applyNumberFormat="1" applyAlignment="1">
      <alignment horizontal="center"/>
    </xf>
    <xf numFmtId="164" fontId="1" fillId="0" borderId="0" xfId="2"/>
    <xf numFmtId="0" fontId="6" fillId="7" borderId="0" xfId="0" applyFont="1" applyFill="1"/>
    <xf numFmtId="0" fontId="0" fillId="8" borderId="7" xfId="0" applyFill="1" applyBorder="1"/>
    <xf numFmtId="164" fontId="7" fillId="0" borderId="10" xfId="2" applyFont="1" applyBorder="1"/>
    <xf numFmtId="0" fontId="7" fillId="8" borderId="0" xfId="0" applyFont="1" applyFill="1"/>
    <xf numFmtId="165" fontId="7" fillId="0" borderId="7" xfId="1" applyFont="1" applyBorder="1"/>
    <xf numFmtId="0" fontId="0" fillId="9" borderId="7" xfId="0" applyFill="1" applyBorder="1"/>
    <xf numFmtId="164" fontId="8" fillId="0" borderId="7" xfId="0" applyNumberFormat="1" applyFont="1" applyBorder="1"/>
    <xf numFmtId="9" fontId="4" fillId="0" borderId="7" xfId="3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/>
    <xf numFmtId="164" fontId="9" fillId="0" borderId="16" xfId="0" applyNumberFormat="1" applyFont="1" applyBorder="1"/>
    <xf numFmtId="9" fontId="1" fillId="0" borderId="0" xfId="3"/>
    <xf numFmtId="165" fontId="1" fillId="0" borderId="0" xfId="1" applyFill="1" applyBorder="1" applyAlignment="1">
      <alignment horizontal="center"/>
    </xf>
    <xf numFmtId="165" fontId="1" fillId="3" borderId="17" xfId="1" applyFill="1" applyBorder="1" applyAlignment="1">
      <alignment horizontal="center"/>
    </xf>
    <xf numFmtId="164" fontId="1" fillId="0" borderId="18" xfId="2" applyBorder="1"/>
    <xf numFmtId="165" fontId="1" fillId="0" borderId="19" xfId="1" applyBorder="1"/>
    <xf numFmtId="165" fontId="1" fillId="3" borderId="20" xfId="1" applyFill="1" applyBorder="1" applyAlignment="1">
      <alignment horizontal="center"/>
    </xf>
    <xf numFmtId="165" fontId="1" fillId="0" borderId="21" xfId="1" applyBorder="1"/>
    <xf numFmtId="0" fontId="4" fillId="5" borderId="22" xfId="0" applyFont="1" applyFill="1" applyBorder="1" applyAlignment="1">
      <alignment horizontal="center"/>
    </xf>
    <xf numFmtId="0" fontId="4" fillId="11" borderId="23" xfId="0" applyFont="1" applyFill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9" fontId="6" fillId="2" borderId="25" xfId="3" applyFont="1" applyFill="1" applyBorder="1" applyAlignment="1">
      <alignment horizontal="center"/>
    </xf>
    <xf numFmtId="164" fontId="0" fillId="0" borderId="7" xfId="0" applyNumberFormat="1" applyBorder="1"/>
    <xf numFmtId="164" fontId="0" fillId="0" borderId="26" xfId="0" applyNumberFormat="1" applyBorder="1"/>
    <xf numFmtId="9" fontId="6" fillId="2" borderId="27" xfId="3" applyFont="1" applyFill="1" applyBorder="1" applyAlignment="1">
      <alignment horizontal="center"/>
    </xf>
    <xf numFmtId="164" fontId="0" fillId="0" borderId="28" xfId="0" applyNumberFormat="1" applyBorder="1"/>
    <xf numFmtId="164" fontId="0" fillId="0" borderId="29" xfId="0" applyNumberFormat="1" applyBorder="1"/>
    <xf numFmtId="0" fontId="1" fillId="0" borderId="9" xfId="2" applyNumberFormat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975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Diagrama Spider</a:t>
            </a:r>
          </a:p>
        </c:rich>
      </c:tx>
      <c:layout>
        <c:manualLayout>
          <c:xMode val="edge"/>
          <c:yMode val="edge"/>
          <c:x val="0.39150988482768001"/>
          <c:y val="2.50000678170242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000959289525"/>
          <c:y val="9.7222485955094293E-2"/>
          <c:w val="0.76651031668069813"/>
          <c:h val="0.763890961075740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'Diagrama Spider'!$D$39</c:f>
              <c:strCache>
                <c:ptCount val="1"/>
                <c:pt idx="0">
                  <c:v>Producción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'Diagrama Spider'!$C$40:$C$44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'Diagrama Spider'!$D$40:$D$44</c:f>
              <c:numCache>
                <c:formatCode>_("S/."\ * #,##0.00_);_("S/."\ * \(#,##0.00\);_("S/."\ * "-"??_);_(@_)</c:formatCode>
                <c:ptCount val="5"/>
              </c:numCache>
            </c:numRef>
          </c:yVal>
          <c:smooth val="0"/>
        </c:ser>
        <c:ser>
          <c:idx val="2"/>
          <c:order val="1"/>
          <c:tx>
            <c:strRef>
              <c:f>'Diagrama Spider'!$E$39</c:f>
              <c:strCache>
                <c:ptCount val="1"/>
                <c:pt idx="0">
                  <c:v>Material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-5.1102292367994004E-3"/>
                  <c:y val="3.92502668120302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'Diagrama Spider'!$C$40:$C$44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'Diagrama Spider'!$E$40:$E$44</c:f>
              <c:numCache>
                <c:formatCode>_("S/."\ * #,##0.00_);_("S/."\ * \(#,##0.00\);_("S/."\ * "-"??_);_(@_)</c:formatCode>
                <c:ptCount val="5"/>
              </c:numCache>
            </c:numRef>
          </c:yVal>
          <c:smooth val="0"/>
        </c:ser>
        <c:ser>
          <c:idx val="3"/>
          <c:order val="2"/>
          <c:tx>
            <c:strRef>
              <c:f>'Diagrama Spider'!$F$39</c:f>
              <c:strCache>
                <c:ptCount val="1"/>
                <c:pt idx="0">
                  <c:v>Mano Obra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-7.4686772643985542E-3"/>
                  <c:y val="-9.8241469816272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FFFF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'Diagrama Spider'!$C$40:$C$44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'Diagrama Spider'!$F$40:$F$44</c:f>
              <c:numCache>
                <c:formatCode>_("S/."\ * #,##0.00_);_("S/."\ * \(#,##0.00\);_("S/."\ * "-"??_);_(@_)</c:formatCode>
                <c:ptCount val="5"/>
              </c:numCache>
            </c:numRef>
          </c:yVal>
          <c:smooth val="0"/>
        </c:ser>
        <c:ser>
          <c:idx val="4"/>
          <c:order val="3"/>
          <c:tx>
            <c:strRef>
              <c:f>'Diagrama Spider'!$G$39</c:f>
              <c:strCache>
                <c:ptCount val="1"/>
                <c:pt idx="0">
                  <c:v>Precio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'Diagrama Spider'!$C$40:$C$44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'Diagrama Spider'!$G$40:$G$44</c:f>
              <c:numCache>
                <c:formatCode>_("S/."\ * #,##0.00_);_("S/."\ * \(#,##0.00\);_("S/."\ * "-"??_);_(@_)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5712"/>
        <c:axId val="162277632"/>
      </c:scatterChart>
      <c:valAx>
        <c:axId val="162275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s-PE" sz="95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Desvío</a:t>
                </a:r>
              </a:p>
            </c:rich>
          </c:tx>
          <c:layout>
            <c:manualLayout>
              <c:xMode val="edge"/>
              <c:yMode val="edge"/>
              <c:x val="0.50000057580402357"/>
              <c:y val="0.925002509229897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277632"/>
        <c:crosses val="autoZero"/>
        <c:crossBetween val="midCat"/>
      </c:valAx>
      <c:valAx>
        <c:axId val="16227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s-PE"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Utilidad</a:t>
                </a:r>
              </a:p>
            </c:rich>
          </c:tx>
          <c:layout>
            <c:manualLayout>
              <c:xMode val="edge"/>
              <c:yMode val="edge"/>
              <c:x val="1.1792466410472265E-2"/>
              <c:y val="0.40555665569839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275712"/>
        <c:crossesAt val="-0.30000000000000032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000082"/>
        </a:gs>
        <a:gs pos="30000">
          <a:srgbClr val="66008F"/>
        </a:gs>
        <a:gs pos="64999">
          <a:srgbClr val="BA0066"/>
        </a:gs>
        <a:gs pos="89999">
          <a:srgbClr val="FF0000"/>
        </a:gs>
        <a:gs pos="100000">
          <a:srgbClr val="FF8200"/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44</xdr:row>
      <xdr:rowOff>104775</xdr:rowOff>
    </xdr:from>
    <xdr:to>
      <xdr:col>6</xdr:col>
      <xdr:colOff>771525</xdr:colOff>
      <xdr:row>65</xdr:row>
      <xdr:rowOff>123825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3" name="Rectangle 6"/>
        <xdr:cNvSpPr>
          <a:spLocks noChangeArrowheads="1"/>
        </xdr:cNvSpPr>
      </xdr:nvSpPr>
      <xdr:spPr bwMode="auto">
        <a:xfrm>
          <a:off x="5210175" y="666750"/>
          <a:ext cx="3343275" cy="2781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showGridLines="0" tabSelected="1" workbookViewId="0">
      <selection activeCell="B13" sqref="B13"/>
    </sheetView>
  </sheetViews>
  <sheetFormatPr baseColWidth="10" defaultRowHeight="12.75" x14ac:dyDescent="0.2"/>
  <cols>
    <col min="1" max="1" width="16.42578125" customWidth="1"/>
    <col min="2" max="3" width="12.28515625" bestFit="1" customWidth="1"/>
    <col min="4" max="4" width="12.42578125" customWidth="1"/>
    <col min="5" max="5" width="12.28515625" bestFit="1" customWidth="1"/>
    <col min="6" max="6" width="12.42578125" bestFit="1" customWidth="1"/>
    <col min="7" max="7" width="12.28515625" bestFit="1" customWidth="1"/>
    <col min="8" max="8" width="12.7109375" bestFit="1" customWidth="1"/>
    <col min="9" max="9" width="12.42578125" customWidth="1"/>
    <col min="10" max="10" width="12.7109375" bestFit="1" customWidth="1"/>
  </cols>
  <sheetData>
    <row r="1" spans="1:10" ht="23.25" x14ac:dyDescent="0.3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3" spans="1:10" ht="16.5" thickBot="1" x14ac:dyDescent="0.3">
      <c r="A3" s="58" t="s">
        <v>1</v>
      </c>
      <c r="B3" s="58"/>
      <c r="C3" s="58"/>
      <c r="D3" s="58"/>
      <c r="E3" s="58"/>
      <c r="F3" s="58"/>
    </row>
    <row r="4" spans="1:10" ht="15.75" x14ac:dyDescent="0.25">
      <c r="A4" s="58" t="s">
        <v>2</v>
      </c>
      <c r="B4" s="58"/>
      <c r="C4" s="58"/>
      <c r="D4" s="58"/>
      <c r="E4" s="58"/>
      <c r="F4" s="58"/>
      <c r="G4" s="59" t="s">
        <v>3</v>
      </c>
      <c r="H4" s="60"/>
      <c r="I4" s="60"/>
      <c r="J4" s="61"/>
    </row>
    <row r="5" spans="1:10" ht="18" x14ac:dyDescent="0.25">
      <c r="A5" s="62"/>
      <c r="B5" s="62"/>
      <c r="C5" s="62"/>
      <c r="D5" s="62"/>
      <c r="G5" s="1" t="s">
        <v>4</v>
      </c>
      <c r="H5" s="2"/>
      <c r="I5" s="2"/>
      <c r="J5" s="3"/>
    </row>
    <row r="6" spans="1:10" ht="13.5" thickBot="1" x14ac:dyDescent="0.25">
      <c r="A6" s="4" t="s">
        <v>5</v>
      </c>
      <c r="B6" s="5" t="s">
        <v>6</v>
      </c>
      <c r="C6" s="5" t="s">
        <v>7</v>
      </c>
      <c r="D6" s="6" t="s">
        <v>8</v>
      </c>
      <c r="G6" s="1" t="s">
        <v>9</v>
      </c>
      <c r="H6" s="2"/>
      <c r="I6" s="2"/>
      <c r="J6" s="3"/>
    </row>
    <row r="7" spans="1:10" ht="14.25" thickTop="1" thickBot="1" x14ac:dyDescent="0.25">
      <c r="A7" s="7" t="s">
        <v>10</v>
      </c>
      <c r="B7" s="52">
        <v>125</v>
      </c>
      <c r="C7" s="9">
        <v>12</v>
      </c>
      <c r="D7" s="10">
        <f>B7*C7</f>
        <v>1500</v>
      </c>
      <c r="G7" s="1" t="s">
        <v>11</v>
      </c>
      <c r="H7" s="2"/>
      <c r="I7" s="2"/>
      <c r="J7" s="3"/>
    </row>
    <row r="8" spans="1:10" ht="14.25" thickTop="1" thickBot="1" x14ac:dyDescent="0.25">
      <c r="A8" s="7" t="s">
        <v>12</v>
      </c>
      <c r="B8" s="11">
        <f>INT(B7*95%)</f>
        <v>118</v>
      </c>
      <c r="C8" s="9">
        <v>10</v>
      </c>
      <c r="D8" s="13">
        <f>B8*C8</f>
        <v>1180</v>
      </c>
      <c r="G8" s="1" t="s">
        <v>13</v>
      </c>
      <c r="H8" s="2"/>
      <c r="I8" s="2"/>
      <c r="J8" s="3"/>
    </row>
    <row r="9" spans="1:10" ht="13.5" thickTop="1" x14ac:dyDescent="0.2">
      <c r="A9" s="14" t="s">
        <v>14</v>
      </c>
      <c r="B9" s="11"/>
      <c r="C9" s="15"/>
      <c r="D9" s="16">
        <f>SUM(D7:D8)</f>
        <v>2680</v>
      </c>
      <c r="G9" s="1" t="s">
        <v>15</v>
      </c>
      <c r="H9" s="2"/>
      <c r="I9" s="2"/>
      <c r="J9" s="3"/>
    </row>
    <row r="10" spans="1:10" x14ac:dyDescent="0.2">
      <c r="B10" s="17"/>
      <c r="C10" s="18"/>
      <c r="D10" s="18"/>
      <c r="G10" s="1" t="s">
        <v>16</v>
      </c>
      <c r="H10" s="2"/>
      <c r="I10" s="2"/>
      <c r="J10" s="3"/>
    </row>
    <row r="11" spans="1:10" ht="13.5" thickBot="1" x14ac:dyDescent="0.25">
      <c r="A11" s="19" t="s">
        <v>17</v>
      </c>
      <c r="B11" s="5" t="s">
        <v>6</v>
      </c>
      <c r="C11" s="5" t="s">
        <v>18</v>
      </c>
      <c r="D11" s="6" t="s">
        <v>8</v>
      </c>
      <c r="G11" s="1" t="s">
        <v>19</v>
      </c>
      <c r="H11" s="2"/>
      <c r="I11" s="2"/>
      <c r="J11" s="3"/>
    </row>
    <row r="12" spans="1:10" ht="14.25" thickTop="1" thickBot="1" x14ac:dyDescent="0.25">
      <c r="A12" s="20" t="s">
        <v>20</v>
      </c>
      <c r="B12" s="8">
        <f>INT(B8*90%)</f>
        <v>106</v>
      </c>
      <c r="C12" s="9">
        <v>46</v>
      </c>
      <c r="D12" s="21">
        <f>B12*C12</f>
        <v>4876</v>
      </c>
      <c r="G12" s="1" t="s">
        <v>21</v>
      </c>
      <c r="H12" s="2"/>
      <c r="I12" s="2"/>
      <c r="J12" s="3"/>
    </row>
    <row r="13" spans="1:10" ht="13.5" thickTop="1" x14ac:dyDescent="0.2">
      <c r="A13" s="22" t="s">
        <v>22</v>
      </c>
      <c r="B13" s="11"/>
      <c r="C13" s="12">
        <v>4</v>
      </c>
      <c r="D13" s="23">
        <f>B12*C13</f>
        <v>424</v>
      </c>
      <c r="G13" s="1" t="s">
        <v>23</v>
      </c>
      <c r="H13" s="2"/>
      <c r="I13" s="2"/>
      <c r="J13" s="3"/>
    </row>
    <row r="14" spans="1:10" x14ac:dyDescent="0.2">
      <c r="A14" s="24" t="s">
        <v>24</v>
      </c>
      <c r="B14" s="11"/>
      <c r="C14" s="15"/>
      <c r="D14" s="16">
        <f>D12-D13</f>
        <v>4452</v>
      </c>
      <c r="G14" s="1" t="s">
        <v>25</v>
      </c>
      <c r="H14" s="2"/>
      <c r="I14" s="2"/>
      <c r="J14" s="3"/>
    </row>
    <row r="15" spans="1:10" x14ac:dyDescent="0.2">
      <c r="D15" s="18"/>
      <c r="G15" s="1" t="s">
        <v>26</v>
      </c>
      <c r="H15" s="2"/>
      <c r="I15" s="2"/>
      <c r="J15" s="3"/>
    </row>
    <row r="16" spans="1:10" x14ac:dyDescent="0.2">
      <c r="C16" s="53" t="s">
        <v>38</v>
      </c>
      <c r="D16" s="16">
        <f>D12*18%/118%</f>
        <v>743.79661016949149</v>
      </c>
      <c r="G16" s="1" t="s">
        <v>27</v>
      </c>
      <c r="H16" s="2"/>
      <c r="I16" s="2"/>
      <c r="J16" s="3"/>
    </row>
    <row r="17" spans="1:10" x14ac:dyDescent="0.2">
      <c r="C17" s="54"/>
      <c r="G17" s="1" t="s">
        <v>28</v>
      </c>
      <c r="H17" s="2"/>
      <c r="I17" s="2"/>
      <c r="J17" s="3"/>
    </row>
    <row r="18" spans="1:10" x14ac:dyDescent="0.2">
      <c r="C18" s="55" t="s">
        <v>29</v>
      </c>
      <c r="D18" s="25">
        <f>D14-D16-D9</f>
        <v>1028.2033898305085</v>
      </c>
      <c r="G18" s="1" t="s">
        <v>30</v>
      </c>
      <c r="H18" s="2"/>
      <c r="I18" s="2"/>
      <c r="J18" s="3"/>
    </row>
    <row r="19" spans="1:10" ht="13.5" thickBot="1" x14ac:dyDescent="0.25">
      <c r="C19" s="56" t="s">
        <v>31</v>
      </c>
      <c r="D19" s="26">
        <f>D18/D9</f>
        <v>0.38365798128004047</v>
      </c>
      <c r="G19" s="27"/>
      <c r="H19" s="28"/>
      <c r="I19" s="28"/>
      <c r="J19" s="29"/>
    </row>
    <row r="21" spans="1:10" ht="15.75" x14ac:dyDescent="0.25">
      <c r="E21" s="30"/>
    </row>
    <row r="22" spans="1:10" ht="16.5" thickBot="1" x14ac:dyDescent="0.3">
      <c r="C22" s="31" t="s">
        <v>32</v>
      </c>
      <c r="D22" s="32" t="s">
        <v>29</v>
      </c>
      <c r="E22" s="30"/>
      <c r="H22" s="31" t="s">
        <v>33</v>
      </c>
      <c r="I22" s="32" t="s">
        <v>29</v>
      </c>
    </row>
    <row r="23" spans="1:10" ht="14.25" thickTop="1" thickBot="1" x14ac:dyDescent="0.25">
      <c r="A23" s="33" t="s">
        <v>34</v>
      </c>
      <c r="B23" s="33" t="s">
        <v>35</v>
      </c>
      <c r="C23" s="34"/>
      <c r="D23" s="35">
        <f>D18</f>
        <v>1028.2033898305085</v>
      </c>
      <c r="F23" s="33" t="s">
        <v>34</v>
      </c>
      <c r="G23" s="33" t="s">
        <v>35</v>
      </c>
      <c r="H23" s="34"/>
      <c r="I23" s="35">
        <f>D18</f>
        <v>1028.2033898305085</v>
      </c>
    </row>
    <row r="24" spans="1:10" x14ac:dyDescent="0.2">
      <c r="A24" s="36">
        <v>-0.2</v>
      </c>
      <c r="B24" s="37">
        <f>B26*80%</f>
        <v>100</v>
      </c>
      <c r="C24" s="38"/>
      <c r="D24" s="39"/>
      <c r="F24" s="36">
        <v>-0.2</v>
      </c>
      <c r="G24" s="37">
        <f>G26*80%</f>
        <v>9.6000000000000014</v>
      </c>
      <c r="H24" s="38"/>
      <c r="I24" s="39"/>
    </row>
    <row r="25" spans="1:10" x14ac:dyDescent="0.2">
      <c r="A25" s="36">
        <v>-0.1</v>
      </c>
      <c r="B25" s="37">
        <f>B26*90%</f>
        <v>112.5</v>
      </c>
      <c r="C25" s="38"/>
      <c r="D25" s="40"/>
      <c r="F25" s="36">
        <v>-0.1</v>
      </c>
      <c r="G25" s="37">
        <f>G26*90%</f>
        <v>10.8</v>
      </c>
      <c r="H25" s="38"/>
      <c r="I25" s="40"/>
    </row>
    <row r="26" spans="1:10" x14ac:dyDescent="0.2">
      <c r="A26" s="36">
        <v>0</v>
      </c>
      <c r="B26" s="37">
        <f>B7</f>
        <v>125</v>
      </c>
      <c r="C26" s="38"/>
      <c r="D26" s="40"/>
      <c r="F26" s="36">
        <v>0</v>
      </c>
      <c r="G26" s="37">
        <f>C7</f>
        <v>12</v>
      </c>
      <c r="H26" s="38"/>
      <c r="I26" s="40"/>
    </row>
    <row r="27" spans="1:10" x14ac:dyDescent="0.2">
      <c r="A27" s="36">
        <v>0.1</v>
      </c>
      <c r="B27" s="37">
        <f>B26*110%</f>
        <v>137.5</v>
      </c>
      <c r="C27" s="38"/>
      <c r="D27" s="40"/>
      <c r="F27" s="36">
        <v>0.1</v>
      </c>
      <c r="G27" s="37">
        <f>G26*110%</f>
        <v>13.200000000000001</v>
      </c>
      <c r="H27" s="38"/>
      <c r="I27" s="40"/>
    </row>
    <row r="28" spans="1:10" ht="13.5" thickBot="1" x14ac:dyDescent="0.25">
      <c r="A28" s="36">
        <v>0.2</v>
      </c>
      <c r="B28" s="37">
        <f>B26*120%</f>
        <v>150</v>
      </c>
      <c r="C28" s="41"/>
      <c r="D28" s="42"/>
      <c r="F28" s="36">
        <v>0.2</v>
      </c>
      <c r="G28" s="37">
        <f>G26*120%</f>
        <v>14.399999999999999</v>
      </c>
      <c r="H28" s="41"/>
      <c r="I28" s="42"/>
    </row>
    <row r="29" spans="1:10" ht="13.5" thickTop="1" x14ac:dyDescent="0.2"/>
    <row r="30" spans="1:10" ht="13.5" thickBot="1" x14ac:dyDescent="0.25">
      <c r="C30" s="31" t="s">
        <v>12</v>
      </c>
      <c r="D30" s="32" t="s">
        <v>29</v>
      </c>
      <c r="H30" s="31" t="s">
        <v>36</v>
      </c>
      <c r="I30" s="32" t="s">
        <v>29</v>
      </c>
    </row>
    <row r="31" spans="1:10" ht="14.25" thickTop="1" thickBot="1" x14ac:dyDescent="0.25">
      <c r="A31" s="33" t="s">
        <v>34</v>
      </c>
      <c r="B31" s="33" t="s">
        <v>35</v>
      </c>
      <c r="C31" s="34"/>
      <c r="D31" s="35">
        <f>D18</f>
        <v>1028.2033898305085</v>
      </c>
      <c r="F31" s="33" t="s">
        <v>34</v>
      </c>
      <c r="G31" s="33" t="s">
        <v>35</v>
      </c>
      <c r="H31" s="34"/>
      <c r="I31" s="35">
        <f>D18</f>
        <v>1028.2033898305085</v>
      </c>
    </row>
    <row r="32" spans="1:10" x14ac:dyDescent="0.2">
      <c r="A32" s="36">
        <v>-0.2</v>
      </c>
      <c r="B32" s="37">
        <f>B34*80%</f>
        <v>8</v>
      </c>
      <c r="C32" s="38"/>
      <c r="D32" s="39"/>
      <c r="F32" s="36">
        <v>-0.2</v>
      </c>
      <c r="G32" s="37">
        <f>G34*80%</f>
        <v>36.800000000000004</v>
      </c>
      <c r="H32" s="38"/>
      <c r="I32" s="39"/>
    </row>
    <row r="33" spans="1:9" x14ac:dyDescent="0.2">
      <c r="A33" s="36">
        <v>-0.1</v>
      </c>
      <c r="B33" s="37">
        <f>B34*90%</f>
        <v>9</v>
      </c>
      <c r="C33" s="38"/>
      <c r="D33" s="40"/>
      <c r="F33" s="36">
        <v>-0.1</v>
      </c>
      <c r="G33" s="37">
        <f>G34*90%</f>
        <v>41.4</v>
      </c>
      <c r="H33" s="38"/>
      <c r="I33" s="40"/>
    </row>
    <row r="34" spans="1:9" x14ac:dyDescent="0.2">
      <c r="A34" s="36">
        <v>0</v>
      </c>
      <c r="B34" s="37">
        <f>C8</f>
        <v>10</v>
      </c>
      <c r="C34" s="38"/>
      <c r="D34" s="40"/>
      <c r="F34" s="36">
        <v>0</v>
      </c>
      <c r="G34" s="37">
        <f>C12</f>
        <v>46</v>
      </c>
      <c r="H34" s="38"/>
      <c r="I34" s="40"/>
    </row>
    <row r="35" spans="1:9" x14ac:dyDescent="0.2">
      <c r="A35" s="36">
        <v>0.1</v>
      </c>
      <c r="B35" s="37">
        <f>B34*110%</f>
        <v>11</v>
      </c>
      <c r="C35" s="38"/>
      <c r="D35" s="40"/>
      <c r="F35" s="36">
        <v>0.1</v>
      </c>
      <c r="G35" s="37">
        <f>G34*110%</f>
        <v>50.6</v>
      </c>
      <c r="H35" s="38"/>
      <c r="I35" s="40"/>
    </row>
    <row r="36" spans="1:9" ht="13.5" thickBot="1" x14ac:dyDescent="0.25">
      <c r="A36" s="36">
        <v>0.2</v>
      </c>
      <c r="B36" s="37">
        <f>B34*120%</f>
        <v>12</v>
      </c>
      <c r="C36" s="41"/>
      <c r="D36" s="42"/>
      <c r="F36" s="36">
        <v>0.2</v>
      </c>
      <c r="G36" s="37">
        <f>G34*120%</f>
        <v>55.199999999999996</v>
      </c>
      <c r="H36" s="41"/>
      <c r="I36" s="42"/>
    </row>
    <row r="37" spans="1:9" ht="13.5" thickTop="1" x14ac:dyDescent="0.2"/>
    <row r="38" spans="1:9" ht="13.5" thickBot="1" x14ac:dyDescent="0.25"/>
    <row r="39" spans="1:9" ht="13.5" thickTop="1" x14ac:dyDescent="0.2">
      <c r="C39" s="43" t="s">
        <v>34</v>
      </c>
      <c r="D39" s="44" t="s">
        <v>37</v>
      </c>
      <c r="E39" s="44" t="s">
        <v>33</v>
      </c>
      <c r="F39" s="44" t="s">
        <v>12</v>
      </c>
      <c r="G39" s="45" t="s">
        <v>36</v>
      </c>
    </row>
    <row r="40" spans="1:9" x14ac:dyDescent="0.2">
      <c r="C40" s="46">
        <v>-0.2</v>
      </c>
      <c r="D40" s="47"/>
      <c r="E40" s="47"/>
      <c r="F40" s="47"/>
      <c r="G40" s="48"/>
    </row>
    <row r="41" spans="1:9" x14ac:dyDescent="0.2">
      <c r="C41" s="46">
        <v>-0.1</v>
      </c>
      <c r="D41" s="47"/>
      <c r="E41" s="47"/>
      <c r="F41" s="47"/>
      <c r="G41" s="48"/>
    </row>
    <row r="42" spans="1:9" x14ac:dyDescent="0.2">
      <c r="C42" s="46">
        <v>0</v>
      </c>
      <c r="D42" s="47"/>
      <c r="E42" s="47"/>
      <c r="F42" s="47"/>
      <c r="G42" s="48"/>
    </row>
    <row r="43" spans="1:9" x14ac:dyDescent="0.2">
      <c r="C43" s="46">
        <v>0.1</v>
      </c>
      <c r="D43" s="47"/>
      <c r="E43" s="47"/>
      <c r="F43" s="47"/>
      <c r="G43" s="48"/>
    </row>
    <row r="44" spans="1:9" ht="13.5" thickBot="1" x14ac:dyDescent="0.25">
      <c r="C44" s="49">
        <v>0.2</v>
      </c>
      <c r="D44" s="50"/>
      <c r="E44" s="50"/>
      <c r="F44" s="50"/>
      <c r="G44" s="51"/>
    </row>
    <row r="45" spans="1:9" ht="13.5" thickTop="1" x14ac:dyDescent="0.2"/>
  </sheetData>
  <mergeCells count="5">
    <mergeCell ref="A1:J1"/>
    <mergeCell ref="A3:F3"/>
    <mergeCell ref="A4:F4"/>
    <mergeCell ref="G4:J4"/>
    <mergeCell ref="A5:D5"/>
  </mergeCells>
  <pageMargins left="0.75" right="0.75" top="1" bottom="1" header="0" footer="0"/>
  <pageSetup paperSize="9" orientation="portrait" horizontalDpi="120" verticalDpi="144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Spider</vt:lpstr>
    </vt:vector>
  </TitlesOfParts>
  <Company>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MASTER</cp:lastModifiedBy>
  <dcterms:created xsi:type="dcterms:W3CDTF">2009-08-09T13:11:53Z</dcterms:created>
  <dcterms:modified xsi:type="dcterms:W3CDTF">2012-08-19T19:10:15Z</dcterms:modified>
</cp:coreProperties>
</file>