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H:\CLASES COMPLETAS\EXBAIN2017-1\Excel (clases)\"/>
    </mc:Choice>
  </mc:AlternateContent>
  <bookViews>
    <workbookView xWindow="0" yWindow="0" windowWidth="15360" windowHeight="7755" tabRatio="685" activeTab="5"/>
  </bookViews>
  <sheets>
    <sheet name="SI-1" sheetId="22" r:id="rId1"/>
    <sheet name="SI-2" sheetId="24" r:id="rId2"/>
    <sheet name="SI-3" sheetId="19" r:id="rId3"/>
    <sheet name="SI-4" sheetId="20" r:id="rId4"/>
    <sheet name="SI-5" sheetId="21" r:id="rId5"/>
    <sheet name="SI-6" sheetId="23" r:id="rId6"/>
  </sheets>
  <definedNames>
    <definedName name="_xlnm._FilterDatabase" localSheetId="4" hidden="1">'SI-5'!$A$2:$H$22</definedName>
  </definedNames>
  <calcPr calcId="152511"/>
</workbook>
</file>

<file path=xl/calcChain.xml><?xml version="1.0" encoding="utf-8"?>
<calcChain xmlns="http://schemas.openxmlformats.org/spreadsheetml/2006/main">
  <c r="J4" i="20" l="1"/>
  <c r="J3" i="20"/>
  <c r="J5" i="20"/>
  <c r="J6" i="20"/>
  <c r="J7" i="20"/>
  <c r="J8" i="20"/>
  <c r="J9" i="20"/>
  <c r="J10" i="20"/>
  <c r="J11" i="20"/>
  <c r="J12" i="20"/>
  <c r="J13" i="20"/>
  <c r="J14" i="20"/>
  <c r="J15" i="20"/>
  <c r="J16" i="20"/>
  <c r="J17" i="20"/>
  <c r="J18" i="20"/>
  <c r="J19" i="20"/>
  <c r="J20" i="20"/>
  <c r="D7" i="19"/>
  <c r="D8" i="19"/>
  <c r="D9" i="19"/>
  <c r="D10" i="19"/>
  <c r="D11" i="19"/>
  <c r="D12" i="19"/>
  <c r="D6" i="19"/>
  <c r="D5" i="24"/>
  <c r="D6" i="24"/>
  <c r="D7" i="24"/>
  <c r="D8" i="24"/>
  <c r="D9" i="24"/>
  <c r="D10" i="24"/>
  <c r="D11" i="24"/>
  <c r="D12" i="24"/>
  <c r="D13" i="24"/>
  <c r="D14" i="24"/>
  <c r="D15" i="24"/>
  <c r="D4" i="24"/>
  <c r="N5" i="22"/>
  <c r="N6" i="22"/>
  <c r="N7" i="22"/>
  <c r="N8" i="22"/>
  <c r="N9" i="22"/>
  <c r="N10" i="22"/>
  <c r="N11" i="22"/>
  <c r="N12" i="22"/>
  <c r="N13" i="22"/>
  <c r="N14" i="22"/>
  <c r="N15" i="22"/>
  <c r="N4" i="22"/>
  <c r="M5" i="22"/>
  <c r="M6" i="22"/>
  <c r="M7" i="22"/>
  <c r="M8" i="22"/>
  <c r="M9" i="22"/>
  <c r="M10" i="22"/>
  <c r="M11" i="22"/>
  <c r="M12" i="22"/>
  <c r="M13" i="22"/>
  <c r="M14" i="22"/>
  <c r="M15" i="22"/>
  <c r="M4" i="22"/>
  <c r="K5" i="22"/>
  <c r="K6" i="22"/>
  <c r="K7" i="22"/>
  <c r="K8" i="22"/>
  <c r="K9" i="22"/>
  <c r="K10" i="22"/>
  <c r="K11" i="22"/>
  <c r="K12" i="22"/>
  <c r="K13" i="22"/>
  <c r="K14" i="22"/>
  <c r="K15" i="22"/>
  <c r="K4" i="22"/>
  <c r="G5" i="22" l="1"/>
  <c r="G6" i="22"/>
  <c r="G7" i="22"/>
  <c r="G8" i="22"/>
  <c r="G9" i="22"/>
  <c r="G10" i="22"/>
  <c r="G11" i="22"/>
  <c r="G12" i="22"/>
  <c r="G13" i="22"/>
  <c r="G14" i="22"/>
  <c r="G15" i="22"/>
  <c r="G4" i="22"/>
  <c r="H4" i="23" l="1"/>
  <c r="H5" i="23"/>
  <c r="H6" i="23"/>
  <c r="H7" i="23"/>
  <c r="H8" i="23"/>
  <c r="H9" i="23"/>
  <c r="H10" i="23"/>
  <c r="H11" i="23"/>
  <c r="H12" i="23"/>
  <c r="H13" i="23"/>
  <c r="H14" i="23"/>
  <c r="H15" i="23"/>
  <c r="L15" i="23" l="1"/>
  <c r="L14" i="23"/>
  <c r="L13" i="23"/>
  <c r="L12" i="23"/>
  <c r="L11" i="23"/>
  <c r="L10" i="23"/>
  <c r="L9" i="23"/>
  <c r="L8" i="23"/>
  <c r="L7" i="23"/>
  <c r="L6" i="23"/>
  <c r="L5" i="23"/>
  <c r="L4" i="23"/>
</calcChain>
</file>

<file path=xl/comments1.xml><?xml version="1.0" encoding="utf-8"?>
<comments xmlns="http://schemas.openxmlformats.org/spreadsheetml/2006/main">
  <authors>
    <author>IDAT</author>
  </authors>
  <commentList>
    <comment ref="G2" authorId="0" shapeId="0">
      <text>
        <r>
          <rPr>
            <b/>
            <sz val="8"/>
            <color indexed="81"/>
            <rFont val="Tahoma"/>
            <family val="2"/>
          </rPr>
          <t>Calcular el promedio de ventas</t>
        </r>
      </text>
    </comment>
  </commentList>
</comments>
</file>

<file path=xl/sharedStrings.xml><?xml version="1.0" encoding="utf-8"?>
<sst xmlns="http://schemas.openxmlformats.org/spreadsheetml/2006/main" count="311" uniqueCount="224">
  <si>
    <t>A</t>
  </si>
  <si>
    <t>B</t>
  </si>
  <si>
    <t>Condicion</t>
  </si>
  <si>
    <t>Nombres</t>
  </si>
  <si>
    <t>Ventas</t>
  </si>
  <si>
    <t>Comisión</t>
  </si>
  <si>
    <t>María</t>
  </si>
  <si>
    <t>Carmen</t>
  </si>
  <si>
    <t>Rosa</t>
  </si>
  <si>
    <t>Teresa</t>
  </si>
  <si>
    <t>Milagros</t>
  </si>
  <si>
    <t>Sandra</t>
  </si>
  <si>
    <t>Rocio</t>
  </si>
  <si>
    <t>Lizeth</t>
  </si>
  <si>
    <t>Función Lógica</t>
  </si>
  <si>
    <t xml:space="preserve">   Sintaxis:</t>
  </si>
  <si>
    <t xml:space="preserve">                =SI (Prueba Lógica ; Valor SI Verdadero ; Valor SI Falso)</t>
  </si>
  <si>
    <t xml:space="preserve">                            Condición               Expresión1             Expresión2</t>
  </si>
  <si>
    <t>Comision</t>
  </si>
  <si>
    <t>Promedio de 11 a 20 ==&gt; Aprobado</t>
  </si>
  <si>
    <t>Promedio de 0 a 10   ==&gt; Desaprobado</t>
  </si>
  <si>
    <t xml:space="preserve"> Ventas &gt;= 100,000     Comisión = 15% </t>
  </si>
  <si>
    <t xml:space="preserve"> Ventas &lt; 100,000      Comisión = 5%  </t>
  </si>
  <si>
    <t>Balbin</t>
  </si>
  <si>
    <t>Alvarez</t>
  </si>
  <si>
    <t>CATEGORIA</t>
  </si>
  <si>
    <t>Función Si(Condicion,ParteVerdadera,ParteFalsa)</t>
  </si>
  <si>
    <t>ALUMNO</t>
  </si>
  <si>
    <t>ESTADO</t>
  </si>
  <si>
    <t>TALLA</t>
  </si>
  <si>
    <t>LUIS</t>
  </si>
  <si>
    <t>JOSE</t>
  </si>
  <si>
    <t>ANA</t>
  </si>
  <si>
    <t>KAREN</t>
  </si>
  <si>
    <t>CESAR</t>
  </si>
  <si>
    <t>MILTON</t>
  </si>
  <si>
    <t>MIGUEL</t>
  </si>
  <si>
    <t>ARTICULO</t>
  </si>
  <si>
    <t>P.UNIT</t>
  </si>
  <si>
    <t>AUMENTO</t>
  </si>
  <si>
    <t>N. PRECIO</t>
  </si>
  <si>
    <t>CATEG.</t>
  </si>
  <si>
    <t>% AUMENTO</t>
  </si>
  <si>
    <t>COD-001</t>
  </si>
  <si>
    <t>COD-002</t>
  </si>
  <si>
    <t>COD-003</t>
  </si>
  <si>
    <t>COD-004</t>
  </si>
  <si>
    <t>COD-005</t>
  </si>
  <si>
    <t>COD-006</t>
  </si>
  <si>
    <t>COD-007</t>
  </si>
  <si>
    <t>COD-008</t>
  </si>
  <si>
    <t>REMUNERACIONES</t>
  </si>
  <si>
    <t>DESCUENTOS</t>
  </si>
  <si>
    <t>ID Trab.</t>
  </si>
  <si>
    <t>Apellido
Paterno</t>
  </si>
  <si>
    <t>Apellido 
Materno</t>
  </si>
  <si>
    <t>T_Serv.</t>
  </si>
  <si>
    <t>Hijos</t>
  </si>
  <si>
    <t>Básico</t>
  </si>
  <si>
    <t>TOTAL
REMUN.</t>
  </si>
  <si>
    <t>AFP</t>
  </si>
  <si>
    <t>Tardanzas</t>
  </si>
  <si>
    <t>TOTAL
DESCTO</t>
  </si>
  <si>
    <t>NETO
PAGAR</t>
  </si>
  <si>
    <t xml:space="preserve">Aguirre </t>
  </si>
  <si>
    <t>Alzamora</t>
  </si>
  <si>
    <t>Brian</t>
  </si>
  <si>
    <t xml:space="preserve">Lengua </t>
  </si>
  <si>
    <t>Armando</t>
  </si>
  <si>
    <t>Bolivar</t>
  </si>
  <si>
    <t>Carlos</t>
  </si>
  <si>
    <t xml:space="preserve">Perez </t>
  </si>
  <si>
    <t>Buendia</t>
  </si>
  <si>
    <t>Kelly</t>
  </si>
  <si>
    <t xml:space="preserve">Cruz </t>
  </si>
  <si>
    <t>Camino</t>
  </si>
  <si>
    <t>Janeth</t>
  </si>
  <si>
    <t xml:space="preserve">Romero </t>
  </si>
  <si>
    <t>Cardenas</t>
  </si>
  <si>
    <t>Wendy</t>
  </si>
  <si>
    <t>Acevedo</t>
  </si>
  <si>
    <t>Carhuas</t>
  </si>
  <si>
    <t>David</t>
  </si>
  <si>
    <t xml:space="preserve">Cisneros </t>
  </si>
  <si>
    <t>Carreño</t>
  </si>
  <si>
    <t xml:space="preserve">Mori </t>
  </si>
  <si>
    <t>Castro</t>
  </si>
  <si>
    <t>Edward</t>
  </si>
  <si>
    <t>Carpio</t>
  </si>
  <si>
    <t>Conde</t>
  </si>
  <si>
    <t>Lesly</t>
  </si>
  <si>
    <t xml:space="preserve">Santander </t>
  </si>
  <si>
    <t>Cruz</t>
  </si>
  <si>
    <t xml:space="preserve">Izaguirre </t>
  </si>
  <si>
    <t>Lady</t>
  </si>
  <si>
    <t xml:space="preserve">Espino </t>
  </si>
  <si>
    <t>Davalos</t>
  </si>
  <si>
    <t>Marcela</t>
  </si>
  <si>
    <t>Ortega</t>
  </si>
  <si>
    <t>Davila</t>
  </si>
  <si>
    <t>Fernando</t>
  </si>
  <si>
    <t>Salvador</t>
  </si>
  <si>
    <t>Diaz</t>
  </si>
  <si>
    <t>Jenny</t>
  </si>
  <si>
    <t xml:space="preserve">Rocca </t>
  </si>
  <si>
    <t>Duran</t>
  </si>
  <si>
    <t>Luis</t>
  </si>
  <si>
    <t xml:space="preserve">Santos </t>
  </si>
  <si>
    <t>Falen</t>
  </si>
  <si>
    <t>Elizabeth</t>
  </si>
  <si>
    <t>Martinez</t>
  </si>
  <si>
    <t>Farias</t>
  </si>
  <si>
    <t>Jose</t>
  </si>
  <si>
    <t>1ER TRIMESTRE</t>
  </si>
  <si>
    <t>CODIGO</t>
  </si>
  <si>
    <t>TIPO</t>
  </si>
  <si>
    <t>MODELO</t>
  </si>
  <si>
    <t>ENERO</t>
  </si>
  <si>
    <t>FEBRERO</t>
  </si>
  <si>
    <t>MARZO</t>
  </si>
  <si>
    <t>PROMED VENTAS</t>
  </si>
  <si>
    <t>PR-001</t>
  </si>
  <si>
    <t>Blusa</t>
  </si>
  <si>
    <t>Adela Ml</t>
  </si>
  <si>
    <t>PR-002</t>
  </si>
  <si>
    <t>Alcira Mc</t>
  </si>
  <si>
    <t>PR-003</t>
  </si>
  <si>
    <t>Paola Ml</t>
  </si>
  <si>
    <t>PR-004</t>
  </si>
  <si>
    <t>Alondra M 3/4</t>
  </si>
  <si>
    <t>PR-005</t>
  </si>
  <si>
    <t>Amaral M 3/4</t>
  </si>
  <si>
    <t>PR-006</t>
  </si>
  <si>
    <t>Angelina Mc</t>
  </si>
  <si>
    <t>PR-007</t>
  </si>
  <si>
    <t>Anny Ml</t>
  </si>
  <si>
    <t>PR-008</t>
  </si>
  <si>
    <t>Angie Mc</t>
  </si>
  <si>
    <t>PR-009</t>
  </si>
  <si>
    <t>Belinda Mc</t>
  </si>
  <si>
    <t>PR-010</t>
  </si>
  <si>
    <t>Pantalon</t>
  </si>
  <si>
    <t>Corduroy Clasico</t>
  </si>
  <si>
    <t>PR-011</t>
  </si>
  <si>
    <t>Mariela Normal</t>
  </si>
  <si>
    <t>PR-012</t>
  </si>
  <si>
    <t>Maritza Clasico</t>
  </si>
  <si>
    <t>PR-013</t>
  </si>
  <si>
    <t>Polo</t>
  </si>
  <si>
    <t>Rebeca Mc</t>
  </si>
  <si>
    <t>PR-014</t>
  </si>
  <si>
    <t>Soffy M3/4</t>
  </si>
  <si>
    <t>PR-015</t>
  </si>
  <si>
    <t>Valeria Mc</t>
  </si>
  <si>
    <t>PR-016</t>
  </si>
  <si>
    <t>Valeria Mo</t>
  </si>
  <si>
    <t>PR-017</t>
  </si>
  <si>
    <t>Vho2 Mc</t>
  </si>
  <si>
    <t>PR-018</t>
  </si>
  <si>
    <t>Saco</t>
  </si>
  <si>
    <t>Paloma Ml</t>
  </si>
  <si>
    <t>PR-019</t>
  </si>
  <si>
    <t>Paty Ml</t>
  </si>
  <si>
    <t>PR-020</t>
  </si>
  <si>
    <t>Perla Mc</t>
  </si>
  <si>
    <r>
      <t xml:space="preserve">Determinar el NUEVO PRECIO de cada producto, si se requiere realizar un aumento de acuerdo a la </t>
    </r>
    <r>
      <rPr>
        <b/>
        <u/>
        <sz val="11"/>
        <rFont val="Calibri"/>
        <family val="2"/>
        <scheme val="minor"/>
      </rPr>
      <t>CATEGORIA</t>
    </r>
    <r>
      <rPr>
        <b/>
        <sz val="11"/>
        <rFont val="Calibri"/>
        <family val="2"/>
        <scheme val="minor"/>
      </rPr>
      <t>.</t>
    </r>
  </si>
  <si>
    <t>Movilidad</t>
  </si>
  <si>
    <t>Refrigerio</t>
  </si>
  <si>
    <t>Tiemp
Servicio</t>
  </si>
  <si>
    <t>Asignación
Familiar</t>
  </si>
  <si>
    <t>Adelanto</t>
  </si>
  <si>
    <t>Minutos
Tardes</t>
  </si>
  <si>
    <t>Alto</t>
  </si>
  <si>
    <t>Bajo</t>
  </si>
  <si>
    <t>Estado</t>
  </si>
  <si>
    <t>Determine la TALLA del alumno, bajo el siguiente criterio:</t>
  </si>
  <si>
    <t>Incentivos</t>
  </si>
  <si>
    <t>Tipo de Pensión</t>
  </si>
  <si>
    <t>ONP</t>
  </si>
  <si>
    <t>Nº</t>
  </si>
  <si>
    <t>Apellidos</t>
  </si>
  <si>
    <t>Practicas</t>
  </si>
  <si>
    <t>Prom
Prac</t>
  </si>
  <si>
    <t>Laboratorio</t>
  </si>
  <si>
    <t>Prom
Lab</t>
  </si>
  <si>
    <t>Exam</t>
  </si>
  <si>
    <t>Prom
Final</t>
  </si>
  <si>
    <t>Condición</t>
  </si>
  <si>
    <t>P1</t>
  </si>
  <si>
    <t>P2</t>
  </si>
  <si>
    <t>P3</t>
  </si>
  <si>
    <t>L1</t>
  </si>
  <si>
    <t>L2</t>
  </si>
  <si>
    <t>L3</t>
  </si>
  <si>
    <t>ALVAREZ RIOS, LENEHER</t>
  </si>
  <si>
    <t>BASURTO PEDROZA, JOSE</t>
  </si>
  <si>
    <t>BRAVO LAYME, ROSMERY</t>
  </si>
  <si>
    <t>CACERES SUYO, MARY</t>
  </si>
  <si>
    <t>CHIPANA LEON, DIEGO</t>
  </si>
  <si>
    <t>DÍAZ CARBAJAL, AARÓN</t>
  </si>
  <si>
    <t>GÁLVEZ CHANG, JUAN</t>
  </si>
  <si>
    <t>GONZALES MILLA, DINA</t>
  </si>
  <si>
    <t>LÓPEZ CONTRERAS, EDÚ</t>
  </si>
  <si>
    <t>PRADO HUARHUA, TERRY</t>
  </si>
  <si>
    <t>SALAZAR VARGAS, CÉSAR</t>
  </si>
  <si>
    <t>TASAYCO QUISPE, NICOLE</t>
  </si>
  <si>
    <t>Juan</t>
  </si>
  <si>
    <t>Ana</t>
  </si>
  <si>
    <t>Pedro</t>
  </si>
  <si>
    <t>Luisa</t>
  </si>
  <si>
    <r>
      <t xml:space="preserve">SI.-Evalúa una expresión o </t>
    </r>
    <r>
      <rPr>
        <b/>
        <sz val="10"/>
        <color rgb="FF003300"/>
        <rFont val="Arial"/>
        <family val="2"/>
      </rPr>
      <t>Prueba Lógica</t>
    </r>
    <r>
      <rPr>
        <sz val="10"/>
        <color rgb="FF003300"/>
        <rFont val="Arial"/>
        <family val="2"/>
      </rPr>
      <t xml:space="preserve"> condicional, si cumple con la condición devuelve una expresión o </t>
    </r>
    <r>
      <rPr>
        <b/>
        <sz val="10"/>
        <color rgb="FF003300"/>
        <rFont val="Arial"/>
        <family val="2"/>
      </rPr>
      <t>valor verdadero</t>
    </r>
    <r>
      <rPr>
        <sz val="10"/>
        <color rgb="FF003300"/>
        <rFont val="Arial"/>
        <family val="2"/>
      </rPr>
      <t xml:space="preserve">, si no cumple con la condición devuelve una expresión o </t>
    </r>
    <r>
      <rPr>
        <b/>
        <sz val="10"/>
        <color rgb="FF003300"/>
        <rFont val="Arial"/>
        <family val="2"/>
      </rPr>
      <t>valor falso</t>
    </r>
    <r>
      <rPr>
        <sz val="10"/>
        <color rgb="FF003300"/>
        <rFont val="Arial"/>
        <family val="2"/>
      </rPr>
      <t>.</t>
    </r>
  </si>
  <si>
    <r>
      <t>Prueba_lógica</t>
    </r>
    <r>
      <rPr>
        <sz val="10"/>
        <color rgb="FF003300"/>
        <rFont val="Arial"/>
        <family val="2"/>
      </rPr>
      <t xml:space="preserve">.- Es cualquier valor o expresión que pueda evaluarse como VERDADERO o FALSO. </t>
    </r>
    <r>
      <rPr>
        <i/>
        <sz val="10"/>
        <color rgb="FF003300"/>
        <rFont val="Arial"/>
        <family val="2"/>
      </rPr>
      <t>(condición)</t>
    </r>
  </si>
  <si>
    <r>
      <t>Valor_si_verdadero</t>
    </r>
    <r>
      <rPr>
        <sz val="10"/>
        <color rgb="FF003300"/>
        <rFont val="Arial"/>
        <family val="2"/>
      </rPr>
      <t xml:space="preserve">.- Es el valor que se devuelve si el argumento o prueba_lógica es VERDADERO. </t>
    </r>
    <r>
      <rPr>
        <i/>
        <sz val="10"/>
        <color rgb="FF003300"/>
        <rFont val="Arial"/>
        <family val="2"/>
      </rPr>
      <t>(expresión1)</t>
    </r>
  </si>
  <si>
    <r>
      <t>Valor_si_falso</t>
    </r>
    <r>
      <rPr>
        <sz val="10"/>
        <color rgb="FF003300"/>
        <rFont val="Arial"/>
        <family val="2"/>
      </rPr>
      <t xml:space="preserve">.- Es el valor que se devuelve si el argumento o prueba_lógica es FALSO. </t>
    </r>
    <r>
      <rPr>
        <i/>
        <sz val="10"/>
        <color rgb="FF003300"/>
        <rFont val="Arial"/>
        <family val="2"/>
      </rPr>
      <t>(expresión2)</t>
    </r>
  </si>
  <si>
    <t>EVALUACION</t>
  </si>
  <si>
    <t>Asistencia</t>
  </si>
  <si>
    <t>Asistencia &gt; 3 Promedio Final + 1</t>
  </si>
  <si>
    <t>Promedio Final</t>
  </si>
  <si>
    <t>Asistencia &lt; 4 Promedio Final - 1</t>
  </si>
  <si>
    <t>Prueba Lógica</t>
  </si>
  <si>
    <t>Operadores de Comparación:</t>
  </si>
  <si>
    <t>(=, &gt;, &gt;=,</t>
  </si>
  <si>
    <t>Referencia de celdas</t>
  </si>
  <si>
    <t>Se actualiza solo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</si>
</sst>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 &quot;S/.&quot;\ * #,##0.00_ ;_ &quot;S/.&quot;\ * \-#,##0.00_ ;_ &quot;S/.&quot;\ * &quot;-&quot;??_ ;_ @_ "/>
    <numFmt numFmtId="164" formatCode="_(* #,##0.00_);_(* \(#,##0.00\);_(* &quot;-&quot;??_);_(@_)"/>
    <numFmt numFmtId="165" formatCode="0#"/>
    <numFmt numFmtId="166" formatCode="0.0"/>
    <numFmt numFmtId="167" formatCode="_ [$S/.-280A]\ * #,##0.00_ ;_ [$S/.-280A]\ * \-#,##0.00_ ;_ [$S/.-280A]\ * &quot;-&quot;??_ ;_ @_ "/>
  </numFmts>
  <fonts count="32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6"/>
      <name val="Arial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4"/>
      <name val="Arial"/>
      <family val="2"/>
    </font>
    <font>
      <b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 tint="-4.9989318521683403E-2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sz val="10"/>
      <color rgb="FF002060"/>
      <name val="Arial"/>
      <family val="2"/>
    </font>
    <font>
      <sz val="11"/>
      <color theme="8" tint="-0.499984740745262"/>
      <name val="Calibri"/>
      <family val="2"/>
    </font>
    <font>
      <sz val="10"/>
      <color theme="8" tint="-0.499984740745262"/>
      <name val="Calibri"/>
      <family val="2"/>
      <scheme val="minor"/>
    </font>
    <font>
      <sz val="10"/>
      <color theme="8" tint="-0.499984740745262"/>
      <name val="Arial"/>
      <family val="2"/>
    </font>
    <font>
      <sz val="11"/>
      <color rgb="FF002060"/>
      <name val="Arial"/>
      <family val="2"/>
    </font>
    <font>
      <i/>
      <sz val="10"/>
      <color rgb="FF002060"/>
      <name val="Calibri"/>
      <family val="2"/>
      <scheme val="minor"/>
    </font>
    <font>
      <sz val="10"/>
      <color rgb="FF00206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0"/>
      <name val="Arial"/>
      <family val="2"/>
    </font>
    <font>
      <b/>
      <i/>
      <sz val="12"/>
      <color rgb="FF003300"/>
      <name val="Arial"/>
      <family val="2"/>
    </font>
    <font>
      <sz val="10"/>
      <color rgb="FF003300"/>
      <name val="Arial"/>
      <family val="2"/>
    </font>
    <font>
      <b/>
      <sz val="10"/>
      <color rgb="FF003300"/>
      <name val="Arial"/>
      <family val="2"/>
    </font>
    <font>
      <i/>
      <sz val="10"/>
      <color rgb="FF003300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4BACC6"/>
        <bgColor rgb="FF4BACC6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24"/>
      </patternFill>
    </fill>
    <fill>
      <patternFill patternType="solid">
        <fgColor theme="3" tint="0.79998168889431442"/>
        <bgColor indexed="2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E1E1FF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FFCC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4BD97"/>
      </left>
      <right/>
      <top style="thin">
        <color rgb="FFC4BD97"/>
      </top>
      <bottom style="thin">
        <color rgb="FFC4BD97"/>
      </bottom>
      <diagonal/>
    </border>
    <border>
      <left/>
      <right/>
      <top style="thin">
        <color rgb="FFC4BD97"/>
      </top>
      <bottom style="thin">
        <color rgb="FFC4BD97"/>
      </bottom>
      <diagonal/>
    </border>
    <border>
      <left/>
      <right/>
      <top/>
      <bottom style="thin">
        <color indexed="64"/>
      </bottom>
      <diagonal/>
    </border>
    <border>
      <left style="thin">
        <color rgb="FFC4BD97"/>
      </left>
      <right/>
      <top style="thin">
        <color rgb="FFC4BD97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n">
        <color rgb="FFC4BD97"/>
      </left>
      <right/>
      <top/>
      <bottom style="thin">
        <color rgb="FFC4BD97"/>
      </bottom>
      <diagonal/>
    </border>
    <border>
      <left/>
      <right/>
      <top/>
      <bottom style="thin">
        <color rgb="FFC4BD97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theme="8" tint="0.79998168889431442"/>
      </left>
      <right style="medium">
        <color theme="8" tint="0.79998168889431442"/>
      </right>
      <top style="medium">
        <color theme="8" tint="0.79998168889431442"/>
      </top>
      <bottom style="medium">
        <color theme="8" tint="0.79998168889431442"/>
      </bottom>
      <diagonal/>
    </border>
    <border>
      <left style="thick">
        <color theme="6" tint="-0.499984740745262"/>
      </left>
      <right/>
      <top style="thick">
        <color theme="6" tint="-0.499984740745262"/>
      </top>
      <bottom/>
      <diagonal/>
    </border>
    <border>
      <left/>
      <right/>
      <top style="thick">
        <color theme="6" tint="-0.499984740745262"/>
      </top>
      <bottom/>
      <diagonal/>
    </border>
    <border>
      <left/>
      <right style="thick">
        <color theme="6" tint="-0.499984740745262"/>
      </right>
      <top style="thick">
        <color theme="6" tint="-0.499984740745262"/>
      </top>
      <bottom/>
      <diagonal/>
    </border>
    <border>
      <left style="thick">
        <color theme="6" tint="-0.499984740745262"/>
      </left>
      <right/>
      <top/>
      <bottom/>
      <diagonal/>
    </border>
    <border>
      <left/>
      <right style="thick">
        <color theme="6" tint="-0.499984740745262"/>
      </right>
      <top/>
      <bottom/>
      <diagonal/>
    </border>
    <border>
      <left style="thick">
        <color theme="6" tint="-0.499984740745262"/>
      </left>
      <right/>
      <top/>
      <bottom style="thick">
        <color theme="6" tint="-0.499984740745262"/>
      </bottom>
      <diagonal/>
    </border>
    <border>
      <left/>
      <right/>
      <top/>
      <bottom style="thick">
        <color theme="6" tint="-0.499984740745262"/>
      </bottom>
      <diagonal/>
    </border>
    <border>
      <left/>
      <right style="thick">
        <color theme="6" tint="-0.499984740745262"/>
      </right>
      <top/>
      <bottom style="thick">
        <color theme="6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4" fillId="0" borderId="0"/>
    <xf numFmtId="44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131">
    <xf numFmtId="0" fontId="0" fillId="0" borderId="0" xfId="0"/>
    <xf numFmtId="0" fontId="0" fillId="0" borderId="0" xfId="0" applyAlignment="1"/>
    <xf numFmtId="0" fontId="1" fillId="0" borderId="0" xfId="0" applyFont="1"/>
    <xf numFmtId="0" fontId="9" fillId="0" borderId="0" xfId="0" applyFont="1" applyAlignment="1">
      <alignment horizontal="left"/>
    </xf>
    <xf numFmtId="0" fontId="10" fillId="0" borderId="0" xfId="0" applyFont="1" applyFill="1"/>
    <xf numFmtId="0" fontId="11" fillId="0" borderId="0" xfId="0" applyFont="1" applyFill="1"/>
    <xf numFmtId="0" fontId="12" fillId="0" borderId="0" xfId="0" applyFont="1"/>
    <xf numFmtId="0" fontId="12" fillId="0" borderId="1" xfId="0" applyFont="1" applyFill="1" applyBorder="1"/>
    <xf numFmtId="0" fontId="15" fillId="3" borderId="5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/>
    </xf>
    <xf numFmtId="0" fontId="16" fillId="5" borderId="1" xfId="0" applyFont="1" applyFill="1" applyBorder="1" applyAlignment="1">
      <alignment horizontal="center" vertical="center"/>
    </xf>
    <xf numFmtId="0" fontId="16" fillId="5" borderId="1" xfId="0" applyFont="1" applyFill="1" applyBorder="1" applyAlignment="1">
      <alignment horizontal="center" vertical="center" wrapText="1"/>
    </xf>
    <xf numFmtId="0" fontId="12" fillId="6" borderId="1" xfId="0" applyFont="1" applyFill="1" applyBorder="1"/>
    <xf numFmtId="166" fontId="12" fillId="0" borderId="0" xfId="0" applyNumberFormat="1" applyFont="1"/>
    <xf numFmtId="0" fontId="18" fillId="8" borderId="7" xfId="0" applyFont="1" applyFill="1" applyBorder="1"/>
    <xf numFmtId="0" fontId="18" fillId="8" borderId="7" xfId="0" applyFont="1" applyFill="1" applyBorder="1" applyAlignment="1">
      <alignment horizontal="center"/>
    </xf>
    <xf numFmtId="0" fontId="17" fillId="11" borderId="7" xfId="0" applyFont="1" applyFill="1" applyBorder="1" applyAlignment="1">
      <alignment horizontal="center"/>
    </xf>
    <xf numFmtId="0" fontId="8" fillId="10" borderId="7" xfId="0" applyFont="1" applyFill="1" applyBorder="1" applyAlignment="1">
      <alignment horizontal="center"/>
    </xf>
    <xf numFmtId="0" fontId="19" fillId="8" borderId="7" xfId="0" applyFont="1" applyFill="1" applyBorder="1" applyAlignment="1">
      <alignment horizontal="center" vertical="center"/>
    </xf>
    <xf numFmtId="0" fontId="18" fillId="9" borderId="7" xfId="0" applyFont="1" applyFill="1" applyBorder="1" applyAlignment="1">
      <alignment horizontal="center"/>
    </xf>
    <xf numFmtId="9" fontId="19" fillId="8" borderId="7" xfId="4" applyFont="1" applyFill="1" applyBorder="1" applyAlignment="1">
      <alignment horizontal="center" vertical="center"/>
    </xf>
    <xf numFmtId="0" fontId="20" fillId="0" borderId="1" xfId="0" applyFont="1" applyBorder="1" applyAlignment="1">
      <alignment vertical="center"/>
    </xf>
    <xf numFmtId="0" fontId="20" fillId="0" borderId="1" xfId="0" applyFont="1" applyBorder="1" applyAlignment="1">
      <alignment horizontal="center" vertical="center"/>
    </xf>
    <xf numFmtId="0" fontId="21" fillId="4" borderId="1" xfId="0" applyFont="1" applyFill="1" applyBorder="1" applyAlignment="1">
      <alignment vertical="center"/>
    </xf>
    <xf numFmtId="44" fontId="21" fillId="0" borderId="1" xfId="3" applyFont="1" applyBorder="1" applyAlignment="1">
      <alignment vertical="center"/>
    </xf>
    <xf numFmtId="0" fontId="22" fillId="0" borderId="1" xfId="0" applyFont="1" applyBorder="1" applyAlignment="1">
      <alignment vertical="center"/>
    </xf>
    <xf numFmtId="44" fontId="22" fillId="12" borderId="1" xfId="3" applyFont="1" applyFill="1" applyBorder="1" applyAlignment="1">
      <alignment vertical="center"/>
    </xf>
    <xf numFmtId="44" fontId="22" fillId="13" borderId="1" xfId="3" applyFont="1" applyFill="1" applyBorder="1" applyAlignment="1">
      <alignment vertical="center"/>
    </xf>
    <xf numFmtId="0" fontId="0" fillId="0" borderId="0" xfId="0" applyAlignment="1">
      <alignment vertical="center"/>
    </xf>
    <xf numFmtId="0" fontId="15" fillId="3" borderId="5" xfId="0" applyFont="1" applyFill="1" applyBorder="1" applyAlignment="1">
      <alignment horizontal="center" vertical="center" textRotation="90" wrapText="1"/>
    </xf>
    <xf numFmtId="0" fontId="15" fillId="3" borderId="5" xfId="0" applyFont="1" applyFill="1" applyBorder="1" applyAlignment="1">
      <alignment vertical="center" textRotation="90" wrapText="1"/>
    </xf>
    <xf numFmtId="0" fontId="12" fillId="0" borderId="0" xfId="0" applyFont="1" applyAlignment="1">
      <alignment vertical="center"/>
    </xf>
    <xf numFmtId="0" fontId="8" fillId="15" borderId="7" xfId="0" applyFont="1" applyFill="1" applyBorder="1" applyAlignment="1">
      <alignment horizontal="center" vertical="center"/>
    </xf>
    <xf numFmtId="0" fontId="12" fillId="9" borderId="7" xfId="0" applyFont="1" applyFill="1" applyBorder="1" applyAlignment="1">
      <alignment vertical="center"/>
    </xf>
    <xf numFmtId="0" fontId="14" fillId="8" borderId="7" xfId="0" applyFont="1" applyFill="1" applyBorder="1" applyAlignment="1">
      <alignment horizontal="center" vertical="center"/>
    </xf>
    <xf numFmtId="0" fontId="19" fillId="8" borderId="7" xfId="0" applyFont="1" applyFill="1" applyBorder="1" applyAlignment="1">
      <alignment vertical="center"/>
    </xf>
    <xf numFmtId="0" fontId="23" fillId="8" borderId="7" xfId="0" applyFont="1" applyFill="1" applyBorder="1" applyAlignment="1">
      <alignment horizontal="center" vertical="center"/>
    </xf>
    <xf numFmtId="9" fontId="23" fillId="8" borderId="7" xfId="4" applyFont="1" applyFill="1" applyBorder="1" applyAlignment="1">
      <alignment horizontal="center" vertical="center"/>
    </xf>
    <xf numFmtId="167" fontId="19" fillId="8" borderId="7" xfId="0" applyNumberFormat="1" applyFont="1" applyFill="1" applyBorder="1" applyAlignment="1">
      <alignment vertical="center"/>
    </xf>
    <xf numFmtId="167" fontId="19" fillId="9" borderId="7" xfId="4" applyNumberFormat="1" applyFont="1" applyFill="1" applyBorder="1" applyAlignment="1">
      <alignment vertical="center"/>
    </xf>
    <xf numFmtId="167" fontId="19" fillId="9" borderId="7" xfId="0" applyNumberFormat="1" applyFont="1" applyFill="1" applyBorder="1" applyAlignment="1">
      <alignment vertical="center"/>
    </xf>
    <xf numFmtId="0" fontId="24" fillId="9" borderId="1" xfId="0" applyFont="1" applyFill="1" applyBorder="1" applyAlignment="1">
      <alignment horizontal="center" vertical="center"/>
    </xf>
    <xf numFmtId="0" fontId="25" fillId="8" borderId="1" xfId="0" applyFont="1" applyFill="1" applyBorder="1" applyAlignment="1">
      <alignment horizontal="center" vertical="center"/>
    </xf>
    <xf numFmtId="0" fontId="25" fillId="8" borderId="10" xfId="0" applyFont="1" applyFill="1" applyBorder="1" applyAlignment="1">
      <alignment vertical="center"/>
    </xf>
    <xf numFmtId="165" fontId="26" fillId="8" borderId="1" xfId="0" applyNumberFormat="1" applyFont="1" applyFill="1" applyBorder="1" applyAlignment="1">
      <alignment horizontal="center"/>
    </xf>
    <xf numFmtId="165" fontId="0" fillId="16" borderId="1" xfId="0" applyNumberFormat="1" applyFill="1" applyBorder="1" applyAlignment="1">
      <alignment horizontal="left" indent="1"/>
    </xf>
    <xf numFmtId="165" fontId="26" fillId="20" borderId="1" xfId="0" applyNumberFormat="1" applyFont="1" applyFill="1" applyBorder="1" applyAlignment="1">
      <alignment horizontal="center"/>
    </xf>
    <xf numFmtId="167" fontId="22" fillId="0" borderId="1" xfId="0" applyNumberFormat="1" applyFont="1" applyBorder="1" applyAlignment="1">
      <alignment vertical="center"/>
    </xf>
    <xf numFmtId="44" fontId="22" fillId="0" borderId="1" xfId="0" applyNumberFormat="1" applyFont="1" applyBorder="1" applyAlignment="1">
      <alignment vertical="center"/>
    </xf>
    <xf numFmtId="44" fontId="22" fillId="0" borderId="1" xfId="3" applyFont="1" applyBorder="1" applyAlignment="1">
      <alignment vertical="center"/>
    </xf>
    <xf numFmtId="2" fontId="12" fillId="2" borderId="1" xfId="0" applyNumberFormat="1" applyFont="1" applyFill="1" applyBorder="1"/>
    <xf numFmtId="166" fontId="12" fillId="7" borderId="1" xfId="0" applyNumberFormat="1" applyFont="1" applyFill="1" applyBorder="1" applyAlignment="1">
      <alignment horizontal="center" vertical="center"/>
    </xf>
    <xf numFmtId="0" fontId="24" fillId="9" borderId="1" xfId="0" applyFont="1" applyFill="1" applyBorder="1" applyAlignment="1">
      <alignment horizontal="center" vertical="center"/>
    </xf>
    <xf numFmtId="0" fontId="25" fillId="8" borderId="10" xfId="0" applyFont="1" applyFill="1" applyBorder="1" applyAlignment="1">
      <alignment horizontal="center" vertical="center"/>
    </xf>
    <xf numFmtId="165" fontId="26" fillId="20" borderId="1" xfId="0" applyNumberFormat="1" applyFont="1" applyFill="1" applyBorder="1" applyAlignment="1" applyProtection="1">
      <alignment horizontal="center"/>
      <protection hidden="1"/>
    </xf>
    <xf numFmtId="165" fontId="26" fillId="20" borderId="1" xfId="0" applyNumberFormat="1" applyFont="1" applyFill="1" applyBorder="1" applyAlignment="1" applyProtection="1">
      <alignment horizontal="center"/>
      <protection locked="0"/>
    </xf>
    <xf numFmtId="165" fontId="26" fillId="8" borderId="1" xfId="0" applyNumberFormat="1" applyFont="1" applyFill="1" applyBorder="1" applyAlignment="1" applyProtection="1">
      <alignment horizontal="center"/>
      <protection locked="0"/>
    </xf>
    <xf numFmtId="0" fontId="25" fillId="8" borderId="10" xfId="0" applyFont="1" applyFill="1" applyBorder="1" applyAlignment="1" applyProtection="1">
      <alignment horizontal="center" vertical="center"/>
      <protection locked="0"/>
    </xf>
    <xf numFmtId="0" fontId="25" fillId="8" borderId="10" xfId="0" applyFont="1" applyFill="1" applyBorder="1" applyAlignment="1" applyProtection="1">
      <alignment vertical="center"/>
      <protection locked="0"/>
    </xf>
    <xf numFmtId="0" fontId="22" fillId="13" borderId="1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164" fontId="22" fillId="12" borderId="11" xfId="1" applyFont="1" applyFill="1" applyBorder="1" applyAlignment="1">
      <alignment horizontal="left" vertical="center"/>
    </xf>
    <xf numFmtId="167" fontId="22" fillId="12" borderId="11" xfId="1" applyNumberFormat="1" applyFont="1" applyFill="1" applyBorder="1" applyAlignment="1">
      <alignment horizontal="left" vertical="center"/>
    </xf>
    <xf numFmtId="0" fontId="6" fillId="21" borderId="15" xfId="0" applyFont="1" applyFill="1" applyBorder="1" applyAlignment="1">
      <alignment horizontal="left" vertical="center" wrapText="1"/>
    </xf>
    <xf numFmtId="0" fontId="6" fillId="21" borderId="0" xfId="0" applyFont="1" applyFill="1" applyBorder="1" applyAlignment="1">
      <alignment horizontal="left" vertical="center" wrapText="1"/>
    </xf>
    <xf numFmtId="0" fontId="6" fillId="21" borderId="16" xfId="0" applyFont="1" applyFill="1" applyBorder="1" applyAlignment="1">
      <alignment horizontal="left" vertical="center" wrapText="1"/>
    </xf>
    <xf numFmtId="0" fontId="6" fillId="21" borderId="17" xfId="0" applyFont="1" applyFill="1" applyBorder="1" applyAlignment="1">
      <alignment horizontal="left" vertical="center" wrapText="1"/>
    </xf>
    <xf numFmtId="0" fontId="6" fillId="21" borderId="18" xfId="0" applyFont="1" applyFill="1" applyBorder="1" applyAlignment="1">
      <alignment horizontal="left" vertical="center" wrapText="1"/>
    </xf>
    <xf numFmtId="0" fontId="6" fillId="21" borderId="19" xfId="0" applyFont="1" applyFill="1" applyBorder="1" applyAlignment="1">
      <alignment horizontal="left" vertical="center" wrapText="1"/>
    </xf>
    <xf numFmtId="0" fontId="5" fillId="18" borderId="0" xfId="0" applyFont="1" applyFill="1" applyAlignment="1">
      <alignment horizontal="left" indent="1"/>
    </xf>
    <xf numFmtId="0" fontId="24" fillId="9" borderId="1" xfId="0" applyFont="1" applyFill="1" applyBorder="1" applyAlignment="1">
      <alignment horizontal="center" vertical="center"/>
    </xf>
    <xf numFmtId="0" fontId="24" fillId="9" borderId="1" xfId="0" applyFont="1" applyFill="1" applyBorder="1" applyAlignment="1">
      <alignment horizontal="center" vertical="center" wrapText="1"/>
    </xf>
    <xf numFmtId="0" fontId="2" fillId="17" borderId="0" xfId="0" applyFont="1" applyFill="1" applyAlignment="1">
      <alignment horizontal="center"/>
    </xf>
    <xf numFmtId="0" fontId="6" fillId="21" borderId="17" xfId="0" applyFont="1" applyFill="1" applyBorder="1" applyAlignment="1">
      <alignment horizontal="center" vertical="center" wrapText="1"/>
    </xf>
    <xf numFmtId="0" fontId="6" fillId="21" borderId="18" xfId="0" applyFont="1" applyFill="1" applyBorder="1" applyAlignment="1">
      <alignment horizontal="center" vertical="center" wrapText="1"/>
    </xf>
    <xf numFmtId="0" fontId="6" fillId="21" borderId="19" xfId="0" applyFont="1" applyFill="1" applyBorder="1" applyAlignment="1">
      <alignment horizontal="center" vertical="center" wrapText="1"/>
    </xf>
    <xf numFmtId="0" fontId="6" fillId="21" borderId="12" xfId="0" applyFont="1" applyFill="1" applyBorder="1" applyAlignment="1">
      <alignment horizontal="center" vertical="center" wrapText="1"/>
    </xf>
    <xf numFmtId="0" fontId="6" fillId="21" borderId="13" xfId="0" applyFont="1" applyFill="1" applyBorder="1" applyAlignment="1">
      <alignment horizontal="center" vertical="center" wrapText="1"/>
    </xf>
    <xf numFmtId="0" fontId="6" fillId="21" borderId="14" xfId="0" applyFont="1" applyFill="1" applyBorder="1" applyAlignment="1">
      <alignment horizontal="center" vertical="center" wrapText="1"/>
    </xf>
    <xf numFmtId="0" fontId="28" fillId="21" borderId="15" xfId="0" applyFont="1" applyFill="1" applyBorder="1" applyAlignment="1">
      <alignment horizontal="center" wrapText="1"/>
    </xf>
    <xf numFmtId="0" fontId="28" fillId="21" borderId="0" xfId="0" applyFont="1" applyFill="1" applyBorder="1" applyAlignment="1">
      <alignment horizontal="center" wrapText="1"/>
    </xf>
    <xf numFmtId="0" fontId="28" fillId="21" borderId="16" xfId="0" applyFont="1" applyFill="1" applyBorder="1" applyAlignment="1">
      <alignment horizontal="center" wrapText="1"/>
    </xf>
    <xf numFmtId="0" fontId="29" fillId="21" borderId="15" xfId="0" applyFont="1" applyFill="1" applyBorder="1" applyAlignment="1">
      <alignment horizontal="left" wrapText="1" indent="1"/>
    </xf>
    <xf numFmtId="0" fontId="29" fillId="21" borderId="0" xfId="0" applyFont="1" applyFill="1" applyBorder="1" applyAlignment="1">
      <alignment horizontal="left" wrapText="1" indent="1"/>
    </xf>
    <xf numFmtId="0" fontId="29" fillId="21" borderId="16" xfId="0" applyFont="1" applyFill="1" applyBorder="1" applyAlignment="1">
      <alignment horizontal="left" wrapText="1" indent="1"/>
    </xf>
    <xf numFmtId="0" fontId="29" fillId="21" borderId="15" xfId="0" applyFont="1" applyFill="1" applyBorder="1" applyAlignment="1">
      <alignment horizontal="left" wrapText="1"/>
    </xf>
    <xf numFmtId="0" fontId="29" fillId="21" borderId="0" xfId="0" applyFont="1" applyFill="1" applyBorder="1" applyAlignment="1">
      <alignment horizontal="left" wrapText="1"/>
    </xf>
    <xf numFmtId="0" fontId="29" fillId="21" borderId="16" xfId="0" applyFont="1" applyFill="1" applyBorder="1" applyAlignment="1">
      <alignment horizontal="left" wrapText="1"/>
    </xf>
    <xf numFmtId="0" fontId="29" fillId="21" borderId="15" xfId="0" applyFont="1" applyFill="1" applyBorder="1" applyAlignment="1">
      <alignment horizontal="center" wrapText="1"/>
    </xf>
    <xf numFmtId="0" fontId="29" fillId="21" borderId="0" xfId="0" applyFont="1" applyFill="1" applyBorder="1" applyAlignment="1">
      <alignment horizontal="center" wrapText="1"/>
    </xf>
    <xf numFmtId="0" fontId="29" fillId="21" borderId="16" xfId="0" applyFont="1" applyFill="1" applyBorder="1" applyAlignment="1">
      <alignment horizontal="center" wrapText="1"/>
    </xf>
    <xf numFmtId="0" fontId="6" fillId="21" borderId="15" xfId="0" applyFont="1" applyFill="1" applyBorder="1" applyAlignment="1">
      <alignment horizontal="center" wrapText="1"/>
    </xf>
    <xf numFmtId="0" fontId="6" fillId="21" borderId="0" xfId="0" applyFont="1" applyFill="1" applyBorder="1" applyAlignment="1">
      <alignment horizontal="center" wrapText="1"/>
    </xf>
    <xf numFmtId="0" fontId="6" fillId="21" borderId="16" xfId="0" applyFont="1" applyFill="1" applyBorder="1" applyAlignment="1">
      <alignment horizontal="center" wrapText="1"/>
    </xf>
    <xf numFmtId="0" fontId="30" fillId="21" borderId="15" xfId="0" applyFont="1" applyFill="1" applyBorder="1" applyAlignment="1">
      <alignment horizontal="left" indent="1"/>
    </xf>
    <xf numFmtId="0" fontId="30" fillId="21" borderId="0" xfId="0" applyFont="1" applyFill="1" applyBorder="1" applyAlignment="1">
      <alignment horizontal="left" indent="1"/>
    </xf>
    <xf numFmtId="0" fontId="30" fillId="21" borderId="16" xfId="0" applyFont="1" applyFill="1" applyBorder="1" applyAlignment="1">
      <alignment horizontal="left" indent="1"/>
    </xf>
    <xf numFmtId="0" fontId="30" fillId="21" borderId="15" xfId="0" applyFont="1" applyFill="1" applyBorder="1" applyAlignment="1">
      <alignment horizontal="left" wrapText="1" indent="1"/>
    </xf>
    <xf numFmtId="0" fontId="30" fillId="21" borderId="0" xfId="0" applyFont="1" applyFill="1" applyBorder="1" applyAlignment="1">
      <alignment horizontal="left" wrapText="1" indent="1"/>
    </xf>
    <xf numFmtId="0" fontId="30" fillId="21" borderId="16" xfId="0" applyFont="1" applyFill="1" applyBorder="1" applyAlignment="1">
      <alignment horizontal="left" wrapText="1" indent="1"/>
    </xf>
    <xf numFmtId="0" fontId="29" fillId="21" borderId="15" xfId="0" applyFont="1" applyFill="1" applyBorder="1" applyAlignment="1">
      <alignment horizontal="left" vertical="center" wrapText="1"/>
    </xf>
    <xf numFmtId="0" fontId="29" fillId="21" borderId="0" xfId="0" applyFont="1" applyFill="1" applyBorder="1" applyAlignment="1">
      <alignment horizontal="left" vertical="center" wrapText="1"/>
    </xf>
    <xf numFmtId="0" fontId="29" fillId="21" borderId="16" xfId="0" applyFont="1" applyFill="1" applyBorder="1" applyAlignment="1">
      <alignment horizontal="left" vertical="center" wrapText="1"/>
    </xf>
    <xf numFmtId="0" fontId="28" fillId="21" borderId="12" xfId="0" applyFont="1" applyFill="1" applyBorder="1" applyAlignment="1">
      <alignment horizontal="center" vertical="center" wrapText="1"/>
    </xf>
    <xf numFmtId="0" fontId="28" fillId="21" borderId="13" xfId="0" applyFont="1" applyFill="1" applyBorder="1" applyAlignment="1">
      <alignment horizontal="center" vertical="center" wrapText="1"/>
    </xf>
    <xf numFmtId="0" fontId="28" fillId="21" borderId="14" xfId="0" applyFont="1" applyFill="1" applyBorder="1" applyAlignment="1">
      <alignment horizontal="center" vertical="center" wrapText="1"/>
    </xf>
    <xf numFmtId="0" fontId="28" fillId="21" borderId="15" xfId="0" applyFont="1" applyFill="1" applyBorder="1" applyAlignment="1">
      <alignment horizontal="center" vertical="center" wrapText="1"/>
    </xf>
    <xf numFmtId="0" fontId="28" fillId="21" borderId="0" xfId="0" applyFont="1" applyFill="1" applyBorder="1" applyAlignment="1">
      <alignment horizontal="center" vertical="center" wrapText="1"/>
    </xf>
    <xf numFmtId="0" fontId="28" fillId="21" borderId="16" xfId="0" applyFont="1" applyFill="1" applyBorder="1" applyAlignment="1">
      <alignment horizontal="center" vertical="center" wrapText="1"/>
    </xf>
    <xf numFmtId="164" fontId="27" fillId="19" borderId="0" xfId="1" applyFont="1" applyFill="1" applyBorder="1" applyAlignment="1">
      <alignment horizontal="center" vertical="center"/>
    </xf>
    <xf numFmtId="0" fontId="22" fillId="13" borderId="0" xfId="0" applyFont="1" applyFill="1" applyAlignment="1">
      <alignment horizontal="center" vertical="center"/>
    </xf>
    <xf numFmtId="0" fontId="29" fillId="21" borderId="15" xfId="0" applyFont="1" applyFill="1" applyBorder="1" applyAlignment="1">
      <alignment horizontal="center" vertical="center" wrapText="1"/>
    </xf>
    <xf numFmtId="0" fontId="29" fillId="21" borderId="0" xfId="0" applyFont="1" applyFill="1" applyBorder="1" applyAlignment="1">
      <alignment horizontal="center" vertical="center" wrapText="1"/>
    </xf>
    <xf numFmtId="0" fontId="29" fillId="21" borderId="16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left"/>
    </xf>
    <xf numFmtId="0" fontId="10" fillId="14" borderId="0" xfId="0" applyFont="1" applyFill="1" applyAlignment="1">
      <alignment horizontal="center"/>
    </xf>
    <xf numFmtId="0" fontId="15" fillId="3" borderId="2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5" fillId="3" borderId="8" xfId="0" applyFont="1" applyFill="1" applyBorder="1" applyAlignment="1">
      <alignment horizontal="center" vertical="center"/>
    </xf>
    <xf numFmtId="0" fontId="15" fillId="3" borderId="9" xfId="0" applyFont="1" applyFill="1" applyBorder="1" applyAlignment="1">
      <alignment horizontal="center" vertical="center"/>
    </xf>
    <xf numFmtId="0" fontId="16" fillId="5" borderId="6" xfId="0" applyFont="1" applyFill="1" applyBorder="1" applyAlignment="1">
      <alignment horizontal="center" vertical="center"/>
    </xf>
    <xf numFmtId="0" fontId="16" fillId="5" borderId="4" xfId="0" applyFont="1" applyFill="1" applyBorder="1" applyAlignment="1">
      <alignment horizontal="center" vertical="center"/>
    </xf>
    <xf numFmtId="0" fontId="24" fillId="9" borderId="20" xfId="0" applyFont="1" applyFill="1" applyBorder="1" applyAlignment="1">
      <alignment horizontal="center" vertical="center"/>
    </xf>
    <xf numFmtId="0" fontId="24" fillId="9" borderId="21" xfId="0" applyFont="1" applyFill="1" applyBorder="1" applyAlignment="1">
      <alignment horizontal="center" vertical="center"/>
    </xf>
    <xf numFmtId="0" fontId="5" fillId="18" borderId="0" xfId="0" applyFont="1" applyFill="1" applyAlignment="1">
      <alignment horizontal="center"/>
    </xf>
    <xf numFmtId="0" fontId="30" fillId="21" borderId="15" xfId="0" applyFont="1" applyFill="1" applyBorder="1" applyAlignment="1">
      <alignment horizontal="left" wrapText="1"/>
    </xf>
    <xf numFmtId="0" fontId="30" fillId="21" borderId="0" xfId="0" applyFont="1" applyFill="1" applyBorder="1" applyAlignment="1">
      <alignment horizontal="left" wrapText="1"/>
    </xf>
    <xf numFmtId="0" fontId="30" fillId="21" borderId="16" xfId="0" applyFont="1" applyFill="1" applyBorder="1" applyAlignment="1">
      <alignment horizontal="left" wrapText="1"/>
    </xf>
    <xf numFmtId="164" fontId="22" fillId="16" borderId="11" xfId="1" applyFont="1" applyFill="1" applyBorder="1" applyAlignment="1">
      <alignment horizontal="center" vertical="center"/>
    </xf>
    <xf numFmtId="0" fontId="17" fillId="9" borderId="7" xfId="0" applyFont="1" applyFill="1" applyBorder="1" applyAlignment="1">
      <alignment horizontal="center"/>
    </xf>
    <xf numFmtId="0" fontId="14" fillId="0" borderId="0" xfId="0" applyFont="1"/>
  </cellXfs>
  <cellStyles count="5">
    <cellStyle name="Millares" xfId="1" builtinId="3"/>
    <cellStyle name="Moneda" xfId="3" builtinId="4"/>
    <cellStyle name="Normal" xfId="0" builtinId="0"/>
    <cellStyle name="Normal 2" xfId="2"/>
    <cellStyle name="Porcentaje" xfId="4" builtinId="5"/>
  </cellStyles>
  <dxfs count="16">
    <dxf>
      <font>
        <b val="0"/>
        <i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 val="0"/>
        <i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 val="0"/>
        <i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 val="0"/>
        <i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 val="0"/>
        <i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 val="0"/>
        <i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color rgb="FF000099"/>
      </font>
    </dxf>
    <dxf>
      <font>
        <color rgb="FFC00000"/>
      </font>
    </dxf>
    <dxf>
      <font>
        <b val="0"/>
        <i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</dxfs>
  <tableStyles count="0" defaultTableStyle="TableStyleMedium9" defaultPivotStyle="PivotStyleLight16"/>
  <colors>
    <mruColors>
      <color rgb="FF000099"/>
      <color rgb="FF003300"/>
      <color rgb="FFCCFFCC"/>
      <color rgb="FF6599D9"/>
      <color rgb="FFE1E1FF"/>
      <color rgb="FFCCCCFF"/>
      <color rgb="FFFFFFCC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1111250</xdr:colOff>
      <xdr:row>24</xdr:row>
      <xdr:rowOff>146050</xdr:rowOff>
    </xdr:from>
    <xdr:to>
      <xdr:col>2</xdr:col>
      <xdr:colOff>1111250</xdr:colOff>
      <xdr:row>26</xdr:row>
      <xdr:rowOff>6350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 flipV="1">
          <a:off x="1549400" y="4768850"/>
          <a:ext cx="0" cy="184150"/>
        </a:xfrm>
        <a:prstGeom prst="line">
          <a:avLst/>
        </a:prstGeom>
        <a:noFill/>
        <a:ln w="9525">
          <a:solidFill>
            <a:srgbClr val="8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231775</xdr:colOff>
      <xdr:row>24</xdr:row>
      <xdr:rowOff>133350</xdr:rowOff>
    </xdr:from>
    <xdr:to>
      <xdr:col>4</xdr:col>
      <xdr:colOff>231775</xdr:colOff>
      <xdr:row>25</xdr:row>
      <xdr:rowOff>152400</xdr:rowOff>
    </xdr:to>
    <xdr:sp macro="" textlink="">
      <xdr:nvSpPr>
        <xdr:cNvPr id="3" name="Line 2"/>
        <xdr:cNvSpPr>
          <a:spLocks noChangeShapeType="1"/>
        </xdr:cNvSpPr>
      </xdr:nvSpPr>
      <xdr:spPr bwMode="auto">
        <a:xfrm flipV="1">
          <a:off x="2505075" y="4756150"/>
          <a:ext cx="0" cy="184150"/>
        </a:xfrm>
        <a:prstGeom prst="line">
          <a:avLst/>
        </a:prstGeom>
        <a:noFill/>
        <a:ln w="9525">
          <a:solidFill>
            <a:srgbClr val="8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7</xdr:col>
      <xdr:colOff>225425</xdr:colOff>
      <xdr:row>24</xdr:row>
      <xdr:rowOff>133350</xdr:rowOff>
    </xdr:from>
    <xdr:to>
      <xdr:col>7</xdr:col>
      <xdr:colOff>225425</xdr:colOff>
      <xdr:row>25</xdr:row>
      <xdr:rowOff>152400</xdr:rowOff>
    </xdr:to>
    <xdr:sp macro="" textlink="">
      <xdr:nvSpPr>
        <xdr:cNvPr id="4" name="Line 3"/>
        <xdr:cNvSpPr>
          <a:spLocks noChangeShapeType="1"/>
        </xdr:cNvSpPr>
      </xdr:nvSpPr>
      <xdr:spPr bwMode="auto">
        <a:xfrm flipV="1">
          <a:off x="3679825" y="4756150"/>
          <a:ext cx="0" cy="184150"/>
        </a:xfrm>
        <a:prstGeom prst="line">
          <a:avLst/>
        </a:prstGeom>
        <a:noFill/>
        <a:ln w="9525">
          <a:solidFill>
            <a:srgbClr val="8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</xdr:col>
      <xdr:colOff>1022350</xdr:colOff>
      <xdr:row>27</xdr:row>
      <xdr:rowOff>0</xdr:rowOff>
    </xdr:from>
    <xdr:to>
      <xdr:col>5</xdr:col>
      <xdr:colOff>12700</xdr:colOff>
      <xdr:row>28</xdr:row>
      <xdr:rowOff>0</xdr:rowOff>
    </xdr:to>
    <xdr:grpSp>
      <xdr:nvGrpSpPr>
        <xdr:cNvPr id="5" name="Group 5"/>
        <xdr:cNvGrpSpPr>
          <a:grpSpLocks/>
        </xdr:cNvGrpSpPr>
      </xdr:nvGrpSpPr>
      <xdr:grpSpPr bwMode="auto">
        <a:xfrm>
          <a:off x="1450975" y="4591050"/>
          <a:ext cx="1133475" cy="161925"/>
          <a:chOff x="173" y="403"/>
          <a:chExt cx="107" cy="17"/>
        </a:xfrm>
      </xdr:grpSpPr>
      <xdr:sp macro="" textlink="">
        <xdr:nvSpPr>
          <xdr:cNvPr id="6" name="Line 6"/>
          <xdr:cNvSpPr>
            <a:spLocks noChangeShapeType="1"/>
          </xdr:cNvSpPr>
        </xdr:nvSpPr>
        <xdr:spPr bwMode="auto">
          <a:xfrm>
            <a:off x="280" y="403"/>
            <a:ext cx="0" cy="17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med" len="med"/>
            <a:tailEnd/>
          </a:ln>
        </xdr:spPr>
      </xdr:sp>
      <xdr:sp macro="" textlink="">
        <xdr:nvSpPr>
          <xdr:cNvPr id="7" name="Line 7"/>
          <xdr:cNvSpPr>
            <a:spLocks noChangeShapeType="1"/>
          </xdr:cNvSpPr>
        </xdr:nvSpPr>
        <xdr:spPr bwMode="auto">
          <a:xfrm>
            <a:off x="173" y="403"/>
            <a:ext cx="0" cy="17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oval" w="sm" len="sm"/>
            <a:tailEnd/>
          </a:ln>
        </xdr:spPr>
      </xdr:sp>
      <xdr:cxnSp macro="">
        <xdr:nvCxnSpPr>
          <xdr:cNvPr id="8" name="AutoShape 8"/>
          <xdr:cNvCxnSpPr>
            <a:cxnSpLocks noChangeShapeType="1"/>
            <a:stCxn id="7" idx="1"/>
            <a:endCxn id="6" idx="1"/>
          </xdr:cNvCxnSpPr>
        </xdr:nvCxnSpPr>
        <xdr:spPr bwMode="auto">
          <a:xfrm>
            <a:off x="173" y="420"/>
            <a:ext cx="107" cy="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2</xdr:col>
      <xdr:colOff>882650</xdr:colOff>
      <xdr:row>27</xdr:row>
      <xdr:rowOff>0</xdr:rowOff>
    </xdr:from>
    <xdr:to>
      <xdr:col>7</xdr:col>
      <xdr:colOff>247650</xdr:colOff>
      <xdr:row>28</xdr:row>
      <xdr:rowOff>133350</xdr:rowOff>
    </xdr:to>
    <xdr:grpSp>
      <xdr:nvGrpSpPr>
        <xdr:cNvPr id="9" name="Group 9"/>
        <xdr:cNvGrpSpPr>
          <a:grpSpLocks/>
        </xdr:cNvGrpSpPr>
      </xdr:nvGrpSpPr>
      <xdr:grpSpPr bwMode="auto">
        <a:xfrm>
          <a:off x="1311275" y="4591050"/>
          <a:ext cx="2270125" cy="295275"/>
          <a:chOff x="161" y="403"/>
          <a:chExt cx="230" cy="31"/>
        </a:xfrm>
      </xdr:grpSpPr>
      <xdr:sp macro="" textlink="">
        <xdr:nvSpPr>
          <xdr:cNvPr id="10" name="Line 10"/>
          <xdr:cNvSpPr>
            <a:spLocks noChangeShapeType="1"/>
          </xdr:cNvSpPr>
        </xdr:nvSpPr>
        <xdr:spPr bwMode="auto">
          <a:xfrm>
            <a:off x="161" y="403"/>
            <a:ext cx="0" cy="3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oval" w="sm" len="sm"/>
            <a:tailEnd/>
          </a:ln>
        </xdr:spPr>
      </xdr:sp>
      <xdr:sp macro="" textlink="">
        <xdr:nvSpPr>
          <xdr:cNvPr id="11" name="Line 11"/>
          <xdr:cNvSpPr>
            <a:spLocks noChangeShapeType="1"/>
          </xdr:cNvSpPr>
        </xdr:nvSpPr>
        <xdr:spPr bwMode="auto">
          <a:xfrm>
            <a:off x="391" y="403"/>
            <a:ext cx="0" cy="3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med" len="med"/>
            <a:tailEnd/>
          </a:ln>
        </xdr:spPr>
      </xdr:sp>
      <xdr:cxnSp macro="">
        <xdr:nvCxnSpPr>
          <xdr:cNvPr id="12" name="AutoShape 12"/>
          <xdr:cNvCxnSpPr>
            <a:cxnSpLocks noChangeShapeType="1"/>
            <a:stCxn id="10" idx="1"/>
            <a:endCxn id="11" idx="1"/>
          </xdr:cNvCxnSpPr>
        </xdr:nvCxnSpPr>
        <xdr:spPr bwMode="auto">
          <a:xfrm>
            <a:off x="161" y="434"/>
            <a:ext cx="230" cy="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2</xdr:col>
      <xdr:colOff>1047750</xdr:colOff>
      <xdr:row>26</xdr:row>
      <xdr:rowOff>157414</xdr:rowOff>
    </xdr:from>
    <xdr:to>
      <xdr:col>4</xdr:col>
      <xdr:colOff>241300</xdr:colOff>
      <xdr:row>28</xdr:row>
      <xdr:rowOff>27239</xdr:rowOff>
    </xdr:to>
    <xdr:sp macro="" textlink="">
      <xdr:nvSpPr>
        <xdr:cNvPr id="13" name="Text Box 13"/>
        <xdr:cNvSpPr txBox="1">
          <a:spLocks noChangeArrowheads="1"/>
        </xdr:cNvSpPr>
      </xdr:nvSpPr>
      <xdr:spPr bwMode="auto">
        <a:xfrm>
          <a:off x="1485900" y="5104064"/>
          <a:ext cx="1028700" cy="187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0" i="0" strike="noStrike">
              <a:solidFill>
                <a:srgbClr val="0000FF"/>
              </a:solidFill>
              <a:latin typeface="Arial"/>
              <a:cs typeface="Arial"/>
            </a:rPr>
            <a:t>Verdadero</a:t>
          </a:r>
        </a:p>
      </xdr:txBody>
    </xdr:sp>
    <xdr:clientData/>
  </xdr:twoCellAnchor>
  <xdr:twoCellAnchor>
    <xdr:from>
      <xdr:col>2</xdr:col>
      <xdr:colOff>1346200</xdr:colOff>
      <xdr:row>27</xdr:row>
      <xdr:rowOff>125664</xdr:rowOff>
    </xdr:from>
    <xdr:to>
      <xdr:col>5</xdr:col>
      <xdr:colOff>190500</xdr:colOff>
      <xdr:row>28</xdr:row>
      <xdr:rowOff>151064</xdr:rowOff>
    </xdr:to>
    <xdr:sp macro="" textlink="">
      <xdr:nvSpPr>
        <xdr:cNvPr id="14" name="Text Box 14"/>
        <xdr:cNvSpPr txBox="1">
          <a:spLocks noChangeArrowheads="1"/>
        </xdr:cNvSpPr>
      </xdr:nvSpPr>
      <xdr:spPr bwMode="auto">
        <a:xfrm>
          <a:off x="1784350" y="5231064"/>
          <a:ext cx="1073150" cy="184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0" i="0" strike="noStrike">
              <a:solidFill>
                <a:srgbClr val="0000FF"/>
              </a:solidFill>
              <a:latin typeface="Arial"/>
              <a:cs typeface="Arial"/>
            </a:rPr>
            <a:t>Falso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20</xdr:row>
      <xdr:rowOff>139700</xdr:rowOff>
    </xdr:from>
    <xdr:to>
      <xdr:col>17</xdr:col>
      <xdr:colOff>12700</xdr:colOff>
      <xdr:row>45</xdr:row>
      <xdr:rowOff>10886</xdr:rowOff>
    </xdr:to>
    <xdr:sp macro="" textlink="">
      <xdr:nvSpPr>
        <xdr:cNvPr id="2" name="1 CuadroTexto"/>
        <xdr:cNvSpPr txBox="1"/>
      </xdr:nvSpPr>
      <xdr:spPr>
        <a:xfrm>
          <a:off x="457200" y="5070929"/>
          <a:ext cx="11584214" cy="3953328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accent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200" b="1">
              <a:solidFill>
                <a:schemeClr val="accent2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REALIZAR:</a:t>
          </a:r>
        </a:p>
        <a:p>
          <a:pPr>
            <a:lnSpc>
              <a:spcPct val="150000"/>
            </a:lnSpc>
          </a:pPr>
          <a:r>
            <a:rPr lang="es-PE" sz="1200">
              <a:solidFill>
                <a:schemeClr val="accent2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En la hoja de calculo Planilla deberá realizar los cálculos de remuneraciones, descuentos y totales, de la  siguiente manera:</a:t>
          </a:r>
        </a:p>
        <a:p>
          <a:pPr>
            <a:lnSpc>
              <a:spcPct val="150000"/>
            </a:lnSpc>
          </a:pPr>
          <a:r>
            <a:rPr lang="es-PE" sz="1200" b="1">
              <a:solidFill>
                <a:schemeClr val="accent2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Asignación Familiar</a:t>
          </a:r>
          <a:r>
            <a:rPr lang="es-PE" sz="1200">
              <a:solidFill>
                <a:schemeClr val="accent2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: es el 8% del básico </a:t>
          </a:r>
          <a:r>
            <a:rPr lang="es-PE" sz="1200" b="1">
              <a:solidFill>
                <a:schemeClr val="accent2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SI</a:t>
          </a:r>
          <a:r>
            <a:rPr lang="es-PE" sz="1200">
              <a:solidFill>
                <a:schemeClr val="accent2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 tiene hijos.</a:t>
          </a:r>
        </a:p>
        <a:p>
          <a:pPr>
            <a:lnSpc>
              <a:spcPct val="150000"/>
            </a:lnSpc>
          </a:pPr>
          <a:r>
            <a:rPr lang="es-PE" sz="1200" b="1">
              <a:solidFill>
                <a:schemeClr val="accent2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Tiempo de Servicio</a:t>
          </a:r>
          <a:r>
            <a:rPr lang="es-PE" sz="1200">
              <a:solidFill>
                <a:schemeClr val="accent2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: es el 20% del básico </a:t>
          </a:r>
          <a:r>
            <a:rPr lang="es-PE" sz="1200" b="1">
              <a:solidFill>
                <a:schemeClr val="accent2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SI</a:t>
          </a:r>
          <a:r>
            <a:rPr lang="es-PE" sz="1200">
              <a:solidFill>
                <a:schemeClr val="accent2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 tiene a partir de 10 años, en caso contrario será 10% del básico.</a:t>
          </a:r>
        </a:p>
        <a:p>
          <a:pPr>
            <a:lnSpc>
              <a:spcPct val="150000"/>
            </a:lnSpc>
          </a:pPr>
          <a:r>
            <a:rPr lang="es-PE" sz="1200" b="1">
              <a:solidFill>
                <a:schemeClr val="accent2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Incentivos</a:t>
          </a:r>
          <a:r>
            <a:rPr lang="es-PE" sz="1200">
              <a:solidFill>
                <a:schemeClr val="accent2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: es el 15% del básico </a:t>
          </a:r>
          <a:r>
            <a:rPr lang="es-PE" sz="1200" b="1">
              <a:solidFill>
                <a:schemeClr val="accent2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SI</a:t>
          </a:r>
          <a:r>
            <a:rPr lang="es-PE" sz="1200">
              <a:solidFill>
                <a:schemeClr val="accent2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 minutos</a:t>
          </a:r>
          <a:r>
            <a:rPr lang="es-PE" sz="1200" baseline="0">
              <a:solidFill>
                <a:schemeClr val="accent2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 de tardanza es menor o igual 10</a:t>
          </a:r>
          <a:endParaRPr lang="es-PE" sz="1200">
            <a:solidFill>
              <a:schemeClr val="accent2">
                <a:lumMod val="75000"/>
              </a:schemeClr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ct val="150000"/>
            </a:lnSpc>
          </a:pPr>
          <a:r>
            <a:rPr lang="es-PE" sz="1200" b="1">
              <a:solidFill>
                <a:schemeClr val="accent2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Movilidad</a:t>
          </a:r>
          <a:r>
            <a:rPr lang="es-PE" sz="1200">
              <a:solidFill>
                <a:schemeClr val="accent2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es-PE" sz="1200" b="1">
              <a:solidFill>
                <a:schemeClr val="accent2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SI </a:t>
          </a:r>
          <a:r>
            <a:rPr lang="es-PE" sz="1200">
              <a:solidFill>
                <a:schemeClr val="accent2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tiene menos de 10 años recibirá 9%, de lo contrario, si es mas antiguo recibirá el 18% del básico.</a:t>
          </a:r>
        </a:p>
        <a:p>
          <a:pPr>
            <a:lnSpc>
              <a:spcPct val="150000"/>
            </a:lnSpc>
          </a:pPr>
          <a:r>
            <a:rPr lang="es-PE" sz="1200" b="1">
              <a:solidFill>
                <a:schemeClr val="accent2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Refrigerio: SI  </a:t>
          </a:r>
          <a:r>
            <a:rPr lang="es-PE" sz="1200">
              <a:solidFill>
                <a:schemeClr val="accent2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tiene de 10 años a mas recibirá el 20%, sino recibirá el 14% del básico.</a:t>
          </a:r>
        </a:p>
        <a:p>
          <a:pPr>
            <a:lnSpc>
              <a:spcPct val="150000"/>
            </a:lnSpc>
          </a:pPr>
          <a:r>
            <a:rPr lang="es-PE" sz="1200" b="1">
              <a:solidFill>
                <a:schemeClr val="accent2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TOTAL REMUNERACION</a:t>
          </a:r>
          <a:r>
            <a:rPr lang="es-PE" sz="1200">
              <a:solidFill>
                <a:schemeClr val="accent2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: Es la suma de todas las remuneraciones.</a:t>
          </a:r>
        </a:p>
        <a:p>
          <a:pPr marL="0" marR="0" indent="0" defTabSz="914400" eaLnBrk="1" fontAlgn="auto" latinLnBrk="0" hangingPunct="1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PE" sz="1200" b="1">
              <a:solidFill>
                <a:schemeClr val="accent2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ONP: </a:t>
          </a:r>
          <a:r>
            <a:rPr lang="es-PE" sz="1200" b="0">
              <a:solidFill>
                <a:schemeClr val="accent2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es el 13% del</a:t>
          </a:r>
          <a:r>
            <a:rPr lang="es-PE" sz="1200" b="0" baseline="0">
              <a:solidFill>
                <a:schemeClr val="accent2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 total de remuneración.</a:t>
          </a:r>
          <a:endParaRPr lang="es-PE" sz="1200" b="0">
            <a:solidFill>
              <a:schemeClr val="accent2">
                <a:lumMod val="75000"/>
              </a:schemeClr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ct val="150000"/>
            </a:lnSpc>
          </a:pPr>
          <a:r>
            <a:rPr lang="es-PE" sz="1200" b="1">
              <a:solidFill>
                <a:schemeClr val="accent2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AFP</a:t>
          </a:r>
          <a:r>
            <a:rPr lang="es-PE" sz="1200">
              <a:solidFill>
                <a:schemeClr val="accent2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: es el 13.8% del total de remuneración.</a:t>
          </a:r>
        </a:p>
        <a:p>
          <a:pPr>
            <a:lnSpc>
              <a:spcPct val="150000"/>
            </a:lnSpc>
          </a:pPr>
          <a:r>
            <a:rPr lang="es-PE" sz="1200" b="1">
              <a:solidFill>
                <a:schemeClr val="accent2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Adelanto</a:t>
          </a:r>
          <a:r>
            <a:rPr lang="es-PE" sz="1200">
              <a:solidFill>
                <a:schemeClr val="accent2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es-PE" sz="1200" b="1">
              <a:solidFill>
                <a:schemeClr val="accent2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SI </a:t>
          </a:r>
          <a:r>
            <a:rPr lang="es-PE" sz="1200">
              <a:solidFill>
                <a:schemeClr val="accent2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el tiempo de servicio es mayor igual a 12 será del 20% del básico.</a:t>
          </a:r>
        </a:p>
        <a:p>
          <a:pPr>
            <a:lnSpc>
              <a:spcPct val="150000"/>
            </a:lnSpc>
          </a:pPr>
          <a:r>
            <a:rPr lang="es-PE" sz="1200" b="1">
              <a:solidFill>
                <a:schemeClr val="accent2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Tardanzas</a:t>
          </a:r>
          <a:r>
            <a:rPr lang="es-PE" sz="1200">
              <a:solidFill>
                <a:schemeClr val="accent2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es-PE" sz="1200" b="1">
              <a:solidFill>
                <a:schemeClr val="accent2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SI </a:t>
          </a:r>
          <a:r>
            <a:rPr lang="es-PE" sz="1200">
              <a:solidFill>
                <a:schemeClr val="accent2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tiene mas de 59 minutos, descuento del 5% del básico</a:t>
          </a:r>
          <a:r>
            <a:rPr lang="es-PE" sz="1200" baseline="0">
              <a:solidFill>
                <a:schemeClr val="accent2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.</a:t>
          </a:r>
          <a:endParaRPr lang="es-PE" sz="1200">
            <a:solidFill>
              <a:schemeClr val="accent2">
                <a:lumMod val="75000"/>
              </a:schemeClr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ct val="150000"/>
            </a:lnSpc>
          </a:pPr>
          <a:r>
            <a:rPr lang="es-PE" sz="1200" b="1">
              <a:solidFill>
                <a:schemeClr val="accent2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TOTAL DESCUENTO</a:t>
          </a:r>
          <a:r>
            <a:rPr lang="es-PE" sz="1200">
              <a:solidFill>
                <a:schemeClr val="accent2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: es la suma de todos los descuentos.</a:t>
          </a:r>
        </a:p>
        <a:p>
          <a:pPr>
            <a:lnSpc>
              <a:spcPct val="150000"/>
            </a:lnSpc>
          </a:pPr>
          <a:r>
            <a:rPr lang="es-PE" sz="1200" b="1">
              <a:solidFill>
                <a:schemeClr val="accent2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NETO PAGAR</a:t>
          </a:r>
          <a:r>
            <a:rPr lang="es-PE" sz="1200">
              <a:solidFill>
                <a:schemeClr val="accent2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: es el TOTAL REMUNERACION – TOTAL DESCUENTO.</a:t>
          </a:r>
        </a:p>
        <a:p>
          <a:endParaRPr lang="es-PE" sz="12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180975</xdr:colOff>
      <xdr:row>6</xdr:row>
      <xdr:rowOff>0</xdr:rowOff>
    </xdr:from>
    <xdr:to>
      <xdr:col>11</xdr:col>
      <xdr:colOff>793750</xdr:colOff>
      <xdr:row>13</xdr:row>
      <xdr:rowOff>76200</xdr:rowOff>
    </xdr:to>
    <xdr:sp macro="" textlink="">
      <xdr:nvSpPr>
        <xdr:cNvPr id="2" name="1 CuadroTexto"/>
        <xdr:cNvSpPr txBox="1"/>
      </xdr:nvSpPr>
      <xdr:spPr>
        <a:xfrm>
          <a:off x="6581775" y="1301750"/>
          <a:ext cx="2397125" cy="13652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s-PE" sz="1100">
              <a:solidFill>
                <a:schemeClr val="accent2">
                  <a:lumMod val="75000"/>
                </a:schemeClr>
              </a:solidFill>
            </a:rPr>
            <a:t>En el campo </a:t>
          </a:r>
          <a:r>
            <a:rPr lang="es-PE" sz="1100" b="1">
              <a:solidFill>
                <a:schemeClr val="accent2">
                  <a:lumMod val="75000"/>
                </a:schemeClr>
              </a:solidFill>
            </a:rPr>
            <a:t>EVALUACION</a:t>
          </a:r>
          <a:r>
            <a:rPr lang="es-PE" sz="1100">
              <a:solidFill>
                <a:schemeClr val="accent2">
                  <a:lumMod val="75000"/>
                </a:schemeClr>
              </a:solidFill>
            </a:rPr>
            <a:t>, se</a:t>
          </a:r>
          <a:r>
            <a:rPr lang="es-PE" sz="1100" baseline="0">
              <a:solidFill>
                <a:schemeClr val="accent2">
                  <a:lumMod val="75000"/>
                </a:schemeClr>
              </a:solidFill>
            </a:rPr>
            <a:t> debe considerar:</a:t>
          </a:r>
        </a:p>
        <a:p>
          <a:endParaRPr lang="es-PE" sz="1100">
            <a:solidFill>
              <a:schemeClr val="accent2">
                <a:lumMod val="75000"/>
              </a:schemeClr>
            </a:solidFill>
          </a:endParaRPr>
        </a:p>
        <a:p>
          <a:r>
            <a:rPr lang="es-PE" sz="1100">
              <a:solidFill>
                <a:schemeClr val="accent2">
                  <a:lumMod val="75000"/>
                </a:schemeClr>
              </a:solidFill>
            </a:rPr>
            <a:t>      Si el </a:t>
          </a:r>
          <a:r>
            <a:rPr lang="es-PE" sz="1100" b="1">
              <a:solidFill>
                <a:schemeClr val="accent2">
                  <a:lumMod val="75000"/>
                </a:schemeClr>
              </a:solidFill>
            </a:rPr>
            <a:t>PROMEDIO</a:t>
          </a:r>
          <a:r>
            <a:rPr lang="es-PE" sz="1100">
              <a:solidFill>
                <a:schemeClr val="accent2">
                  <a:lumMod val="75000"/>
                </a:schemeClr>
              </a:solidFill>
            </a:rPr>
            <a:t> es:</a:t>
          </a:r>
        </a:p>
        <a:p>
          <a:r>
            <a:rPr lang="es-PE" sz="1100" baseline="0">
              <a:solidFill>
                <a:schemeClr val="accent2">
                  <a:lumMod val="75000"/>
                </a:schemeClr>
              </a:solidFill>
            </a:rPr>
            <a:t>           &gt;=150 Entonces FAVORABLE</a:t>
          </a:r>
        </a:p>
        <a:p>
          <a:r>
            <a:rPr lang="es-PE" sz="1100" baseline="0">
              <a:solidFill>
                <a:schemeClr val="accent2">
                  <a:lumMod val="75000"/>
                </a:schemeClr>
              </a:solidFill>
            </a:rPr>
            <a:t>      Sino </a:t>
          </a:r>
        </a:p>
        <a:p>
          <a:r>
            <a:rPr lang="es-PE" sz="1100" baseline="0">
              <a:solidFill>
                <a:schemeClr val="accent2">
                  <a:lumMod val="75000"/>
                </a:schemeClr>
              </a:solidFill>
            </a:rPr>
            <a:t>           &lt;150 Entonces DESFAVORABLE</a:t>
          </a:r>
          <a:endParaRPr lang="es-PE" sz="11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1111250</xdr:colOff>
      <xdr:row>24</xdr:row>
      <xdr:rowOff>146050</xdr:rowOff>
    </xdr:from>
    <xdr:to>
      <xdr:col>2</xdr:col>
      <xdr:colOff>1111250</xdr:colOff>
      <xdr:row>26</xdr:row>
      <xdr:rowOff>6350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 flipV="1">
          <a:off x="1545590" y="4588510"/>
          <a:ext cx="0" cy="195580"/>
        </a:xfrm>
        <a:prstGeom prst="line">
          <a:avLst/>
        </a:prstGeom>
        <a:noFill/>
        <a:ln w="9525">
          <a:solidFill>
            <a:srgbClr val="8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5</xdr:col>
      <xdr:colOff>231775</xdr:colOff>
      <xdr:row>24</xdr:row>
      <xdr:rowOff>133350</xdr:rowOff>
    </xdr:from>
    <xdr:to>
      <xdr:col>5</xdr:col>
      <xdr:colOff>231775</xdr:colOff>
      <xdr:row>25</xdr:row>
      <xdr:rowOff>152400</xdr:rowOff>
    </xdr:to>
    <xdr:sp macro="" textlink="">
      <xdr:nvSpPr>
        <xdr:cNvPr id="3" name="Line 2"/>
        <xdr:cNvSpPr>
          <a:spLocks noChangeShapeType="1"/>
        </xdr:cNvSpPr>
      </xdr:nvSpPr>
      <xdr:spPr bwMode="auto">
        <a:xfrm flipV="1">
          <a:off x="2472055" y="4575810"/>
          <a:ext cx="0" cy="186690"/>
        </a:xfrm>
        <a:prstGeom prst="line">
          <a:avLst/>
        </a:prstGeom>
        <a:noFill/>
        <a:ln w="9525">
          <a:solidFill>
            <a:srgbClr val="8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225425</xdr:colOff>
      <xdr:row>24</xdr:row>
      <xdr:rowOff>133350</xdr:rowOff>
    </xdr:from>
    <xdr:to>
      <xdr:col>8</xdr:col>
      <xdr:colOff>225425</xdr:colOff>
      <xdr:row>25</xdr:row>
      <xdr:rowOff>152400</xdr:rowOff>
    </xdr:to>
    <xdr:sp macro="" textlink="">
      <xdr:nvSpPr>
        <xdr:cNvPr id="4" name="Line 3"/>
        <xdr:cNvSpPr>
          <a:spLocks noChangeShapeType="1"/>
        </xdr:cNvSpPr>
      </xdr:nvSpPr>
      <xdr:spPr bwMode="auto">
        <a:xfrm flipV="1">
          <a:off x="3631565" y="4575810"/>
          <a:ext cx="0" cy="186690"/>
        </a:xfrm>
        <a:prstGeom prst="line">
          <a:avLst/>
        </a:prstGeom>
        <a:noFill/>
        <a:ln w="9525">
          <a:solidFill>
            <a:srgbClr val="8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</xdr:col>
      <xdr:colOff>1022350</xdr:colOff>
      <xdr:row>27</xdr:row>
      <xdr:rowOff>0</xdr:rowOff>
    </xdr:from>
    <xdr:to>
      <xdr:col>6</xdr:col>
      <xdr:colOff>12700</xdr:colOff>
      <xdr:row>28</xdr:row>
      <xdr:rowOff>0</xdr:rowOff>
    </xdr:to>
    <xdr:grpSp>
      <xdr:nvGrpSpPr>
        <xdr:cNvPr id="5" name="Group 5"/>
        <xdr:cNvGrpSpPr>
          <a:grpSpLocks/>
        </xdr:cNvGrpSpPr>
      </xdr:nvGrpSpPr>
      <xdr:grpSpPr bwMode="auto">
        <a:xfrm>
          <a:off x="1450975" y="4591050"/>
          <a:ext cx="1771650" cy="161925"/>
          <a:chOff x="173" y="403"/>
          <a:chExt cx="107" cy="17"/>
        </a:xfrm>
      </xdr:grpSpPr>
      <xdr:sp macro="" textlink="">
        <xdr:nvSpPr>
          <xdr:cNvPr id="6" name="Line 6"/>
          <xdr:cNvSpPr>
            <a:spLocks noChangeShapeType="1"/>
          </xdr:cNvSpPr>
        </xdr:nvSpPr>
        <xdr:spPr bwMode="auto">
          <a:xfrm>
            <a:off x="280" y="403"/>
            <a:ext cx="0" cy="17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med" len="med"/>
            <a:tailEnd/>
          </a:ln>
        </xdr:spPr>
      </xdr:sp>
      <xdr:sp macro="" textlink="">
        <xdr:nvSpPr>
          <xdr:cNvPr id="7" name="Line 7"/>
          <xdr:cNvSpPr>
            <a:spLocks noChangeShapeType="1"/>
          </xdr:cNvSpPr>
        </xdr:nvSpPr>
        <xdr:spPr bwMode="auto">
          <a:xfrm>
            <a:off x="173" y="403"/>
            <a:ext cx="0" cy="17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oval" w="sm" len="sm"/>
            <a:tailEnd/>
          </a:ln>
        </xdr:spPr>
      </xdr:sp>
      <xdr:cxnSp macro="">
        <xdr:nvCxnSpPr>
          <xdr:cNvPr id="8" name="AutoShape 8"/>
          <xdr:cNvCxnSpPr>
            <a:cxnSpLocks noChangeShapeType="1"/>
            <a:stCxn id="7" idx="1"/>
            <a:endCxn id="6" idx="1"/>
          </xdr:cNvCxnSpPr>
        </xdr:nvCxnSpPr>
        <xdr:spPr bwMode="auto">
          <a:xfrm>
            <a:off x="173" y="420"/>
            <a:ext cx="107" cy="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2</xdr:col>
      <xdr:colOff>882650</xdr:colOff>
      <xdr:row>27</xdr:row>
      <xdr:rowOff>0</xdr:rowOff>
    </xdr:from>
    <xdr:to>
      <xdr:col>8</xdr:col>
      <xdr:colOff>247650</xdr:colOff>
      <xdr:row>28</xdr:row>
      <xdr:rowOff>133350</xdr:rowOff>
    </xdr:to>
    <xdr:grpSp>
      <xdr:nvGrpSpPr>
        <xdr:cNvPr id="9" name="Group 9"/>
        <xdr:cNvGrpSpPr>
          <a:grpSpLocks/>
        </xdr:cNvGrpSpPr>
      </xdr:nvGrpSpPr>
      <xdr:grpSpPr bwMode="auto">
        <a:xfrm>
          <a:off x="1311275" y="4591050"/>
          <a:ext cx="2908300" cy="295275"/>
          <a:chOff x="161" y="403"/>
          <a:chExt cx="230" cy="31"/>
        </a:xfrm>
      </xdr:grpSpPr>
      <xdr:sp macro="" textlink="">
        <xdr:nvSpPr>
          <xdr:cNvPr id="10" name="Line 10"/>
          <xdr:cNvSpPr>
            <a:spLocks noChangeShapeType="1"/>
          </xdr:cNvSpPr>
        </xdr:nvSpPr>
        <xdr:spPr bwMode="auto">
          <a:xfrm>
            <a:off x="161" y="403"/>
            <a:ext cx="0" cy="3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oval" w="sm" len="sm"/>
            <a:tailEnd/>
          </a:ln>
        </xdr:spPr>
      </xdr:sp>
      <xdr:sp macro="" textlink="">
        <xdr:nvSpPr>
          <xdr:cNvPr id="11" name="Line 11"/>
          <xdr:cNvSpPr>
            <a:spLocks noChangeShapeType="1"/>
          </xdr:cNvSpPr>
        </xdr:nvSpPr>
        <xdr:spPr bwMode="auto">
          <a:xfrm>
            <a:off x="391" y="403"/>
            <a:ext cx="0" cy="3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med" len="med"/>
            <a:tailEnd/>
          </a:ln>
        </xdr:spPr>
      </xdr:sp>
      <xdr:cxnSp macro="">
        <xdr:nvCxnSpPr>
          <xdr:cNvPr id="12" name="AutoShape 12"/>
          <xdr:cNvCxnSpPr>
            <a:cxnSpLocks noChangeShapeType="1"/>
            <a:stCxn id="10" idx="1"/>
            <a:endCxn id="11" idx="1"/>
          </xdr:cNvCxnSpPr>
        </xdr:nvCxnSpPr>
        <xdr:spPr bwMode="auto">
          <a:xfrm>
            <a:off x="161" y="434"/>
            <a:ext cx="230" cy="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2</xdr:col>
      <xdr:colOff>1047750</xdr:colOff>
      <xdr:row>26</xdr:row>
      <xdr:rowOff>157414</xdr:rowOff>
    </xdr:from>
    <xdr:to>
      <xdr:col>5</xdr:col>
      <xdr:colOff>241300</xdr:colOff>
      <xdr:row>28</xdr:row>
      <xdr:rowOff>27239</xdr:rowOff>
    </xdr:to>
    <xdr:sp macro="" textlink="">
      <xdr:nvSpPr>
        <xdr:cNvPr id="13" name="Text Box 13"/>
        <xdr:cNvSpPr txBox="1">
          <a:spLocks noChangeArrowheads="1"/>
        </xdr:cNvSpPr>
      </xdr:nvSpPr>
      <xdr:spPr bwMode="auto">
        <a:xfrm>
          <a:off x="1482090" y="4927534"/>
          <a:ext cx="999490" cy="1974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0" i="0" strike="noStrike">
              <a:solidFill>
                <a:srgbClr val="0000FF"/>
              </a:solidFill>
              <a:latin typeface="Arial"/>
              <a:cs typeface="Arial"/>
            </a:rPr>
            <a:t>Verdadero</a:t>
          </a:r>
        </a:p>
      </xdr:txBody>
    </xdr:sp>
    <xdr:clientData/>
  </xdr:twoCellAnchor>
  <xdr:twoCellAnchor>
    <xdr:from>
      <xdr:col>2</xdr:col>
      <xdr:colOff>1346200</xdr:colOff>
      <xdr:row>27</xdr:row>
      <xdr:rowOff>125664</xdr:rowOff>
    </xdr:from>
    <xdr:to>
      <xdr:col>6</xdr:col>
      <xdr:colOff>190500</xdr:colOff>
      <xdr:row>28</xdr:row>
      <xdr:rowOff>151064</xdr:rowOff>
    </xdr:to>
    <xdr:sp macro="" textlink="">
      <xdr:nvSpPr>
        <xdr:cNvPr id="14" name="Text Box 14"/>
        <xdr:cNvSpPr txBox="1">
          <a:spLocks noChangeArrowheads="1"/>
        </xdr:cNvSpPr>
      </xdr:nvSpPr>
      <xdr:spPr bwMode="auto">
        <a:xfrm>
          <a:off x="1780540" y="5055804"/>
          <a:ext cx="1038860" cy="1930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0" i="0" strike="noStrike">
              <a:solidFill>
                <a:srgbClr val="0000FF"/>
              </a:solidFill>
              <a:latin typeface="Arial"/>
              <a:cs typeface="Arial"/>
            </a:rPr>
            <a:t>Falso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a:spPr>
      <a:bodyPr wrap="none" lIns="18288" tIns="0" rIns="0" bIns="0" upright="1">
        <a:spAutoFit/>
      </a:bodyPr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N40"/>
  <sheetViews>
    <sheetView showGridLines="0" workbookViewId="0">
      <selection activeCell="N4" sqref="N4:N15"/>
    </sheetView>
  </sheetViews>
  <sheetFormatPr baseColWidth="10" defaultRowHeight="12.75" x14ac:dyDescent="0.2"/>
  <cols>
    <col min="1" max="1" width="2.7109375" customWidth="1"/>
    <col min="2" max="2" width="3.7109375" customWidth="1"/>
    <col min="3" max="3" width="20.7109375" customWidth="1"/>
    <col min="4" max="13" width="5.7109375" customWidth="1"/>
    <col min="14" max="14" width="15.7109375" customWidth="1"/>
    <col min="17" max="18" width="15.7109375" customWidth="1"/>
  </cols>
  <sheetData>
    <row r="2" spans="2:14" x14ac:dyDescent="0.2">
      <c r="B2" s="70" t="s">
        <v>179</v>
      </c>
      <c r="C2" s="70" t="s">
        <v>180</v>
      </c>
      <c r="D2" s="70" t="s">
        <v>181</v>
      </c>
      <c r="E2" s="70"/>
      <c r="F2" s="70"/>
      <c r="G2" s="71" t="s">
        <v>182</v>
      </c>
      <c r="H2" s="70" t="s">
        <v>183</v>
      </c>
      <c r="I2" s="70"/>
      <c r="J2" s="70"/>
      <c r="K2" s="71" t="s">
        <v>184</v>
      </c>
      <c r="L2" s="70" t="s">
        <v>185</v>
      </c>
      <c r="M2" s="71" t="s">
        <v>186</v>
      </c>
      <c r="N2" s="70" t="s">
        <v>187</v>
      </c>
    </row>
    <row r="3" spans="2:14" x14ac:dyDescent="0.2">
      <c r="B3" s="70"/>
      <c r="C3" s="70"/>
      <c r="D3" s="41" t="s">
        <v>188</v>
      </c>
      <c r="E3" s="41" t="s">
        <v>189</v>
      </c>
      <c r="F3" s="41" t="s">
        <v>190</v>
      </c>
      <c r="G3" s="70"/>
      <c r="H3" s="41" t="s">
        <v>191</v>
      </c>
      <c r="I3" s="41" t="s">
        <v>192</v>
      </c>
      <c r="J3" s="41" t="s">
        <v>193</v>
      </c>
      <c r="K3" s="70"/>
      <c r="L3" s="70"/>
      <c r="M3" s="70"/>
      <c r="N3" s="70"/>
    </row>
    <row r="4" spans="2:14" x14ac:dyDescent="0.2">
      <c r="B4" s="42">
        <v>1</v>
      </c>
      <c r="C4" s="43" t="s">
        <v>194</v>
      </c>
      <c r="D4" s="44">
        <v>9</v>
      </c>
      <c r="E4" s="44">
        <v>13</v>
      </c>
      <c r="F4" s="44">
        <v>15</v>
      </c>
      <c r="G4" s="46">
        <f>ROUNDDOWN(AVERAGE(D4:F4),0)</f>
        <v>12</v>
      </c>
      <c r="H4" s="44">
        <v>18</v>
      </c>
      <c r="I4" s="44">
        <v>18</v>
      </c>
      <c r="J4" s="44">
        <v>8</v>
      </c>
      <c r="K4" s="46">
        <f>AVERAGE(H4:J4)</f>
        <v>14.666666666666666</v>
      </c>
      <c r="L4" s="44">
        <v>12</v>
      </c>
      <c r="M4" s="46">
        <f>ROUND(AVERAGE(G4,K4,L4,L4),0)</f>
        <v>13</v>
      </c>
      <c r="N4" s="45" t="str">
        <f>IF(M4&gt;=11, "Aprobado", "Desaprobado")</f>
        <v>Aprobado</v>
      </c>
    </row>
    <row r="5" spans="2:14" x14ac:dyDescent="0.2">
      <c r="B5" s="42">
        <v>2</v>
      </c>
      <c r="C5" s="43" t="s">
        <v>195</v>
      </c>
      <c r="D5" s="44">
        <v>13</v>
      </c>
      <c r="E5" s="44">
        <v>8</v>
      </c>
      <c r="F5" s="44">
        <v>14</v>
      </c>
      <c r="G5" s="46">
        <f t="shared" ref="G5:G15" si="0">ROUNDDOWN(AVERAGE(D5:F5),0)</f>
        <v>11</v>
      </c>
      <c r="H5" s="44">
        <v>10</v>
      </c>
      <c r="I5" s="44">
        <v>12</v>
      </c>
      <c r="J5" s="44">
        <v>12</v>
      </c>
      <c r="K5" s="46">
        <f t="shared" ref="K5:K15" si="1">AVERAGE(H5:J5)</f>
        <v>11.333333333333334</v>
      </c>
      <c r="L5" s="44">
        <v>17</v>
      </c>
      <c r="M5" s="46">
        <f t="shared" ref="M5:M15" si="2">ROUND(AVERAGE(G5,K5,L5,L5),0)</f>
        <v>14</v>
      </c>
      <c r="N5" s="45" t="str">
        <f t="shared" ref="N5:N15" si="3">IF(M5&gt;=11, "Aprobado", "Desaprobado")</f>
        <v>Aprobado</v>
      </c>
    </row>
    <row r="6" spans="2:14" x14ac:dyDescent="0.2">
      <c r="B6" s="42">
        <v>3</v>
      </c>
      <c r="C6" s="43" t="s">
        <v>196</v>
      </c>
      <c r="D6" s="44">
        <v>14</v>
      </c>
      <c r="E6" s="44">
        <v>11</v>
      </c>
      <c r="F6" s="44">
        <v>11</v>
      </c>
      <c r="G6" s="46">
        <f t="shared" si="0"/>
        <v>12</v>
      </c>
      <c r="H6" s="44">
        <v>10</v>
      </c>
      <c r="I6" s="44">
        <v>16</v>
      </c>
      <c r="J6" s="44">
        <v>8</v>
      </c>
      <c r="K6" s="46">
        <f t="shared" si="1"/>
        <v>11.333333333333334</v>
      </c>
      <c r="L6" s="44">
        <v>9</v>
      </c>
      <c r="M6" s="46">
        <f t="shared" si="2"/>
        <v>10</v>
      </c>
      <c r="N6" s="45" t="str">
        <f t="shared" si="3"/>
        <v>Desaprobado</v>
      </c>
    </row>
    <row r="7" spans="2:14" x14ac:dyDescent="0.2">
      <c r="B7" s="42">
        <v>4</v>
      </c>
      <c r="C7" s="43" t="s">
        <v>197</v>
      </c>
      <c r="D7" s="44">
        <v>18</v>
      </c>
      <c r="E7" s="44">
        <v>10</v>
      </c>
      <c r="F7" s="44">
        <v>9</v>
      </c>
      <c r="G7" s="46">
        <f t="shared" si="0"/>
        <v>12</v>
      </c>
      <c r="H7" s="44">
        <v>14</v>
      </c>
      <c r="I7" s="44">
        <v>18</v>
      </c>
      <c r="J7" s="44">
        <v>9</v>
      </c>
      <c r="K7" s="46">
        <f t="shared" si="1"/>
        <v>13.666666666666666</v>
      </c>
      <c r="L7" s="44">
        <v>15</v>
      </c>
      <c r="M7" s="46">
        <f t="shared" si="2"/>
        <v>14</v>
      </c>
      <c r="N7" s="45" t="str">
        <f t="shared" si="3"/>
        <v>Aprobado</v>
      </c>
    </row>
    <row r="8" spans="2:14" x14ac:dyDescent="0.2">
      <c r="B8" s="42">
        <v>5</v>
      </c>
      <c r="C8" s="43" t="s">
        <v>198</v>
      </c>
      <c r="D8" s="44">
        <v>17</v>
      </c>
      <c r="E8" s="44">
        <v>11</v>
      </c>
      <c r="F8" s="44">
        <v>17</v>
      </c>
      <c r="G8" s="46">
        <f t="shared" si="0"/>
        <v>15</v>
      </c>
      <c r="H8" s="44">
        <v>13</v>
      </c>
      <c r="I8" s="44">
        <v>9</v>
      </c>
      <c r="J8" s="44">
        <v>9</v>
      </c>
      <c r="K8" s="46">
        <f t="shared" si="1"/>
        <v>10.333333333333334</v>
      </c>
      <c r="L8" s="44">
        <v>12</v>
      </c>
      <c r="M8" s="46">
        <f t="shared" si="2"/>
        <v>12</v>
      </c>
      <c r="N8" s="45" t="str">
        <f t="shared" si="3"/>
        <v>Aprobado</v>
      </c>
    </row>
    <row r="9" spans="2:14" x14ac:dyDescent="0.2">
      <c r="B9" s="42">
        <v>6</v>
      </c>
      <c r="C9" s="43" t="s">
        <v>199</v>
      </c>
      <c r="D9" s="44">
        <v>13</v>
      </c>
      <c r="E9" s="44">
        <v>10</v>
      </c>
      <c r="F9" s="44">
        <v>16</v>
      </c>
      <c r="G9" s="46">
        <f t="shared" si="0"/>
        <v>13</v>
      </c>
      <c r="H9" s="44">
        <v>18</v>
      </c>
      <c r="I9" s="44">
        <v>14</v>
      </c>
      <c r="J9" s="44">
        <v>12</v>
      </c>
      <c r="K9" s="46">
        <f t="shared" si="1"/>
        <v>14.666666666666666</v>
      </c>
      <c r="L9" s="44">
        <v>14</v>
      </c>
      <c r="M9" s="46">
        <f t="shared" si="2"/>
        <v>14</v>
      </c>
      <c r="N9" s="45" t="str">
        <f t="shared" si="3"/>
        <v>Aprobado</v>
      </c>
    </row>
    <row r="10" spans="2:14" x14ac:dyDescent="0.2">
      <c r="B10" s="42">
        <v>7</v>
      </c>
      <c r="C10" s="43" t="s">
        <v>200</v>
      </c>
      <c r="D10" s="44">
        <v>15</v>
      </c>
      <c r="E10" s="44">
        <v>18</v>
      </c>
      <c r="F10" s="44">
        <v>15</v>
      </c>
      <c r="G10" s="46">
        <f t="shared" si="0"/>
        <v>16</v>
      </c>
      <c r="H10" s="44">
        <v>9</v>
      </c>
      <c r="I10" s="44">
        <v>11</v>
      </c>
      <c r="J10" s="44">
        <v>12</v>
      </c>
      <c r="K10" s="46">
        <f t="shared" si="1"/>
        <v>10.666666666666666</v>
      </c>
      <c r="L10" s="44">
        <v>7</v>
      </c>
      <c r="M10" s="46">
        <f t="shared" si="2"/>
        <v>10</v>
      </c>
      <c r="N10" s="45" t="str">
        <f t="shared" si="3"/>
        <v>Desaprobado</v>
      </c>
    </row>
    <row r="11" spans="2:14" x14ac:dyDescent="0.2">
      <c r="B11" s="42">
        <v>8</v>
      </c>
      <c r="C11" s="43" t="s">
        <v>201</v>
      </c>
      <c r="D11" s="44">
        <v>8</v>
      </c>
      <c r="E11" s="44">
        <v>8</v>
      </c>
      <c r="F11" s="44">
        <v>9</v>
      </c>
      <c r="G11" s="46">
        <f t="shared" si="0"/>
        <v>8</v>
      </c>
      <c r="H11" s="44">
        <v>14</v>
      </c>
      <c r="I11" s="44">
        <v>8</v>
      </c>
      <c r="J11" s="44">
        <v>10</v>
      </c>
      <c r="K11" s="46">
        <f t="shared" si="1"/>
        <v>10.666666666666666</v>
      </c>
      <c r="L11" s="44">
        <v>13</v>
      </c>
      <c r="M11" s="46">
        <f t="shared" si="2"/>
        <v>11</v>
      </c>
      <c r="N11" s="45" t="str">
        <f t="shared" si="3"/>
        <v>Aprobado</v>
      </c>
    </row>
    <row r="12" spans="2:14" x14ac:dyDescent="0.2">
      <c r="B12" s="42">
        <v>9</v>
      </c>
      <c r="C12" s="43" t="s">
        <v>202</v>
      </c>
      <c r="D12" s="44">
        <v>13</v>
      </c>
      <c r="E12" s="44">
        <v>9</v>
      </c>
      <c r="F12" s="44">
        <v>15</v>
      </c>
      <c r="G12" s="46">
        <f t="shared" si="0"/>
        <v>12</v>
      </c>
      <c r="H12" s="44">
        <v>11</v>
      </c>
      <c r="I12" s="44">
        <v>10</v>
      </c>
      <c r="J12" s="44">
        <v>15</v>
      </c>
      <c r="K12" s="46">
        <f t="shared" si="1"/>
        <v>12</v>
      </c>
      <c r="L12" s="44">
        <v>7</v>
      </c>
      <c r="M12" s="46">
        <f t="shared" si="2"/>
        <v>10</v>
      </c>
      <c r="N12" s="45" t="str">
        <f t="shared" si="3"/>
        <v>Desaprobado</v>
      </c>
    </row>
    <row r="13" spans="2:14" x14ac:dyDescent="0.2">
      <c r="B13" s="42">
        <v>10</v>
      </c>
      <c r="C13" s="43" t="s">
        <v>203</v>
      </c>
      <c r="D13" s="44">
        <v>15</v>
      </c>
      <c r="E13" s="44">
        <v>10</v>
      </c>
      <c r="F13" s="44">
        <v>12</v>
      </c>
      <c r="G13" s="46">
        <f t="shared" si="0"/>
        <v>12</v>
      </c>
      <c r="H13" s="44">
        <v>16</v>
      </c>
      <c r="I13" s="44">
        <v>11</v>
      </c>
      <c r="J13" s="44">
        <v>16</v>
      </c>
      <c r="K13" s="46">
        <f t="shared" si="1"/>
        <v>14.333333333333334</v>
      </c>
      <c r="L13" s="44">
        <v>13</v>
      </c>
      <c r="M13" s="46">
        <f t="shared" si="2"/>
        <v>13</v>
      </c>
      <c r="N13" s="45" t="str">
        <f t="shared" si="3"/>
        <v>Aprobado</v>
      </c>
    </row>
    <row r="14" spans="2:14" x14ac:dyDescent="0.2">
      <c r="B14" s="42">
        <v>11</v>
      </c>
      <c r="C14" s="43" t="s">
        <v>204</v>
      </c>
      <c r="D14" s="44">
        <v>16</v>
      </c>
      <c r="E14" s="44">
        <v>10</v>
      </c>
      <c r="F14" s="44">
        <v>9</v>
      </c>
      <c r="G14" s="46">
        <f t="shared" si="0"/>
        <v>11</v>
      </c>
      <c r="H14" s="44">
        <v>9</v>
      </c>
      <c r="I14" s="44">
        <v>12</v>
      </c>
      <c r="J14" s="44">
        <v>9</v>
      </c>
      <c r="K14" s="46">
        <f t="shared" si="1"/>
        <v>10</v>
      </c>
      <c r="L14" s="44">
        <v>7</v>
      </c>
      <c r="M14" s="46">
        <f t="shared" si="2"/>
        <v>9</v>
      </c>
      <c r="N14" s="45" t="str">
        <f t="shared" si="3"/>
        <v>Desaprobado</v>
      </c>
    </row>
    <row r="15" spans="2:14" x14ac:dyDescent="0.2">
      <c r="B15" s="42">
        <v>12</v>
      </c>
      <c r="C15" s="43" t="s">
        <v>205</v>
      </c>
      <c r="D15" s="44">
        <v>17</v>
      </c>
      <c r="E15" s="44">
        <v>12</v>
      </c>
      <c r="F15" s="44">
        <v>14</v>
      </c>
      <c r="G15" s="46">
        <f t="shared" si="0"/>
        <v>14</v>
      </c>
      <c r="H15" s="44">
        <v>8</v>
      </c>
      <c r="I15" s="44">
        <v>14</v>
      </c>
      <c r="J15" s="44">
        <v>13</v>
      </c>
      <c r="K15" s="46">
        <f t="shared" si="1"/>
        <v>11.666666666666666</v>
      </c>
      <c r="L15" s="44">
        <v>16</v>
      </c>
      <c r="M15" s="46">
        <f t="shared" si="2"/>
        <v>14</v>
      </c>
      <c r="N15" s="45" t="str">
        <f t="shared" si="3"/>
        <v>Aprobado</v>
      </c>
    </row>
    <row r="17" spans="2:14" x14ac:dyDescent="0.2">
      <c r="K17" s="72" t="s">
        <v>2</v>
      </c>
      <c r="L17" s="72"/>
      <c r="M17" s="72"/>
      <c r="N17" s="72"/>
    </row>
    <row r="18" spans="2:14" x14ac:dyDescent="0.2">
      <c r="K18" s="69" t="s">
        <v>19</v>
      </c>
      <c r="L18" s="69"/>
      <c r="M18" s="69"/>
      <c r="N18" s="69"/>
    </row>
    <row r="19" spans="2:14" ht="12" customHeight="1" x14ac:dyDescent="0.2">
      <c r="K19" s="69" t="s">
        <v>20</v>
      </c>
      <c r="L19" s="69"/>
      <c r="M19" s="69"/>
      <c r="N19" s="69"/>
    </row>
    <row r="20" spans="2:14" ht="13.5" thickBot="1" x14ac:dyDescent="0.25"/>
    <row r="21" spans="2:14" ht="13.5" thickTop="1" x14ac:dyDescent="0.2">
      <c r="B21" s="76"/>
      <c r="C21" s="77"/>
      <c r="D21" s="77"/>
      <c r="E21" s="77"/>
      <c r="F21" s="77"/>
      <c r="G21" s="77"/>
      <c r="H21" s="77"/>
      <c r="I21" s="77"/>
      <c r="J21" s="77"/>
      <c r="K21" s="77"/>
      <c r="L21" s="77"/>
      <c r="M21" s="77"/>
      <c r="N21" s="78"/>
    </row>
    <row r="22" spans="2:14" ht="16.149999999999999" customHeight="1" x14ac:dyDescent="0.2">
      <c r="B22" s="79" t="s">
        <v>14</v>
      </c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1"/>
    </row>
    <row r="23" spans="2:14" ht="27.75" customHeight="1" x14ac:dyDescent="0.2">
      <c r="B23" s="82" t="s">
        <v>210</v>
      </c>
      <c r="C23" s="83"/>
      <c r="D23" s="83"/>
      <c r="E23" s="83"/>
      <c r="F23" s="83"/>
      <c r="G23" s="83"/>
      <c r="H23" s="83"/>
      <c r="I23" s="83"/>
      <c r="J23" s="83"/>
      <c r="K23" s="83"/>
      <c r="L23" s="83"/>
      <c r="M23" s="83"/>
      <c r="N23" s="84"/>
    </row>
    <row r="24" spans="2:14" ht="12.4" customHeight="1" x14ac:dyDescent="0.2">
      <c r="B24" s="85" t="s">
        <v>15</v>
      </c>
      <c r="C24" s="86"/>
      <c r="D24" s="86"/>
      <c r="E24" s="86"/>
      <c r="F24" s="86"/>
      <c r="G24" s="86"/>
      <c r="H24" s="86"/>
      <c r="I24" s="86"/>
      <c r="J24" s="86"/>
      <c r="K24" s="86"/>
      <c r="L24" s="86"/>
      <c r="M24" s="86"/>
      <c r="N24" s="87"/>
    </row>
    <row r="25" spans="2:14" ht="13.15" customHeight="1" x14ac:dyDescent="0.2">
      <c r="B25" s="125" t="s">
        <v>16</v>
      </c>
      <c r="C25" s="126"/>
      <c r="D25" s="126"/>
      <c r="E25" s="126"/>
      <c r="F25" s="126"/>
      <c r="G25" s="126"/>
      <c r="H25" s="126"/>
      <c r="I25" s="126"/>
      <c r="J25" s="126"/>
      <c r="K25" s="126"/>
      <c r="L25" s="126"/>
      <c r="M25" s="126"/>
      <c r="N25" s="127"/>
    </row>
    <row r="26" spans="2:14" x14ac:dyDescent="0.2">
      <c r="B26" s="88"/>
      <c r="C26" s="89"/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90"/>
    </row>
    <row r="27" spans="2:14" ht="12.4" customHeight="1" x14ac:dyDescent="0.2">
      <c r="B27" s="85" t="s">
        <v>17</v>
      </c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7"/>
    </row>
    <row r="28" spans="2:14" x14ac:dyDescent="0.2">
      <c r="B28" s="91"/>
      <c r="C28" s="92"/>
      <c r="D28" s="92"/>
      <c r="E28" s="92"/>
      <c r="F28" s="92"/>
      <c r="G28" s="92"/>
      <c r="H28" s="92"/>
      <c r="I28" s="92"/>
      <c r="J28" s="92"/>
      <c r="K28" s="92"/>
      <c r="L28" s="92"/>
      <c r="M28" s="92"/>
      <c r="N28" s="93"/>
    </row>
    <row r="29" spans="2:14" x14ac:dyDescent="0.2">
      <c r="B29" s="91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3"/>
    </row>
    <row r="30" spans="2:14" x14ac:dyDescent="0.2">
      <c r="B30" s="94" t="s">
        <v>211</v>
      </c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6"/>
    </row>
    <row r="31" spans="2:14" ht="13.15" customHeight="1" x14ac:dyDescent="0.2">
      <c r="B31" s="97" t="s">
        <v>212</v>
      </c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9"/>
    </row>
    <row r="32" spans="2:14" ht="13.15" customHeight="1" x14ac:dyDescent="0.2">
      <c r="B32" s="97" t="s">
        <v>213</v>
      </c>
      <c r="C32" s="98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99"/>
    </row>
    <row r="33" spans="2:14" ht="17.100000000000001" customHeight="1" thickBot="1" x14ac:dyDescent="0.25">
      <c r="B33" s="73"/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5"/>
    </row>
    <row r="34" spans="2:14" ht="13.5" thickTop="1" x14ac:dyDescent="0.2">
      <c r="B34" s="1"/>
      <c r="C34" s="1"/>
      <c r="D34" s="1"/>
      <c r="E34" s="1"/>
      <c r="F34" s="1"/>
      <c r="G34" s="1"/>
      <c r="H34" s="1"/>
      <c r="I34" s="1"/>
      <c r="J34" s="1"/>
    </row>
    <row r="38" spans="2:14" x14ac:dyDescent="0.2">
      <c r="C38" t="s">
        <v>219</v>
      </c>
    </row>
    <row r="39" spans="2:14" x14ac:dyDescent="0.2">
      <c r="C39" s="2" t="s">
        <v>220</v>
      </c>
    </row>
    <row r="40" spans="2:14" x14ac:dyDescent="0.2">
      <c r="C40" s="2" t="s">
        <v>221</v>
      </c>
    </row>
  </sheetData>
  <mergeCells count="24">
    <mergeCell ref="B33:N33"/>
    <mergeCell ref="B21:N21"/>
    <mergeCell ref="B22:N22"/>
    <mergeCell ref="B23:N23"/>
    <mergeCell ref="B24:N24"/>
    <mergeCell ref="B25:N25"/>
    <mergeCell ref="B26:N26"/>
    <mergeCell ref="B27:N27"/>
    <mergeCell ref="B28:N29"/>
    <mergeCell ref="B30:N30"/>
    <mergeCell ref="B31:N31"/>
    <mergeCell ref="B32:N32"/>
    <mergeCell ref="K19:N19"/>
    <mergeCell ref="K18:N18"/>
    <mergeCell ref="B2:B3"/>
    <mergeCell ref="C2:C3"/>
    <mergeCell ref="D2:F2"/>
    <mergeCell ref="G2:G3"/>
    <mergeCell ref="H2:J2"/>
    <mergeCell ref="K2:K3"/>
    <mergeCell ref="L2:L3"/>
    <mergeCell ref="M2:M3"/>
    <mergeCell ref="N2:N3"/>
    <mergeCell ref="K17:N17"/>
  </mergeCells>
  <conditionalFormatting sqref="D4:M15">
    <cfRule type="cellIs" dxfId="7" priority="3" stopIfTrue="1" operator="greaterThanOrEqual">
      <formula>11</formula>
    </cfRule>
    <cfRule type="cellIs" dxfId="6" priority="4" stopIfTrue="1" operator="lessThan">
      <formula>11</formula>
    </cfRule>
  </conditionalFormatting>
  <conditionalFormatting sqref="N4:N15">
    <cfRule type="cellIs" dxfId="15" priority="1" stopIfTrue="1" operator="equal">
      <formula>"Aprobado"</formula>
    </cfRule>
    <cfRule type="cellIs" dxfId="14" priority="2" stopIfTrue="1" operator="equal">
      <formula>"Desaprobado"</formula>
    </cfRule>
  </conditionalFormatting>
  <printOptions horizontalCentered="1" verticalCentered="1" headings="1"/>
  <pageMargins left="0.78740157480314965" right="0.78740157480314965" top="0.98425196850393704" bottom="0.59055118110236227" header="0.78740157480314965" footer="0.39370078740157483"/>
  <pageSetup paperSize="9" orientation="landscape" horizontalDpi="4294967293" verticalDpi="300" r:id="rId1"/>
  <headerFooter alignWithMargins="0">
    <oddHeader>&amp;L&amp;12Experto en Ofimática&amp;C&amp;12http://cinfo.unmsm.edu.pe&amp;R&amp;12Microsoft Excel</oddHeader>
    <oddFooter>&amp;L&amp;12Pro: David J. Dionicio Herrera&amp;R&amp;12Correo: ddionicioh@unmsm.edu.pe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N33"/>
  <sheetViews>
    <sheetView showGridLines="0" workbookViewId="0">
      <selection activeCell="F13" sqref="F13"/>
    </sheetView>
  </sheetViews>
  <sheetFormatPr baseColWidth="10" defaultColWidth="11.5703125" defaultRowHeight="12.75" x14ac:dyDescent="0.2"/>
  <cols>
    <col min="1" max="1" width="2.7109375" style="60" customWidth="1"/>
    <col min="2" max="4" width="18.7109375" style="60" customWidth="1"/>
    <col min="5" max="13" width="5.7109375" style="60" customWidth="1"/>
    <col min="14" max="14" width="15.7109375" style="60" customWidth="1"/>
    <col min="15" max="16" width="11.5703125" style="60"/>
    <col min="17" max="18" width="15.7109375" style="60" customWidth="1"/>
    <col min="19" max="16384" width="11.5703125" style="60"/>
  </cols>
  <sheetData>
    <row r="2" spans="2:4" ht="14.45" customHeight="1" thickBot="1" x14ac:dyDescent="0.25"/>
    <row r="3" spans="2:4" ht="13.5" thickBot="1" x14ac:dyDescent="0.25">
      <c r="B3" s="59" t="s">
        <v>3</v>
      </c>
      <c r="C3" s="59" t="s">
        <v>4</v>
      </c>
      <c r="D3" s="59" t="s">
        <v>5</v>
      </c>
    </row>
    <row r="4" spans="2:4" ht="13.5" thickBot="1" x14ac:dyDescent="0.25">
      <c r="B4" s="61" t="s">
        <v>6</v>
      </c>
      <c r="C4" s="62">
        <v>136540</v>
      </c>
      <c r="D4" s="128">
        <f>IF(C4&gt;=100000, C4*15%, C4*5%)</f>
        <v>20481</v>
      </c>
    </row>
    <row r="5" spans="2:4" ht="13.5" thickBot="1" x14ac:dyDescent="0.25">
      <c r="B5" s="61" t="s">
        <v>7</v>
      </c>
      <c r="C5" s="62">
        <v>140650</v>
      </c>
      <c r="D5" s="128">
        <f t="shared" ref="D5:D15" si="0">IF(C5&gt;=100000, C5*15%, C5*5%)</f>
        <v>21097.5</v>
      </c>
    </row>
    <row r="6" spans="2:4" ht="13.5" thickBot="1" x14ac:dyDescent="0.25">
      <c r="B6" s="61" t="s">
        <v>8</v>
      </c>
      <c r="C6" s="62">
        <v>93710</v>
      </c>
      <c r="D6" s="128">
        <f t="shared" si="0"/>
        <v>4685.5</v>
      </c>
    </row>
    <row r="7" spans="2:4" ht="13.5" thickBot="1" x14ac:dyDescent="0.25">
      <c r="B7" s="61" t="s">
        <v>9</v>
      </c>
      <c r="C7" s="62">
        <v>147950</v>
      </c>
      <c r="D7" s="128">
        <f t="shared" si="0"/>
        <v>22192.5</v>
      </c>
    </row>
    <row r="8" spans="2:4" ht="13.5" thickBot="1" x14ac:dyDescent="0.25">
      <c r="B8" s="61" t="s">
        <v>10</v>
      </c>
      <c r="C8" s="62">
        <v>112640</v>
      </c>
      <c r="D8" s="128">
        <f t="shared" si="0"/>
        <v>16896</v>
      </c>
    </row>
    <row r="9" spans="2:4" ht="13.5" thickBot="1" x14ac:dyDescent="0.25">
      <c r="B9" s="61" t="s">
        <v>11</v>
      </c>
      <c r="C9" s="62">
        <v>126320</v>
      </c>
      <c r="D9" s="128">
        <f t="shared" si="0"/>
        <v>18948</v>
      </c>
    </row>
    <row r="10" spans="2:4" ht="13.5" thickBot="1" x14ac:dyDescent="0.25">
      <c r="B10" s="61" t="s">
        <v>12</v>
      </c>
      <c r="C10" s="62">
        <v>81260</v>
      </c>
      <c r="D10" s="128">
        <f t="shared" si="0"/>
        <v>4063</v>
      </c>
    </row>
    <row r="11" spans="2:4" ht="13.5" thickBot="1" x14ac:dyDescent="0.25">
      <c r="B11" s="61" t="s">
        <v>13</v>
      </c>
      <c r="C11" s="62">
        <v>141540</v>
      </c>
      <c r="D11" s="128">
        <f t="shared" si="0"/>
        <v>21231</v>
      </c>
    </row>
    <row r="12" spans="2:4" ht="13.5" thickBot="1" x14ac:dyDescent="0.25">
      <c r="B12" s="61" t="s">
        <v>206</v>
      </c>
      <c r="C12" s="62">
        <v>99480</v>
      </c>
      <c r="D12" s="128">
        <f t="shared" si="0"/>
        <v>4974</v>
      </c>
    </row>
    <row r="13" spans="2:4" ht="13.5" thickBot="1" x14ac:dyDescent="0.25">
      <c r="B13" s="61" t="s">
        <v>207</v>
      </c>
      <c r="C13" s="62">
        <v>91630</v>
      </c>
      <c r="D13" s="128">
        <f t="shared" si="0"/>
        <v>4581.5</v>
      </c>
    </row>
    <row r="14" spans="2:4" ht="13.5" thickBot="1" x14ac:dyDescent="0.25">
      <c r="B14" s="61" t="s">
        <v>208</v>
      </c>
      <c r="C14" s="62">
        <v>126090</v>
      </c>
      <c r="D14" s="128">
        <f t="shared" si="0"/>
        <v>18913.5</v>
      </c>
    </row>
    <row r="15" spans="2:4" ht="13.5" thickBot="1" x14ac:dyDescent="0.25">
      <c r="B15" s="61" t="s">
        <v>209</v>
      </c>
      <c r="C15" s="62">
        <v>140910</v>
      </c>
      <c r="D15" s="128">
        <f t="shared" si="0"/>
        <v>21136.5</v>
      </c>
    </row>
    <row r="17" spans="2:14" x14ac:dyDescent="0.2">
      <c r="B17" s="109" t="s">
        <v>18</v>
      </c>
      <c r="C17" s="109"/>
      <c r="D17" s="109"/>
    </row>
    <row r="18" spans="2:14" x14ac:dyDescent="0.2">
      <c r="B18" s="110" t="s">
        <v>21</v>
      </c>
      <c r="C18" s="110"/>
      <c r="D18" s="110"/>
    </row>
    <row r="19" spans="2:14" ht="12" customHeight="1" x14ac:dyDescent="0.2">
      <c r="B19" s="110" t="s">
        <v>22</v>
      </c>
      <c r="C19" s="110"/>
      <c r="D19" s="110"/>
    </row>
    <row r="20" spans="2:14" ht="13.5" thickBot="1" x14ac:dyDescent="0.25"/>
    <row r="21" spans="2:14" ht="13.5" thickTop="1" x14ac:dyDescent="0.2">
      <c r="B21" s="103" t="s">
        <v>14</v>
      </c>
      <c r="C21" s="104"/>
      <c r="D21" s="104"/>
      <c r="E21" s="104"/>
      <c r="F21" s="104"/>
      <c r="G21" s="104"/>
      <c r="H21" s="104"/>
      <c r="I21" s="104"/>
      <c r="J21" s="104"/>
      <c r="K21" s="105"/>
      <c r="L21"/>
      <c r="M21"/>
      <c r="N21"/>
    </row>
    <row r="22" spans="2:14" ht="16.149999999999999" customHeight="1" x14ac:dyDescent="0.2">
      <c r="B22" s="106"/>
      <c r="C22" s="107"/>
      <c r="D22" s="107"/>
      <c r="E22" s="107"/>
      <c r="F22" s="107"/>
      <c r="G22" s="107"/>
      <c r="H22" s="107"/>
      <c r="I22" s="107"/>
      <c r="J22" s="107"/>
      <c r="K22" s="108"/>
      <c r="L22"/>
      <c r="M22"/>
      <c r="N22"/>
    </row>
    <row r="23" spans="2:14" ht="27.75" customHeight="1" x14ac:dyDescent="0.2">
      <c r="B23" s="100" t="s">
        <v>210</v>
      </c>
      <c r="C23" s="101"/>
      <c r="D23" s="101"/>
      <c r="E23" s="101"/>
      <c r="F23" s="101"/>
      <c r="G23" s="101"/>
      <c r="H23" s="101"/>
      <c r="I23" s="101"/>
      <c r="J23" s="101"/>
      <c r="K23" s="102"/>
      <c r="L23"/>
      <c r="M23"/>
      <c r="N23"/>
    </row>
    <row r="24" spans="2:14" ht="12.4" customHeight="1" x14ac:dyDescent="0.2">
      <c r="B24" s="100" t="s">
        <v>15</v>
      </c>
      <c r="C24" s="101"/>
      <c r="D24" s="101"/>
      <c r="E24" s="101"/>
      <c r="F24" s="101"/>
      <c r="G24" s="101"/>
      <c r="H24" s="101"/>
      <c r="I24" s="101"/>
      <c r="J24" s="101"/>
      <c r="K24" s="102"/>
      <c r="L24"/>
      <c r="M24"/>
      <c r="N24"/>
    </row>
    <row r="25" spans="2:14" ht="13.15" customHeight="1" x14ac:dyDescent="0.2">
      <c r="B25" s="111" t="s">
        <v>16</v>
      </c>
      <c r="C25" s="112"/>
      <c r="D25" s="112"/>
      <c r="E25" s="112"/>
      <c r="F25" s="112"/>
      <c r="G25" s="112"/>
      <c r="H25" s="112"/>
      <c r="I25" s="112"/>
      <c r="J25" s="112"/>
      <c r="K25" s="113"/>
      <c r="L25"/>
      <c r="M25"/>
      <c r="N25"/>
    </row>
    <row r="26" spans="2:14" x14ac:dyDescent="0.2">
      <c r="B26" s="63"/>
      <c r="C26" s="64"/>
      <c r="D26" s="64"/>
      <c r="E26" s="64"/>
      <c r="F26" s="64"/>
      <c r="G26" s="64"/>
      <c r="H26" s="64"/>
      <c r="I26" s="64"/>
      <c r="J26" s="64"/>
      <c r="K26" s="65"/>
      <c r="L26"/>
      <c r="M26"/>
      <c r="N26"/>
    </row>
    <row r="27" spans="2:14" ht="12.4" customHeight="1" x14ac:dyDescent="0.2">
      <c r="B27" s="100" t="s">
        <v>211</v>
      </c>
      <c r="C27" s="101"/>
      <c r="D27" s="101"/>
      <c r="E27" s="101"/>
      <c r="F27" s="101"/>
      <c r="G27" s="101"/>
      <c r="H27" s="101"/>
      <c r="I27" s="101"/>
      <c r="J27" s="101"/>
      <c r="K27" s="102"/>
      <c r="L27"/>
      <c r="M27"/>
      <c r="N27"/>
    </row>
    <row r="28" spans="2:14" x14ac:dyDescent="0.2">
      <c r="B28" s="100" t="s">
        <v>212</v>
      </c>
      <c r="C28" s="101"/>
      <c r="D28" s="101"/>
      <c r="E28" s="101"/>
      <c r="F28" s="101"/>
      <c r="G28" s="101"/>
      <c r="H28" s="101"/>
      <c r="I28" s="101"/>
      <c r="J28" s="101"/>
      <c r="K28" s="102"/>
      <c r="L28"/>
      <c r="M28"/>
      <c r="N28"/>
    </row>
    <row r="29" spans="2:14" x14ac:dyDescent="0.2">
      <c r="B29" s="100" t="s">
        <v>213</v>
      </c>
      <c r="C29" s="101"/>
      <c r="D29" s="101"/>
      <c r="E29" s="101"/>
      <c r="F29" s="101"/>
      <c r="G29" s="101"/>
      <c r="H29" s="101"/>
      <c r="I29" s="101"/>
      <c r="J29" s="101"/>
      <c r="K29" s="102"/>
      <c r="L29"/>
      <c r="M29"/>
      <c r="N29"/>
    </row>
    <row r="30" spans="2:14" ht="13.5" thickBot="1" x14ac:dyDescent="0.25">
      <c r="B30" s="66"/>
      <c r="C30" s="67"/>
      <c r="D30" s="67"/>
      <c r="E30" s="67"/>
      <c r="F30" s="67"/>
      <c r="G30" s="67"/>
      <c r="H30" s="67"/>
      <c r="I30" s="67"/>
      <c r="J30" s="67"/>
      <c r="K30" s="68"/>
      <c r="L30"/>
      <c r="M30"/>
      <c r="N30"/>
    </row>
    <row r="31" spans="2:14" ht="13.15" customHeight="1" thickTop="1" x14ac:dyDescent="0.2">
      <c r="L31"/>
      <c r="M31"/>
      <c r="N31"/>
    </row>
    <row r="32" spans="2:14" ht="13.15" customHeight="1" x14ac:dyDescent="0.2">
      <c r="L32"/>
      <c r="M32"/>
      <c r="N32"/>
    </row>
    <row r="33" spans="12:14" ht="17.100000000000001" customHeight="1" x14ac:dyDescent="0.2">
      <c r="L33"/>
      <c r="M33"/>
      <c r="N33"/>
    </row>
  </sheetData>
  <mergeCells count="10">
    <mergeCell ref="B21:K22"/>
    <mergeCell ref="B17:D17"/>
    <mergeCell ref="B18:D18"/>
    <mergeCell ref="B19:D19"/>
    <mergeCell ref="B25:K25"/>
    <mergeCell ref="B28:K28"/>
    <mergeCell ref="B27:K27"/>
    <mergeCell ref="B29:K29"/>
    <mergeCell ref="B23:K23"/>
    <mergeCell ref="B24:K24"/>
  </mergeCells>
  <printOptions horizontalCentered="1" verticalCentered="1" headings="1"/>
  <pageMargins left="0.78740157480314965" right="0.78740157480314965" top="0.98425196850393704" bottom="0.59055118110236227" header="0.78740157480314965" footer="0.39370078740157483"/>
  <pageSetup paperSize="9" orientation="landscape" horizontalDpi="4294967293" verticalDpi="300" r:id="rId1"/>
  <headerFooter alignWithMargins="0">
    <oddHeader>&amp;L&amp;12Experto en Ofimática&amp;C&amp;12http://cinfo.unmsm.edu.pe&amp;R&amp;12Microsoft Excel</oddHeader>
    <oddFooter>&amp;L&amp;12Pro: David J. Dionicio Herrera&amp;R&amp;12Correo: ddionicioh@unmsm.edu.pe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opLeftCell="A10" workbookViewId="0">
      <selection activeCell="E17" sqref="E17"/>
    </sheetView>
  </sheetViews>
  <sheetFormatPr baseColWidth="10" defaultColWidth="11.42578125" defaultRowHeight="12.75" x14ac:dyDescent="0.2"/>
  <cols>
    <col min="1" max="1" width="5.140625" style="2" customWidth="1"/>
    <col min="2" max="2" width="13" style="2" customWidth="1"/>
    <col min="3" max="3" width="15.85546875" style="2" customWidth="1"/>
    <col min="4" max="4" width="13.7109375" style="2" customWidth="1"/>
    <col min="5" max="5" width="17.5703125" style="2" customWidth="1"/>
    <col min="6" max="6" width="14.85546875" style="2" customWidth="1"/>
    <col min="7" max="7" width="15" style="2" customWidth="1"/>
    <col min="8" max="8" width="8.42578125" style="2" customWidth="1"/>
    <col min="9" max="9" width="13.28515625" style="2" customWidth="1"/>
    <col min="10" max="16384" width="11.42578125" style="2"/>
  </cols>
  <sheetData>
    <row r="1" spans="1:12" ht="18" x14ac:dyDescent="0.25">
      <c r="A1" s="114" t="s">
        <v>26</v>
      </c>
      <c r="B1" s="114"/>
      <c r="C1" s="114"/>
      <c r="D1" s="114"/>
      <c r="E1" s="114"/>
      <c r="F1" s="114"/>
      <c r="G1" s="114"/>
      <c r="H1" s="114"/>
      <c r="I1" s="114"/>
      <c r="J1" s="114"/>
    </row>
    <row r="2" spans="1:12" ht="13.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</row>
    <row r="3" spans="1:12" s="5" customFormat="1" ht="15" x14ac:dyDescent="0.25">
      <c r="B3" s="115" t="s">
        <v>175</v>
      </c>
      <c r="C3" s="115"/>
      <c r="D3" s="115"/>
      <c r="E3" s="115"/>
      <c r="F3" s="4"/>
      <c r="G3" s="4"/>
    </row>
    <row r="4" spans="1:12" s="6" customFormat="1" ht="15.75" thickBot="1" x14ac:dyDescent="0.3">
      <c r="I4" s="130" t="s">
        <v>222</v>
      </c>
      <c r="J4" s="130"/>
    </row>
    <row r="5" spans="1:12" s="6" customFormat="1" ht="16.5" thickTop="1" thickBot="1" x14ac:dyDescent="0.3">
      <c r="B5" s="17" t="s">
        <v>27</v>
      </c>
      <c r="C5" s="17" t="s">
        <v>28</v>
      </c>
      <c r="D5" s="16" t="s">
        <v>29</v>
      </c>
      <c r="F5" s="19" t="s">
        <v>174</v>
      </c>
      <c r="G5" s="19" t="s">
        <v>29</v>
      </c>
      <c r="I5" s="6" t="s">
        <v>223</v>
      </c>
    </row>
    <row r="6" spans="1:12" s="6" customFormat="1" ht="16.5" thickTop="1" thickBot="1" x14ac:dyDescent="0.3">
      <c r="B6" s="14" t="s">
        <v>30</v>
      </c>
      <c r="C6" s="15" t="s">
        <v>1</v>
      </c>
      <c r="D6" s="129" t="str">
        <f>IF(C6=$F$6, $G$6, $G$7)</f>
        <v>Bajo</v>
      </c>
      <c r="F6" s="18" t="s">
        <v>0</v>
      </c>
      <c r="G6" s="20" t="s">
        <v>172</v>
      </c>
    </row>
    <row r="7" spans="1:12" s="6" customFormat="1" ht="16.5" thickTop="1" thickBot="1" x14ac:dyDescent="0.3">
      <c r="B7" s="14" t="s">
        <v>31</v>
      </c>
      <c r="C7" s="15" t="s">
        <v>1</v>
      </c>
      <c r="D7" s="129" t="str">
        <f t="shared" ref="D7:D12" si="0">IF(C7=$F$6, $G$6, $G$7)</f>
        <v>Bajo</v>
      </c>
      <c r="F7" s="18" t="s">
        <v>1</v>
      </c>
      <c r="G7" s="20" t="s">
        <v>173</v>
      </c>
    </row>
    <row r="8" spans="1:12" s="6" customFormat="1" ht="16.5" thickTop="1" thickBot="1" x14ac:dyDescent="0.3">
      <c r="B8" s="14" t="s">
        <v>32</v>
      </c>
      <c r="C8" s="15" t="s">
        <v>0</v>
      </c>
      <c r="D8" s="129" t="str">
        <f t="shared" si="0"/>
        <v>Alto</v>
      </c>
    </row>
    <row r="9" spans="1:12" s="6" customFormat="1" ht="16.5" thickTop="1" thickBot="1" x14ac:dyDescent="0.3">
      <c r="B9" s="14" t="s">
        <v>33</v>
      </c>
      <c r="C9" s="15" t="s">
        <v>0</v>
      </c>
      <c r="D9" s="129" t="str">
        <f t="shared" si="0"/>
        <v>Alto</v>
      </c>
    </row>
    <row r="10" spans="1:12" s="6" customFormat="1" ht="16.5" thickTop="1" thickBot="1" x14ac:dyDescent="0.3">
      <c r="B10" s="14" t="s">
        <v>34</v>
      </c>
      <c r="C10" s="15" t="s">
        <v>1</v>
      </c>
      <c r="D10" s="129" t="str">
        <f t="shared" si="0"/>
        <v>Bajo</v>
      </c>
    </row>
    <row r="11" spans="1:12" s="6" customFormat="1" ht="16.5" thickTop="1" thickBot="1" x14ac:dyDescent="0.3">
      <c r="B11" s="14" t="s">
        <v>35</v>
      </c>
      <c r="C11" s="15" t="s">
        <v>0</v>
      </c>
      <c r="D11" s="129" t="str">
        <f t="shared" si="0"/>
        <v>Alto</v>
      </c>
    </row>
    <row r="12" spans="1:12" s="6" customFormat="1" ht="16.5" thickTop="1" thickBot="1" x14ac:dyDescent="0.3">
      <c r="B12" s="14" t="s">
        <v>36</v>
      </c>
      <c r="C12" s="15" t="s">
        <v>1</v>
      </c>
      <c r="D12" s="129" t="str">
        <f t="shared" si="0"/>
        <v>Bajo</v>
      </c>
    </row>
    <row r="13" spans="1:12" s="6" customFormat="1" ht="15.75" thickTop="1" x14ac:dyDescent="0.25"/>
    <row r="14" spans="1:12" s="5" customFormat="1" ht="15" x14ac:dyDescent="0.25">
      <c r="B14" s="115" t="s">
        <v>165</v>
      </c>
      <c r="C14" s="115"/>
      <c r="D14" s="115"/>
      <c r="E14" s="115"/>
      <c r="F14" s="115"/>
      <c r="G14" s="115"/>
      <c r="H14" s="115"/>
    </row>
    <row r="15" spans="1:12" s="6" customFormat="1" ht="15.75" thickBot="1" x14ac:dyDescent="0.3"/>
    <row r="16" spans="1:12" ht="20.100000000000001" customHeight="1" thickTop="1" thickBot="1" x14ac:dyDescent="0.25">
      <c r="B16" s="32" t="s">
        <v>37</v>
      </c>
      <c r="C16" s="32" t="s">
        <v>25</v>
      </c>
      <c r="D16" s="32" t="s">
        <v>38</v>
      </c>
      <c r="E16" s="34" t="s">
        <v>39</v>
      </c>
      <c r="F16" s="34" t="s">
        <v>40</v>
      </c>
      <c r="G16" s="31"/>
      <c r="H16" s="33" t="s">
        <v>41</v>
      </c>
      <c r="I16" s="33" t="s">
        <v>42</v>
      </c>
      <c r="K16"/>
      <c r="L16"/>
    </row>
    <row r="17" spans="2:9" ht="16.5" thickTop="1" thickBot="1" x14ac:dyDescent="0.25">
      <c r="B17" s="35" t="s">
        <v>43</v>
      </c>
      <c r="C17" s="18">
        <v>1</v>
      </c>
      <c r="D17" s="38">
        <v>120</v>
      </c>
      <c r="E17" s="39"/>
      <c r="F17" s="40"/>
      <c r="G17" s="31"/>
      <c r="H17" s="36">
        <v>1</v>
      </c>
      <c r="I17" s="37">
        <v>0.15</v>
      </c>
    </row>
    <row r="18" spans="2:9" ht="16.5" thickTop="1" thickBot="1" x14ac:dyDescent="0.25">
      <c r="B18" s="35" t="s">
        <v>44</v>
      </c>
      <c r="C18" s="18">
        <v>2</v>
      </c>
      <c r="D18" s="38">
        <v>346</v>
      </c>
      <c r="E18" s="39"/>
      <c r="F18" s="40"/>
      <c r="G18" s="31"/>
      <c r="H18" s="36">
        <v>2</v>
      </c>
      <c r="I18" s="37">
        <v>0.2</v>
      </c>
    </row>
    <row r="19" spans="2:9" ht="16.5" thickTop="1" thickBot="1" x14ac:dyDescent="0.25">
      <c r="B19" s="35" t="s">
        <v>45</v>
      </c>
      <c r="C19" s="18">
        <v>1</v>
      </c>
      <c r="D19" s="38">
        <v>129</v>
      </c>
      <c r="E19" s="39"/>
      <c r="F19" s="40"/>
      <c r="G19" s="31"/>
      <c r="H19" s="31"/>
      <c r="I19" s="31"/>
    </row>
    <row r="20" spans="2:9" ht="16.5" thickTop="1" thickBot="1" x14ac:dyDescent="0.25">
      <c r="B20" s="35" t="s">
        <v>46</v>
      </c>
      <c r="C20" s="18">
        <v>1</v>
      </c>
      <c r="D20" s="38">
        <v>876</v>
      </c>
      <c r="E20" s="39"/>
      <c r="F20" s="40"/>
      <c r="G20" s="31"/>
      <c r="H20" s="31"/>
      <c r="I20" s="31"/>
    </row>
    <row r="21" spans="2:9" ht="16.5" thickTop="1" thickBot="1" x14ac:dyDescent="0.25">
      <c r="B21" s="35" t="s">
        <v>47</v>
      </c>
      <c r="C21" s="18">
        <v>2</v>
      </c>
      <c r="D21" s="38">
        <v>34</v>
      </c>
      <c r="E21" s="39"/>
      <c r="F21" s="40"/>
      <c r="G21" s="31"/>
      <c r="H21" s="31"/>
      <c r="I21" s="31"/>
    </row>
    <row r="22" spans="2:9" ht="16.5" thickTop="1" thickBot="1" x14ac:dyDescent="0.25">
      <c r="B22" s="35" t="s">
        <v>48</v>
      </c>
      <c r="C22" s="18">
        <v>1</v>
      </c>
      <c r="D22" s="38">
        <v>87</v>
      </c>
      <c r="E22" s="39"/>
      <c r="F22" s="40"/>
      <c r="G22" s="31"/>
      <c r="H22" s="31"/>
      <c r="I22" s="31"/>
    </row>
    <row r="23" spans="2:9" ht="16.5" thickTop="1" thickBot="1" x14ac:dyDescent="0.25">
      <c r="B23" s="35" t="s">
        <v>49</v>
      </c>
      <c r="C23" s="18">
        <v>1</v>
      </c>
      <c r="D23" s="38">
        <v>1245</v>
      </c>
      <c r="E23" s="39"/>
      <c r="F23" s="40"/>
      <c r="G23" s="31"/>
      <c r="H23" s="31"/>
      <c r="I23" s="31"/>
    </row>
    <row r="24" spans="2:9" ht="16.5" thickTop="1" thickBot="1" x14ac:dyDescent="0.25">
      <c r="B24" s="35" t="s">
        <v>50</v>
      </c>
      <c r="C24" s="18">
        <v>2</v>
      </c>
      <c r="D24" s="38">
        <v>124</v>
      </c>
      <c r="E24" s="39"/>
      <c r="F24" s="40"/>
      <c r="G24" s="31"/>
      <c r="H24" s="31"/>
      <c r="I24" s="31"/>
    </row>
    <row r="25" spans="2:9" ht="13.5" thickTop="1" x14ac:dyDescent="0.2"/>
  </sheetData>
  <mergeCells count="3">
    <mergeCell ref="A1:J1"/>
    <mergeCell ref="B3:E3"/>
    <mergeCell ref="B14:H14"/>
  </mergeCells>
  <pageMargins left="0.75" right="0.75" top="1" bottom="1" header="0" footer="0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0"/>
  <sheetViews>
    <sheetView zoomScale="70" zoomScaleNormal="70" workbookViewId="0">
      <pane ySplit="5" topLeftCell="A21" activePane="bottomLeft" state="frozen"/>
      <selection pane="bottomLeft" activeCell="J4" sqref="J3:J20"/>
    </sheetView>
  </sheetViews>
  <sheetFormatPr baseColWidth="10" defaultRowHeight="12.75" x14ac:dyDescent="0.2"/>
  <cols>
    <col min="1" max="1" width="7.7109375" bestFit="1" customWidth="1"/>
    <col min="2" max="2" width="10.42578125" bestFit="1" customWidth="1"/>
    <col min="3" max="3" width="9.28515625" bestFit="1" customWidth="1"/>
    <col min="4" max="4" width="9.42578125" bestFit="1" customWidth="1"/>
    <col min="5" max="5" width="5.7109375" customWidth="1"/>
    <col min="6" max="6" width="3.28515625" bestFit="1" customWidth="1"/>
    <col min="7" max="7" width="5.7109375" bestFit="1" customWidth="1"/>
    <col min="8" max="8" width="11.7109375" customWidth="1"/>
    <col min="9" max="9" width="12.5703125" customWidth="1"/>
    <col min="10" max="10" width="15.42578125" customWidth="1"/>
    <col min="11" max="11" width="12.5703125" customWidth="1"/>
    <col min="12" max="12" width="13.42578125" bestFit="1" customWidth="1"/>
    <col min="13" max="20" width="12.5703125" customWidth="1"/>
  </cols>
  <sheetData>
    <row r="1" spans="1:21" ht="15" x14ac:dyDescent="0.2">
      <c r="I1" s="118" t="s">
        <v>51</v>
      </c>
      <c r="J1" s="119"/>
      <c r="K1" s="119"/>
      <c r="L1" s="119"/>
      <c r="M1" s="119"/>
      <c r="N1" s="119"/>
      <c r="P1" s="116" t="s">
        <v>52</v>
      </c>
      <c r="Q1" s="117"/>
      <c r="R1" s="117"/>
      <c r="S1" s="117"/>
    </row>
    <row r="2" spans="1:21" ht="50.1" customHeight="1" x14ac:dyDescent="0.2">
      <c r="A2" s="8" t="s">
        <v>53</v>
      </c>
      <c r="B2" s="8" t="s">
        <v>54</v>
      </c>
      <c r="C2" s="8" t="s">
        <v>55</v>
      </c>
      <c r="D2" s="9" t="s">
        <v>3</v>
      </c>
      <c r="E2" s="29" t="s">
        <v>177</v>
      </c>
      <c r="F2" s="29" t="s">
        <v>56</v>
      </c>
      <c r="G2" s="30" t="s">
        <v>57</v>
      </c>
      <c r="H2" s="30" t="s">
        <v>171</v>
      </c>
      <c r="I2" s="8" t="s">
        <v>58</v>
      </c>
      <c r="J2" s="8" t="s">
        <v>169</v>
      </c>
      <c r="K2" s="8" t="s">
        <v>168</v>
      </c>
      <c r="L2" s="8" t="s">
        <v>176</v>
      </c>
      <c r="M2" s="8" t="s">
        <v>166</v>
      </c>
      <c r="N2" s="8" t="s">
        <v>167</v>
      </c>
      <c r="O2" s="8" t="s">
        <v>59</v>
      </c>
      <c r="P2" s="8" t="s">
        <v>178</v>
      </c>
      <c r="Q2" s="8" t="s">
        <v>60</v>
      </c>
      <c r="R2" s="8" t="s">
        <v>170</v>
      </c>
      <c r="S2" s="8" t="s">
        <v>61</v>
      </c>
      <c r="T2" s="8" t="s">
        <v>62</v>
      </c>
      <c r="U2" s="8" t="s">
        <v>63</v>
      </c>
    </row>
    <row r="3" spans="1:21" s="28" customFormat="1" ht="18" customHeight="1" x14ac:dyDescent="0.2">
      <c r="A3" s="22">
        <v>97031</v>
      </c>
      <c r="B3" s="21" t="s">
        <v>64</v>
      </c>
      <c r="C3" s="21" t="s">
        <v>65</v>
      </c>
      <c r="D3" s="21" t="s">
        <v>66</v>
      </c>
      <c r="E3" s="21" t="s">
        <v>60</v>
      </c>
      <c r="F3" s="23">
        <v>5</v>
      </c>
      <c r="G3" s="23">
        <v>0</v>
      </c>
      <c r="H3" s="23">
        <v>70</v>
      </c>
      <c r="I3" s="24">
        <v>700</v>
      </c>
      <c r="J3" s="25">
        <f>IF(G3&gt;0, I3*8%, 0)</f>
        <v>0</v>
      </c>
      <c r="K3" s="47"/>
      <c r="L3" s="48"/>
      <c r="M3" s="47"/>
      <c r="N3" s="49"/>
      <c r="O3" s="26"/>
      <c r="P3" s="49"/>
      <c r="Q3" s="49"/>
      <c r="R3" s="49"/>
      <c r="S3" s="49"/>
      <c r="T3" s="26"/>
      <c r="U3" s="27"/>
    </row>
    <row r="4" spans="1:21" s="28" customFormat="1" ht="18" customHeight="1" x14ac:dyDescent="0.2">
      <c r="A4" s="22">
        <v>97012</v>
      </c>
      <c r="B4" s="21" t="s">
        <v>67</v>
      </c>
      <c r="C4" s="21" t="s">
        <v>23</v>
      </c>
      <c r="D4" s="21" t="s">
        <v>68</v>
      </c>
      <c r="E4" s="21" t="s">
        <v>178</v>
      </c>
      <c r="F4" s="23">
        <v>3</v>
      </c>
      <c r="G4" s="23">
        <v>2</v>
      </c>
      <c r="H4" s="23">
        <v>50</v>
      </c>
      <c r="I4" s="24">
        <v>500</v>
      </c>
      <c r="J4" s="25">
        <f>IF(G4&gt;=0, I4*8%, 0)</f>
        <v>40</v>
      </c>
      <c r="K4" s="47"/>
      <c r="L4" s="48"/>
      <c r="M4" s="47"/>
      <c r="N4" s="49"/>
      <c r="O4" s="26"/>
      <c r="P4" s="49"/>
      <c r="Q4" s="49"/>
      <c r="R4" s="49"/>
      <c r="S4" s="49"/>
      <c r="T4" s="26"/>
      <c r="U4" s="27"/>
    </row>
    <row r="5" spans="1:21" s="28" customFormat="1" ht="18" customHeight="1" x14ac:dyDescent="0.2">
      <c r="A5" s="22">
        <v>97054</v>
      </c>
      <c r="B5" s="21" t="s">
        <v>24</v>
      </c>
      <c r="C5" s="21" t="s">
        <v>69</v>
      </c>
      <c r="D5" s="21" t="s">
        <v>70</v>
      </c>
      <c r="E5" s="21" t="s">
        <v>178</v>
      </c>
      <c r="F5" s="23">
        <v>3</v>
      </c>
      <c r="G5" s="23">
        <v>1</v>
      </c>
      <c r="H5" s="23">
        <v>60</v>
      </c>
      <c r="I5" s="24">
        <v>1200</v>
      </c>
      <c r="J5" s="25">
        <f t="shared" ref="J4:J20" si="0">IF(G5&gt;=0, I5*8%, 0)</f>
        <v>96</v>
      </c>
      <c r="K5" s="47"/>
      <c r="L5" s="48"/>
      <c r="M5" s="47"/>
      <c r="N5" s="49"/>
      <c r="O5" s="26"/>
      <c r="P5" s="49"/>
      <c r="Q5" s="49"/>
      <c r="R5" s="49"/>
      <c r="S5" s="49"/>
      <c r="T5" s="26"/>
      <c r="U5" s="27"/>
    </row>
    <row r="6" spans="1:21" s="28" customFormat="1" ht="18" customHeight="1" x14ac:dyDescent="0.2">
      <c r="A6" s="22">
        <v>97038</v>
      </c>
      <c r="B6" s="21" t="s">
        <v>71</v>
      </c>
      <c r="C6" s="21" t="s">
        <v>72</v>
      </c>
      <c r="D6" s="21" t="s">
        <v>73</v>
      </c>
      <c r="E6" s="21" t="s">
        <v>60</v>
      </c>
      <c r="F6" s="23">
        <v>6</v>
      </c>
      <c r="G6" s="23">
        <v>0</v>
      </c>
      <c r="H6" s="23">
        <v>45</v>
      </c>
      <c r="I6" s="24">
        <v>750</v>
      </c>
      <c r="J6" s="25">
        <f t="shared" si="0"/>
        <v>60</v>
      </c>
      <c r="K6" s="47"/>
      <c r="L6" s="48"/>
      <c r="M6" s="47"/>
      <c r="N6" s="49"/>
      <c r="O6" s="26"/>
      <c r="P6" s="49"/>
      <c r="Q6" s="49"/>
      <c r="R6" s="49"/>
      <c r="S6" s="49"/>
      <c r="T6" s="26"/>
      <c r="U6" s="27"/>
    </row>
    <row r="7" spans="1:21" s="28" customFormat="1" ht="18" customHeight="1" x14ac:dyDescent="0.2">
      <c r="A7" s="22">
        <v>97035</v>
      </c>
      <c r="B7" s="21" t="s">
        <v>74</v>
      </c>
      <c r="C7" s="21" t="s">
        <v>75</v>
      </c>
      <c r="D7" s="21" t="s">
        <v>76</v>
      </c>
      <c r="E7" s="21" t="s">
        <v>60</v>
      </c>
      <c r="F7" s="23">
        <v>3</v>
      </c>
      <c r="G7" s="23">
        <v>2</v>
      </c>
      <c r="H7" s="23">
        <v>65</v>
      </c>
      <c r="I7" s="24">
        <v>500</v>
      </c>
      <c r="J7" s="25">
        <f t="shared" si="0"/>
        <v>40</v>
      </c>
      <c r="K7" s="47"/>
      <c r="L7" s="48"/>
      <c r="M7" s="47"/>
      <c r="N7" s="49"/>
      <c r="O7" s="26"/>
      <c r="P7" s="49"/>
      <c r="Q7" s="49"/>
      <c r="R7" s="49"/>
      <c r="S7" s="49"/>
      <c r="T7" s="26"/>
      <c r="U7" s="27"/>
    </row>
    <row r="8" spans="1:21" s="28" customFormat="1" ht="18" customHeight="1" x14ac:dyDescent="0.2">
      <c r="A8" s="22">
        <v>97045</v>
      </c>
      <c r="B8" s="21" t="s">
        <v>77</v>
      </c>
      <c r="C8" s="21" t="s">
        <v>78</v>
      </c>
      <c r="D8" s="21" t="s">
        <v>79</v>
      </c>
      <c r="E8" s="21" t="s">
        <v>60</v>
      </c>
      <c r="F8" s="23">
        <v>14</v>
      </c>
      <c r="G8" s="23">
        <v>1</v>
      </c>
      <c r="H8" s="23">
        <v>40</v>
      </c>
      <c r="I8" s="24">
        <v>900</v>
      </c>
      <c r="J8" s="25">
        <f t="shared" si="0"/>
        <v>72</v>
      </c>
      <c r="K8" s="47"/>
      <c r="L8" s="48"/>
      <c r="M8" s="47"/>
      <c r="N8" s="49"/>
      <c r="O8" s="26"/>
      <c r="P8" s="49"/>
      <c r="Q8" s="49"/>
      <c r="R8" s="49"/>
      <c r="S8" s="49"/>
      <c r="T8" s="26"/>
      <c r="U8" s="27"/>
    </row>
    <row r="9" spans="1:21" s="28" customFormat="1" ht="18" customHeight="1" x14ac:dyDescent="0.2">
      <c r="A9" s="22">
        <v>97004</v>
      </c>
      <c r="B9" s="21" t="s">
        <v>80</v>
      </c>
      <c r="C9" s="21" t="s">
        <v>81</v>
      </c>
      <c r="D9" s="21" t="s">
        <v>82</v>
      </c>
      <c r="E9" s="21" t="s">
        <v>178</v>
      </c>
      <c r="F9" s="23">
        <v>12</v>
      </c>
      <c r="G9" s="23">
        <v>2</v>
      </c>
      <c r="H9" s="23">
        <v>75</v>
      </c>
      <c r="I9" s="24">
        <v>1000</v>
      </c>
      <c r="J9" s="25">
        <f t="shared" si="0"/>
        <v>80</v>
      </c>
      <c r="K9" s="47"/>
      <c r="L9" s="48"/>
      <c r="M9" s="47"/>
      <c r="N9" s="49"/>
      <c r="O9" s="26"/>
      <c r="P9" s="49"/>
      <c r="Q9" s="49"/>
      <c r="R9" s="49"/>
      <c r="S9" s="49"/>
      <c r="T9" s="26"/>
      <c r="U9" s="27"/>
    </row>
    <row r="10" spans="1:21" s="28" customFormat="1" ht="18" customHeight="1" x14ac:dyDescent="0.2">
      <c r="A10" s="22">
        <v>97011</v>
      </c>
      <c r="B10" s="21" t="s">
        <v>83</v>
      </c>
      <c r="C10" s="21" t="s">
        <v>84</v>
      </c>
      <c r="D10" s="21" t="s">
        <v>70</v>
      </c>
      <c r="E10" s="21" t="s">
        <v>60</v>
      </c>
      <c r="F10" s="23">
        <v>12</v>
      </c>
      <c r="G10" s="23">
        <v>1</v>
      </c>
      <c r="H10" s="23">
        <v>35</v>
      </c>
      <c r="I10" s="24">
        <v>780</v>
      </c>
      <c r="J10" s="25">
        <f t="shared" si="0"/>
        <v>62.4</v>
      </c>
      <c r="K10" s="47"/>
      <c r="L10" s="48"/>
      <c r="M10" s="47"/>
      <c r="N10" s="49"/>
      <c r="O10" s="26"/>
      <c r="P10" s="49"/>
      <c r="Q10" s="49"/>
      <c r="R10" s="49"/>
      <c r="S10" s="49"/>
      <c r="T10" s="26"/>
      <c r="U10" s="27"/>
    </row>
    <row r="11" spans="1:21" s="28" customFormat="1" ht="18" customHeight="1" x14ac:dyDescent="0.2">
      <c r="A11" s="22">
        <v>97013</v>
      </c>
      <c r="B11" s="21" t="s">
        <v>85</v>
      </c>
      <c r="C11" s="21" t="s">
        <v>86</v>
      </c>
      <c r="D11" s="21" t="s">
        <v>87</v>
      </c>
      <c r="E11" s="21" t="s">
        <v>60</v>
      </c>
      <c r="F11" s="23">
        <v>2</v>
      </c>
      <c r="G11" s="23">
        <v>0</v>
      </c>
      <c r="H11" s="23">
        <v>80</v>
      </c>
      <c r="I11" s="24">
        <v>480</v>
      </c>
      <c r="J11" s="25">
        <f t="shared" si="0"/>
        <v>38.4</v>
      </c>
      <c r="K11" s="47"/>
      <c r="L11" s="48"/>
      <c r="M11" s="47"/>
      <c r="N11" s="49"/>
      <c r="O11" s="26"/>
      <c r="P11" s="49"/>
      <c r="Q11" s="49"/>
      <c r="R11" s="49"/>
      <c r="S11" s="49"/>
      <c r="T11" s="26"/>
      <c r="U11" s="27"/>
    </row>
    <row r="12" spans="1:21" s="28" customFormat="1" ht="18" customHeight="1" x14ac:dyDescent="0.2">
      <c r="A12" s="22">
        <v>97007</v>
      </c>
      <c r="B12" s="21" t="s">
        <v>88</v>
      </c>
      <c r="C12" s="21" t="s">
        <v>89</v>
      </c>
      <c r="D12" s="21" t="s">
        <v>90</v>
      </c>
      <c r="E12" s="21" t="s">
        <v>178</v>
      </c>
      <c r="F12" s="23">
        <v>7</v>
      </c>
      <c r="G12" s="23">
        <v>2</v>
      </c>
      <c r="H12" s="23">
        <v>30</v>
      </c>
      <c r="I12" s="24">
        <v>650</v>
      </c>
      <c r="J12" s="25">
        <f t="shared" si="0"/>
        <v>52</v>
      </c>
      <c r="K12" s="47"/>
      <c r="L12" s="48"/>
      <c r="M12" s="47"/>
      <c r="N12" s="49"/>
      <c r="O12" s="26"/>
      <c r="P12" s="49"/>
      <c r="Q12" s="49"/>
      <c r="R12" s="49"/>
      <c r="S12" s="49"/>
      <c r="T12" s="26"/>
      <c r="U12" s="27"/>
    </row>
    <row r="13" spans="1:21" s="28" customFormat="1" ht="18" customHeight="1" x14ac:dyDescent="0.2">
      <c r="A13" s="22">
        <v>97029</v>
      </c>
      <c r="B13" s="21" t="s">
        <v>91</v>
      </c>
      <c r="C13" s="21" t="s">
        <v>92</v>
      </c>
      <c r="D13" s="21" t="s">
        <v>10</v>
      </c>
      <c r="E13" s="21" t="s">
        <v>178</v>
      </c>
      <c r="F13" s="23">
        <v>8</v>
      </c>
      <c r="G13" s="23">
        <v>2</v>
      </c>
      <c r="H13" s="23">
        <v>85</v>
      </c>
      <c r="I13" s="24">
        <v>950</v>
      </c>
      <c r="J13" s="25">
        <f t="shared" si="0"/>
        <v>76</v>
      </c>
      <c r="K13" s="47"/>
      <c r="L13" s="48"/>
      <c r="M13" s="47"/>
      <c r="N13" s="49"/>
      <c r="O13" s="26"/>
      <c r="P13" s="49"/>
      <c r="Q13" s="49"/>
      <c r="R13" s="49"/>
      <c r="S13" s="49"/>
      <c r="T13" s="26"/>
      <c r="U13" s="27"/>
    </row>
    <row r="14" spans="1:21" s="28" customFormat="1" ht="18" customHeight="1" x14ac:dyDescent="0.2">
      <c r="A14" s="22">
        <v>97030</v>
      </c>
      <c r="B14" s="21" t="s">
        <v>93</v>
      </c>
      <c r="C14" s="21" t="s">
        <v>92</v>
      </c>
      <c r="D14" s="21" t="s">
        <v>94</v>
      </c>
      <c r="E14" s="21" t="s">
        <v>60</v>
      </c>
      <c r="F14" s="23">
        <v>7</v>
      </c>
      <c r="G14" s="23">
        <v>1</v>
      </c>
      <c r="H14" s="23">
        <v>25</v>
      </c>
      <c r="I14" s="24">
        <v>980</v>
      </c>
      <c r="J14" s="25">
        <f t="shared" si="0"/>
        <v>78.400000000000006</v>
      </c>
      <c r="K14" s="47"/>
      <c r="L14" s="48"/>
      <c r="M14" s="47"/>
      <c r="N14" s="49"/>
      <c r="O14" s="26"/>
      <c r="P14" s="49"/>
      <c r="Q14" s="49"/>
      <c r="R14" s="49"/>
      <c r="S14" s="49"/>
      <c r="T14" s="26"/>
      <c r="U14" s="27"/>
    </row>
    <row r="15" spans="1:21" s="28" customFormat="1" ht="18" customHeight="1" x14ac:dyDescent="0.2">
      <c r="A15" s="22">
        <v>97044</v>
      </c>
      <c r="B15" s="21" t="s">
        <v>95</v>
      </c>
      <c r="C15" s="21" t="s">
        <v>96</v>
      </c>
      <c r="D15" s="21" t="s">
        <v>97</v>
      </c>
      <c r="E15" s="21" t="s">
        <v>178</v>
      </c>
      <c r="F15" s="23">
        <v>14</v>
      </c>
      <c r="G15" s="23">
        <v>0</v>
      </c>
      <c r="H15" s="23">
        <v>90</v>
      </c>
      <c r="I15" s="24">
        <v>600</v>
      </c>
      <c r="J15" s="25">
        <f t="shared" si="0"/>
        <v>48</v>
      </c>
      <c r="K15" s="47"/>
      <c r="L15" s="48"/>
      <c r="M15" s="47"/>
      <c r="N15" s="49"/>
      <c r="O15" s="26"/>
      <c r="P15" s="49"/>
      <c r="Q15" s="49"/>
      <c r="R15" s="49"/>
      <c r="S15" s="49"/>
      <c r="T15" s="26"/>
      <c r="U15" s="27"/>
    </row>
    <row r="16" spans="1:21" s="28" customFormat="1" ht="18" customHeight="1" x14ac:dyDescent="0.2">
      <c r="A16" s="22">
        <v>97057</v>
      </c>
      <c r="B16" s="21" t="s">
        <v>98</v>
      </c>
      <c r="C16" s="21" t="s">
        <v>99</v>
      </c>
      <c r="D16" s="21" t="s">
        <v>100</v>
      </c>
      <c r="E16" s="21" t="s">
        <v>60</v>
      </c>
      <c r="F16" s="23">
        <v>5</v>
      </c>
      <c r="G16" s="23">
        <v>1</v>
      </c>
      <c r="H16" s="23">
        <v>20</v>
      </c>
      <c r="I16" s="24">
        <v>1200</v>
      </c>
      <c r="J16" s="25">
        <f t="shared" si="0"/>
        <v>96</v>
      </c>
      <c r="K16" s="47"/>
      <c r="L16" s="48"/>
      <c r="M16" s="47"/>
      <c r="N16" s="49"/>
      <c r="O16" s="26"/>
      <c r="P16" s="49"/>
      <c r="Q16" s="49"/>
      <c r="R16" s="49"/>
      <c r="S16" s="49"/>
      <c r="T16" s="26"/>
      <c r="U16" s="27"/>
    </row>
    <row r="17" spans="1:21" s="28" customFormat="1" ht="18" customHeight="1" x14ac:dyDescent="0.2">
      <c r="A17" s="22">
        <v>97002</v>
      </c>
      <c r="B17" s="21" t="s">
        <v>101</v>
      </c>
      <c r="C17" s="21" t="s">
        <v>102</v>
      </c>
      <c r="D17" s="21" t="s">
        <v>103</v>
      </c>
      <c r="E17" s="21" t="s">
        <v>178</v>
      </c>
      <c r="F17" s="23">
        <v>7</v>
      </c>
      <c r="G17" s="23">
        <v>2</v>
      </c>
      <c r="H17" s="23">
        <v>95</v>
      </c>
      <c r="I17" s="24">
        <v>900</v>
      </c>
      <c r="J17" s="25">
        <f t="shared" si="0"/>
        <v>72</v>
      </c>
      <c r="K17" s="47"/>
      <c r="L17" s="48"/>
      <c r="M17" s="47"/>
      <c r="N17" s="49"/>
      <c r="O17" s="26"/>
      <c r="P17" s="49"/>
      <c r="Q17" s="49"/>
      <c r="R17" s="49"/>
      <c r="S17" s="49"/>
      <c r="T17" s="26"/>
      <c r="U17" s="27"/>
    </row>
    <row r="18" spans="1:21" s="28" customFormat="1" ht="18" customHeight="1" x14ac:dyDescent="0.2">
      <c r="A18" s="22">
        <v>97047</v>
      </c>
      <c r="B18" s="21" t="s">
        <v>104</v>
      </c>
      <c r="C18" s="21" t="s">
        <v>105</v>
      </c>
      <c r="D18" s="21" t="s">
        <v>106</v>
      </c>
      <c r="E18" s="21" t="s">
        <v>60</v>
      </c>
      <c r="F18" s="23">
        <v>8</v>
      </c>
      <c r="G18" s="23">
        <v>0</v>
      </c>
      <c r="H18" s="23">
        <v>15</v>
      </c>
      <c r="I18" s="24">
        <v>1000</v>
      </c>
      <c r="J18" s="25">
        <f t="shared" si="0"/>
        <v>80</v>
      </c>
      <c r="K18" s="47"/>
      <c r="L18" s="48"/>
      <c r="M18" s="47"/>
      <c r="N18" s="49"/>
      <c r="O18" s="26"/>
      <c r="P18" s="49"/>
      <c r="Q18" s="49"/>
      <c r="R18" s="49"/>
      <c r="S18" s="49"/>
      <c r="T18" s="26"/>
      <c r="U18" s="27"/>
    </row>
    <row r="19" spans="1:21" s="28" customFormat="1" ht="18" customHeight="1" x14ac:dyDescent="0.2">
      <c r="A19" s="22">
        <v>97015</v>
      </c>
      <c r="B19" s="21" t="s">
        <v>107</v>
      </c>
      <c r="C19" s="21" t="s">
        <v>108</v>
      </c>
      <c r="D19" s="21" t="s">
        <v>109</v>
      </c>
      <c r="E19" s="21" t="s">
        <v>60</v>
      </c>
      <c r="F19" s="23">
        <v>6</v>
      </c>
      <c r="G19" s="23">
        <v>1</v>
      </c>
      <c r="H19" s="23">
        <v>0</v>
      </c>
      <c r="I19" s="24">
        <v>780</v>
      </c>
      <c r="J19" s="25">
        <f t="shared" si="0"/>
        <v>62.4</v>
      </c>
      <c r="K19" s="47"/>
      <c r="L19" s="48"/>
      <c r="M19" s="47"/>
      <c r="N19" s="49"/>
      <c r="O19" s="26"/>
      <c r="P19" s="49"/>
      <c r="Q19" s="49"/>
      <c r="R19" s="49"/>
      <c r="S19" s="49"/>
      <c r="T19" s="26"/>
      <c r="U19" s="27"/>
    </row>
    <row r="20" spans="1:21" s="28" customFormat="1" ht="18" customHeight="1" x14ac:dyDescent="0.2">
      <c r="A20" s="22">
        <v>97005</v>
      </c>
      <c r="B20" s="21" t="s">
        <v>110</v>
      </c>
      <c r="C20" s="21" t="s">
        <v>111</v>
      </c>
      <c r="D20" s="21" t="s">
        <v>112</v>
      </c>
      <c r="E20" s="21" t="s">
        <v>178</v>
      </c>
      <c r="F20" s="23">
        <v>13</v>
      </c>
      <c r="G20" s="23">
        <v>3</v>
      </c>
      <c r="H20" s="23">
        <v>10</v>
      </c>
      <c r="I20" s="24">
        <v>650</v>
      </c>
      <c r="J20" s="25">
        <f t="shared" si="0"/>
        <v>52</v>
      </c>
      <c r="K20" s="47"/>
      <c r="L20" s="48"/>
      <c r="M20" s="47"/>
      <c r="N20" s="49"/>
      <c r="O20" s="26"/>
      <c r="P20" s="49"/>
      <c r="Q20" s="49"/>
      <c r="R20" s="49"/>
      <c r="S20" s="49"/>
      <c r="T20" s="26"/>
      <c r="U20" s="27"/>
    </row>
  </sheetData>
  <mergeCells count="2">
    <mergeCell ref="P1:S1"/>
    <mergeCell ref="I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5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3"/>
  <sheetViews>
    <sheetView workbookViewId="0">
      <selection activeCell="G3" sqref="G3"/>
    </sheetView>
  </sheetViews>
  <sheetFormatPr baseColWidth="10" defaultColWidth="11.42578125" defaultRowHeight="15" x14ac:dyDescent="0.25"/>
  <cols>
    <col min="1" max="1" width="8.42578125" style="6" customWidth="1"/>
    <col min="2" max="2" width="9.5703125" style="6" customWidth="1"/>
    <col min="3" max="3" width="16.42578125" style="6" customWidth="1"/>
    <col min="4" max="6" width="10" style="6" customWidth="1"/>
    <col min="7" max="7" width="12" style="6" customWidth="1"/>
    <col min="8" max="8" width="15.140625" style="6" customWidth="1"/>
    <col min="9" max="9" width="2.5703125" style="6" customWidth="1"/>
    <col min="10" max="16384" width="11.42578125" style="6"/>
  </cols>
  <sheetData>
    <row r="1" spans="1:10" ht="15.75" customHeight="1" x14ac:dyDescent="0.25">
      <c r="D1" s="120" t="s">
        <v>113</v>
      </c>
      <c r="E1" s="121"/>
      <c r="F1" s="121"/>
    </row>
    <row r="2" spans="1:10" ht="30" x14ac:dyDescent="0.25">
      <c r="A2" s="10" t="s">
        <v>114</v>
      </c>
      <c r="B2" s="10" t="s">
        <v>115</v>
      </c>
      <c r="C2" s="10" t="s">
        <v>116</v>
      </c>
      <c r="D2" s="10" t="s">
        <v>117</v>
      </c>
      <c r="E2" s="10" t="s">
        <v>118</v>
      </c>
      <c r="F2" s="10" t="s">
        <v>119</v>
      </c>
      <c r="G2" s="11" t="s">
        <v>120</v>
      </c>
      <c r="H2" s="10" t="s">
        <v>214</v>
      </c>
    </row>
    <row r="3" spans="1:10" x14ac:dyDescent="0.25">
      <c r="A3" s="12" t="s">
        <v>121</v>
      </c>
      <c r="B3" s="7" t="s">
        <v>122</v>
      </c>
      <c r="C3" s="7" t="s">
        <v>123</v>
      </c>
      <c r="D3" s="12">
        <v>150</v>
      </c>
      <c r="E3" s="12">
        <v>160</v>
      </c>
      <c r="F3" s="12">
        <v>140</v>
      </c>
      <c r="G3" s="50"/>
      <c r="H3" s="51"/>
      <c r="J3" s="13"/>
    </row>
    <row r="4" spans="1:10" x14ac:dyDescent="0.25">
      <c r="A4" s="12" t="s">
        <v>124</v>
      </c>
      <c r="B4" s="7" t="s">
        <v>122</v>
      </c>
      <c r="C4" s="7" t="s">
        <v>125</v>
      </c>
      <c r="D4" s="12">
        <v>150</v>
      </c>
      <c r="E4" s="12">
        <v>140</v>
      </c>
      <c r="F4" s="12">
        <v>130</v>
      </c>
      <c r="G4" s="50"/>
      <c r="H4" s="51"/>
    </row>
    <row r="5" spans="1:10" x14ac:dyDescent="0.25">
      <c r="A5" s="12" t="s">
        <v>126</v>
      </c>
      <c r="B5" s="7" t="s">
        <v>122</v>
      </c>
      <c r="C5" s="7" t="s">
        <v>127</v>
      </c>
      <c r="D5" s="12">
        <v>130</v>
      </c>
      <c r="E5" s="12">
        <v>120</v>
      </c>
      <c r="F5" s="12">
        <v>140</v>
      </c>
      <c r="G5" s="50"/>
      <c r="H5" s="51"/>
    </row>
    <row r="6" spans="1:10" x14ac:dyDescent="0.25">
      <c r="A6" s="12" t="s">
        <v>128</v>
      </c>
      <c r="B6" s="7" t="s">
        <v>122</v>
      </c>
      <c r="C6" s="7" t="s">
        <v>129</v>
      </c>
      <c r="D6" s="12">
        <v>160</v>
      </c>
      <c r="E6" s="12">
        <v>150</v>
      </c>
      <c r="F6" s="12">
        <v>160</v>
      </c>
      <c r="G6" s="50"/>
      <c r="H6" s="51"/>
    </row>
    <row r="7" spans="1:10" x14ac:dyDescent="0.25">
      <c r="A7" s="12" t="s">
        <v>130</v>
      </c>
      <c r="B7" s="7" t="s">
        <v>122</v>
      </c>
      <c r="C7" s="7" t="s">
        <v>131</v>
      </c>
      <c r="D7" s="12">
        <v>150</v>
      </c>
      <c r="E7" s="12">
        <v>140</v>
      </c>
      <c r="F7" s="12">
        <v>160</v>
      </c>
      <c r="G7" s="50"/>
      <c r="H7" s="51"/>
    </row>
    <row r="8" spans="1:10" x14ac:dyDescent="0.25">
      <c r="A8" s="12" t="s">
        <v>132</v>
      </c>
      <c r="B8" s="7" t="s">
        <v>122</v>
      </c>
      <c r="C8" s="7" t="s">
        <v>133</v>
      </c>
      <c r="D8" s="12">
        <v>170</v>
      </c>
      <c r="E8" s="12">
        <v>180</v>
      </c>
      <c r="F8" s="12">
        <v>180</v>
      </c>
      <c r="G8" s="50"/>
      <c r="H8" s="51"/>
    </row>
    <row r="9" spans="1:10" x14ac:dyDescent="0.25">
      <c r="A9" s="12" t="s">
        <v>134</v>
      </c>
      <c r="B9" s="7" t="s">
        <v>122</v>
      </c>
      <c r="C9" s="7" t="s">
        <v>135</v>
      </c>
      <c r="D9" s="12">
        <v>190</v>
      </c>
      <c r="E9" s="12">
        <v>180</v>
      </c>
      <c r="F9" s="12">
        <v>200</v>
      </c>
      <c r="G9" s="50"/>
      <c r="H9" s="51"/>
    </row>
    <row r="10" spans="1:10" x14ac:dyDescent="0.25">
      <c r="A10" s="12" t="s">
        <v>136</v>
      </c>
      <c r="B10" s="7" t="s">
        <v>122</v>
      </c>
      <c r="C10" s="7" t="s">
        <v>137</v>
      </c>
      <c r="D10" s="12">
        <v>110</v>
      </c>
      <c r="E10" s="12">
        <v>120</v>
      </c>
      <c r="F10" s="12">
        <v>100</v>
      </c>
      <c r="G10" s="50"/>
      <c r="H10" s="51"/>
    </row>
    <row r="11" spans="1:10" x14ac:dyDescent="0.25">
      <c r="A11" s="12" t="s">
        <v>138</v>
      </c>
      <c r="B11" s="7" t="s">
        <v>122</v>
      </c>
      <c r="C11" s="7" t="s">
        <v>139</v>
      </c>
      <c r="D11" s="12">
        <v>100</v>
      </c>
      <c r="E11" s="12">
        <v>80</v>
      </c>
      <c r="F11" s="12">
        <v>90</v>
      </c>
      <c r="G11" s="50"/>
      <c r="H11" s="51"/>
    </row>
    <row r="12" spans="1:10" x14ac:dyDescent="0.25">
      <c r="A12" s="12" t="s">
        <v>140</v>
      </c>
      <c r="B12" s="7" t="s">
        <v>141</v>
      </c>
      <c r="C12" s="7" t="s">
        <v>142</v>
      </c>
      <c r="D12" s="12">
        <v>130</v>
      </c>
      <c r="E12" s="12">
        <v>140</v>
      </c>
      <c r="F12" s="12">
        <v>160</v>
      </c>
      <c r="G12" s="50"/>
      <c r="H12" s="51"/>
    </row>
    <row r="13" spans="1:10" x14ac:dyDescent="0.25">
      <c r="A13" s="12" t="s">
        <v>143</v>
      </c>
      <c r="B13" s="7" t="s">
        <v>141</v>
      </c>
      <c r="C13" s="7" t="s">
        <v>144</v>
      </c>
      <c r="D13" s="12">
        <v>170</v>
      </c>
      <c r="E13" s="12">
        <v>180</v>
      </c>
      <c r="F13" s="12">
        <v>180</v>
      </c>
      <c r="G13" s="50"/>
      <c r="H13" s="51"/>
    </row>
    <row r="14" spans="1:10" x14ac:dyDescent="0.25">
      <c r="A14" s="12" t="s">
        <v>145</v>
      </c>
      <c r="B14" s="7" t="s">
        <v>141</v>
      </c>
      <c r="C14" s="7" t="s">
        <v>146</v>
      </c>
      <c r="D14" s="12">
        <v>180</v>
      </c>
      <c r="E14" s="12">
        <v>190</v>
      </c>
      <c r="F14" s="12">
        <v>200</v>
      </c>
      <c r="G14" s="50"/>
      <c r="H14" s="51"/>
    </row>
    <row r="15" spans="1:10" x14ac:dyDescent="0.25">
      <c r="A15" s="12" t="s">
        <v>147</v>
      </c>
      <c r="B15" s="7" t="s">
        <v>148</v>
      </c>
      <c r="C15" s="7" t="s">
        <v>149</v>
      </c>
      <c r="D15" s="12">
        <v>100</v>
      </c>
      <c r="E15" s="12">
        <v>120</v>
      </c>
      <c r="F15" s="12">
        <v>100</v>
      </c>
      <c r="G15" s="50"/>
      <c r="H15" s="51"/>
    </row>
    <row r="16" spans="1:10" x14ac:dyDescent="0.25">
      <c r="A16" s="12" t="s">
        <v>150</v>
      </c>
      <c r="B16" s="7" t="s">
        <v>148</v>
      </c>
      <c r="C16" s="7" t="s">
        <v>151</v>
      </c>
      <c r="D16" s="12">
        <v>130</v>
      </c>
      <c r="E16" s="12">
        <v>180</v>
      </c>
      <c r="F16" s="12">
        <v>200</v>
      </c>
      <c r="G16" s="50"/>
      <c r="H16" s="51"/>
    </row>
    <row r="17" spans="1:8" x14ac:dyDescent="0.25">
      <c r="A17" s="12" t="s">
        <v>152</v>
      </c>
      <c r="B17" s="7" t="s">
        <v>148</v>
      </c>
      <c r="C17" s="7" t="s">
        <v>153</v>
      </c>
      <c r="D17" s="12">
        <v>170</v>
      </c>
      <c r="E17" s="12">
        <v>120</v>
      </c>
      <c r="F17" s="12">
        <v>100</v>
      </c>
      <c r="G17" s="50"/>
      <c r="H17" s="51"/>
    </row>
    <row r="18" spans="1:8" x14ac:dyDescent="0.25">
      <c r="A18" s="12" t="s">
        <v>154</v>
      </c>
      <c r="B18" s="7" t="s">
        <v>148</v>
      </c>
      <c r="C18" s="7" t="s">
        <v>155</v>
      </c>
      <c r="D18" s="12">
        <v>190</v>
      </c>
      <c r="E18" s="12">
        <v>180</v>
      </c>
      <c r="F18" s="12">
        <v>200</v>
      </c>
      <c r="G18" s="50"/>
      <c r="H18" s="51"/>
    </row>
    <row r="19" spans="1:8" x14ac:dyDescent="0.25">
      <c r="A19" s="12" t="s">
        <v>156</v>
      </c>
      <c r="B19" s="7" t="s">
        <v>148</v>
      </c>
      <c r="C19" s="7" t="s">
        <v>157</v>
      </c>
      <c r="D19" s="12">
        <v>100</v>
      </c>
      <c r="E19" s="12">
        <v>120</v>
      </c>
      <c r="F19" s="12">
        <v>100</v>
      </c>
      <c r="G19" s="50"/>
      <c r="H19" s="51"/>
    </row>
    <row r="20" spans="1:8" x14ac:dyDescent="0.25">
      <c r="A20" s="12" t="s">
        <v>158</v>
      </c>
      <c r="B20" s="7" t="s">
        <v>159</v>
      </c>
      <c r="C20" s="7" t="s">
        <v>160</v>
      </c>
      <c r="D20" s="12">
        <v>130</v>
      </c>
      <c r="E20" s="12">
        <v>180</v>
      </c>
      <c r="F20" s="12">
        <v>200</v>
      </c>
      <c r="G20" s="50"/>
      <c r="H20" s="51"/>
    </row>
    <row r="21" spans="1:8" x14ac:dyDescent="0.25">
      <c r="A21" s="12" t="s">
        <v>161</v>
      </c>
      <c r="B21" s="7" t="s">
        <v>159</v>
      </c>
      <c r="C21" s="7" t="s">
        <v>162</v>
      </c>
      <c r="D21" s="12">
        <v>170</v>
      </c>
      <c r="E21" s="12">
        <v>180</v>
      </c>
      <c r="F21" s="12">
        <v>200</v>
      </c>
      <c r="G21" s="50"/>
      <c r="H21" s="51"/>
    </row>
    <row r="22" spans="1:8" x14ac:dyDescent="0.25">
      <c r="A22" s="12" t="s">
        <v>163</v>
      </c>
      <c r="B22" s="7" t="s">
        <v>159</v>
      </c>
      <c r="C22" s="7" t="s">
        <v>164</v>
      </c>
      <c r="D22" s="12">
        <v>200</v>
      </c>
      <c r="E22" s="12">
        <v>120</v>
      </c>
      <c r="F22" s="12">
        <v>100</v>
      </c>
      <c r="G22" s="50"/>
      <c r="H22" s="51"/>
    </row>
    <row r="23" spans="1:8" x14ac:dyDescent="0.25">
      <c r="G23" s="13"/>
    </row>
  </sheetData>
  <mergeCells count="1">
    <mergeCell ref="D1:F1"/>
  </mergeCells>
  <conditionalFormatting sqref="H3:H22">
    <cfRule type="cellIs" dxfId="13" priority="1" operator="equal">
      <formula>"Desfavorable"</formula>
    </cfRule>
    <cfRule type="cellIs" dxfId="12" priority="2" operator="equal">
      <formula>"Favorable"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O34"/>
  <sheetViews>
    <sheetView showGridLines="0" tabSelected="1" workbookViewId="0">
      <selection activeCell="I4" sqref="I4"/>
    </sheetView>
  </sheetViews>
  <sheetFormatPr baseColWidth="10" defaultRowHeight="12.75" x14ac:dyDescent="0.2"/>
  <cols>
    <col min="1" max="1" width="2.7109375" customWidth="1"/>
    <col min="2" max="2" width="3.7109375" customWidth="1"/>
    <col min="3" max="3" width="20.7109375" customWidth="1"/>
    <col min="4" max="4" width="9.5703125" bestFit="1" customWidth="1"/>
    <col min="5" max="13" width="5.7109375" customWidth="1"/>
    <col min="14" max="14" width="8.7109375" customWidth="1"/>
    <col min="15" max="15" width="15.7109375" customWidth="1"/>
    <col min="18" max="19" width="15.7109375" customWidth="1"/>
  </cols>
  <sheetData>
    <row r="2" spans="2:14" x14ac:dyDescent="0.2">
      <c r="B2" s="70" t="s">
        <v>179</v>
      </c>
      <c r="C2" s="70" t="s">
        <v>180</v>
      </c>
      <c r="D2" s="122" t="s">
        <v>215</v>
      </c>
      <c r="E2" s="70" t="s">
        <v>181</v>
      </c>
      <c r="F2" s="70"/>
      <c r="G2" s="70"/>
      <c r="H2" s="71" t="s">
        <v>182</v>
      </c>
      <c r="I2" s="70" t="s">
        <v>183</v>
      </c>
      <c r="J2" s="70"/>
      <c r="K2" s="70"/>
      <c r="L2" s="71" t="s">
        <v>184</v>
      </c>
      <c r="M2" s="70" t="s">
        <v>185</v>
      </c>
      <c r="N2" s="71" t="s">
        <v>186</v>
      </c>
    </row>
    <row r="3" spans="2:14" x14ac:dyDescent="0.2">
      <c r="B3" s="70"/>
      <c r="C3" s="70"/>
      <c r="D3" s="123"/>
      <c r="E3" s="52" t="s">
        <v>188</v>
      </c>
      <c r="F3" s="52" t="s">
        <v>189</v>
      </c>
      <c r="G3" s="52" t="s">
        <v>190</v>
      </c>
      <c r="H3" s="70"/>
      <c r="I3" s="52" t="s">
        <v>191</v>
      </c>
      <c r="J3" s="52" t="s">
        <v>192</v>
      </c>
      <c r="K3" s="52" t="s">
        <v>193</v>
      </c>
      <c r="L3" s="70"/>
      <c r="M3" s="70"/>
      <c r="N3" s="70"/>
    </row>
    <row r="4" spans="2:14" x14ac:dyDescent="0.2">
      <c r="B4" s="42">
        <v>1</v>
      </c>
      <c r="C4" s="58" t="s">
        <v>194</v>
      </c>
      <c r="D4" s="57">
        <v>2</v>
      </c>
      <c r="E4" s="56">
        <v>9</v>
      </c>
      <c r="F4" s="56">
        <v>13</v>
      </c>
      <c r="G4" s="56">
        <v>15</v>
      </c>
      <c r="H4" s="54">
        <f>ROUND(AVERAGE(E4:G4),0)</f>
        <v>12</v>
      </c>
      <c r="I4" s="56">
        <v>18</v>
      </c>
      <c r="J4" s="56">
        <v>18</v>
      </c>
      <c r="K4" s="56">
        <v>8</v>
      </c>
      <c r="L4" s="54">
        <f>ROUND(AVERAGE(I4:K4),0)</f>
        <v>15</v>
      </c>
      <c r="M4" s="44">
        <v>12</v>
      </c>
      <c r="N4" s="55"/>
    </row>
    <row r="5" spans="2:14" x14ac:dyDescent="0.2">
      <c r="B5" s="42">
        <v>2</v>
      </c>
      <c r="C5" s="58" t="s">
        <v>195</v>
      </c>
      <c r="D5" s="57">
        <v>5</v>
      </c>
      <c r="E5" s="56">
        <v>13</v>
      </c>
      <c r="F5" s="56">
        <v>8</v>
      </c>
      <c r="G5" s="56">
        <v>14</v>
      </c>
      <c r="H5" s="54">
        <f t="shared" ref="H5:H15" si="0">ROUND(AVERAGE(E5:G5),0)</f>
        <v>12</v>
      </c>
      <c r="I5" s="56">
        <v>10</v>
      </c>
      <c r="J5" s="56">
        <v>12</v>
      </c>
      <c r="K5" s="56">
        <v>12</v>
      </c>
      <c r="L5" s="54">
        <f t="shared" ref="L5:L15" si="1">ROUND(AVERAGE(I5:K5),0)</f>
        <v>11</v>
      </c>
      <c r="M5" s="44">
        <v>17</v>
      </c>
      <c r="N5" s="55"/>
    </row>
    <row r="6" spans="2:14" x14ac:dyDescent="0.2">
      <c r="B6" s="42">
        <v>3</v>
      </c>
      <c r="C6" s="58" t="s">
        <v>196</v>
      </c>
      <c r="D6" s="57">
        <v>2</v>
      </c>
      <c r="E6" s="56">
        <v>14</v>
      </c>
      <c r="F6" s="56">
        <v>11</v>
      </c>
      <c r="G6" s="56">
        <v>11</v>
      </c>
      <c r="H6" s="54">
        <f t="shared" si="0"/>
        <v>12</v>
      </c>
      <c r="I6" s="56">
        <v>10</v>
      </c>
      <c r="J6" s="56">
        <v>16</v>
      </c>
      <c r="K6" s="56">
        <v>8</v>
      </c>
      <c r="L6" s="54">
        <f t="shared" si="1"/>
        <v>11</v>
      </c>
      <c r="M6" s="44">
        <v>9</v>
      </c>
      <c r="N6" s="55"/>
    </row>
    <row r="7" spans="2:14" x14ac:dyDescent="0.2">
      <c r="B7" s="42">
        <v>4</v>
      </c>
      <c r="C7" s="58" t="s">
        <v>197</v>
      </c>
      <c r="D7" s="57">
        <v>2</v>
      </c>
      <c r="E7" s="56">
        <v>18</v>
      </c>
      <c r="F7" s="56">
        <v>10</v>
      </c>
      <c r="G7" s="56">
        <v>9</v>
      </c>
      <c r="H7" s="54">
        <f t="shared" si="0"/>
        <v>12</v>
      </c>
      <c r="I7" s="56">
        <v>14</v>
      </c>
      <c r="J7" s="56">
        <v>18</v>
      </c>
      <c r="K7" s="56">
        <v>9</v>
      </c>
      <c r="L7" s="54">
        <f t="shared" si="1"/>
        <v>14</v>
      </c>
      <c r="M7" s="44">
        <v>15</v>
      </c>
      <c r="N7" s="55"/>
    </row>
    <row r="8" spans="2:14" x14ac:dyDescent="0.2">
      <c r="B8" s="42">
        <v>5</v>
      </c>
      <c r="C8" s="58" t="s">
        <v>198</v>
      </c>
      <c r="D8" s="57">
        <v>4</v>
      </c>
      <c r="E8" s="56">
        <v>17</v>
      </c>
      <c r="F8" s="56">
        <v>11</v>
      </c>
      <c r="G8" s="56">
        <v>17</v>
      </c>
      <c r="H8" s="54">
        <f t="shared" si="0"/>
        <v>15</v>
      </c>
      <c r="I8" s="56">
        <v>13</v>
      </c>
      <c r="J8" s="56">
        <v>9</v>
      </c>
      <c r="K8" s="56">
        <v>9</v>
      </c>
      <c r="L8" s="54">
        <f t="shared" si="1"/>
        <v>10</v>
      </c>
      <c r="M8" s="44">
        <v>12</v>
      </c>
      <c r="N8" s="55"/>
    </row>
    <row r="9" spans="2:14" x14ac:dyDescent="0.2">
      <c r="B9" s="42">
        <v>6</v>
      </c>
      <c r="C9" s="58" t="s">
        <v>199</v>
      </c>
      <c r="D9" s="57">
        <v>1</v>
      </c>
      <c r="E9" s="56">
        <v>13</v>
      </c>
      <c r="F9" s="56">
        <v>10</v>
      </c>
      <c r="G9" s="56">
        <v>16</v>
      </c>
      <c r="H9" s="54">
        <f t="shared" si="0"/>
        <v>13</v>
      </c>
      <c r="I9" s="56">
        <v>18</v>
      </c>
      <c r="J9" s="56">
        <v>14</v>
      </c>
      <c r="K9" s="56">
        <v>12</v>
      </c>
      <c r="L9" s="54">
        <f t="shared" si="1"/>
        <v>15</v>
      </c>
      <c r="M9" s="44">
        <v>14</v>
      </c>
      <c r="N9" s="55"/>
    </row>
    <row r="10" spans="2:14" x14ac:dyDescent="0.2">
      <c r="B10" s="42">
        <v>7</v>
      </c>
      <c r="C10" s="58" t="s">
        <v>200</v>
      </c>
      <c r="D10" s="57">
        <v>3</v>
      </c>
      <c r="E10" s="56">
        <v>15</v>
      </c>
      <c r="F10" s="56">
        <v>18</v>
      </c>
      <c r="G10" s="56">
        <v>15</v>
      </c>
      <c r="H10" s="54">
        <f t="shared" si="0"/>
        <v>16</v>
      </c>
      <c r="I10" s="56">
        <v>9</v>
      </c>
      <c r="J10" s="56">
        <v>11</v>
      </c>
      <c r="K10" s="56">
        <v>12</v>
      </c>
      <c r="L10" s="54">
        <f t="shared" si="1"/>
        <v>11</v>
      </c>
      <c r="M10" s="44">
        <v>7</v>
      </c>
      <c r="N10" s="55"/>
    </row>
    <row r="11" spans="2:14" x14ac:dyDescent="0.2">
      <c r="B11" s="42">
        <v>8</v>
      </c>
      <c r="C11" s="58" t="s">
        <v>201</v>
      </c>
      <c r="D11" s="57">
        <v>5</v>
      </c>
      <c r="E11" s="56">
        <v>8</v>
      </c>
      <c r="F11" s="56">
        <v>8</v>
      </c>
      <c r="G11" s="56">
        <v>9</v>
      </c>
      <c r="H11" s="54">
        <f t="shared" si="0"/>
        <v>8</v>
      </c>
      <c r="I11" s="56">
        <v>14</v>
      </c>
      <c r="J11" s="56">
        <v>8</v>
      </c>
      <c r="K11" s="56">
        <v>10</v>
      </c>
      <c r="L11" s="54">
        <f t="shared" si="1"/>
        <v>11</v>
      </c>
      <c r="M11" s="44">
        <v>13</v>
      </c>
      <c r="N11" s="55"/>
    </row>
    <row r="12" spans="2:14" x14ac:dyDescent="0.2">
      <c r="B12" s="42">
        <v>9</v>
      </c>
      <c r="C12" s="58" t="s">
        <v>202</v>
      </c>
      <c r="D12" s="57">
        <v>1</v>
      </c>
      <c r="E12" s="56">
        <v>13</v>
      </c>
      <c r="F12" s="56">
        <v>9</v>
      </c>
      <c r="G12" s="56">
        <v>15</v>
      </c>
      <c r="H12" s="54">
        <f t="shared" si="0"/>
        <v>12</v>
      </c>
      <c r="I12" s="56">
        <v>11</v>
      </c>
      <c r="J12" s="56">
        <v>10</v>
      </c>
      <c r="K12" s="56">
        <v>15</v>
      </c>
      <c r="L12" s="54">
        <f t="shared" si="1"/>
        <v>12</v>
      </c>
      <c r="M12" s="44">
        <v>7</v>
      </c>
      <c r="N12" s="55"/>
    </row>
    <row r="13" spans="2:14" x14ac:dyDescent="0.2">
      <c r="B13" s="42">
        <v>10</v>
      </c>
      <c r="C13" s="58" t="s">
        <v>203</v>
      </c>
      <c r="D13" s="57">
        <v>4</v>
      </c>
      <c r="E13" s="56">
        <v>15</v>
      </c>
      <c r="F13" s="56">
        <v>10</v>
      </c>
      <c r="G13" s="56">
        <v>12</v>
      </c>
      <c r="H13" s="54">
        <f t="shared" si="0"/>
        <v>12</v>
      </c>
      <c r="I13" s="56">
        <v>16</v>
      </c>
      <c r="J13" s="56">
        <v>11</v>
      </c>
      <c r="K13" s="56">
        <v>16</v>
      </c>
      <c r="L13" s="54">
        <f t="shared" si="1"/>
        <v>14</v>
      </c>
      <c r="M13" s="44">
        <v>13</v>
      </c>
      <c r="N13" s="55"/>
    </row>
    <row r="14" spans="2:14" x14ac:dyDescent="0.2">
      <c r="B14" s="42">
        <v>11</v>
      </c>
      <c r="C14" s="58" t="s">
        <v>204</v>
      </c>
      <c r="D14" s="57">
        <v>4</v>
      </c>
      <c r="E14" s="56">
        <v>16</v>
      </c>
      <c r="F14" s="56">
        <v>10</v>
      </c>
      <c r="G14" s="56">
        <v>9</v>
      </c>
      <c r="H14" s="54">
        <f t="shared" si="0"/>
        <v>12</v>
      </c>
      <c r="I14" s="56">
        <v>9</v>
      </c>
      <c r="J14" s="56">
        <v>12</v>
      </c>
      <c r="K14" s="56">
        <v>9</v>
      </c>
      <c r="L14" s="54">
        <f t="shared" si="1"/>
        <v>10</v>
      </c>
      <c r="M14" s="44">
        <v>7</v>
      </c>
      <c r="N14" s="55"/>
    </row>
    <row r="15" spans="2:14" x14ac:dyDescent="0.2">
      <c r="B15" s="42">
        <v>12</v>
      </c>
      <c r="C15" s="58" t="s">
        <v>205</v>
      </c>
      <c r="D15" s="53">
        <v>3</v>
      </c>
      <c r="E15" s="56">
        <v>17</v>
      </c>
      <c r="F15" s="56">
        <v>12</v>
      </c>
      <c r="G15" s="56">
        <v>14</v>
      </c>
      <c r="H15" s="54">
        <f t="shared" si="0"/>
        <v>14</v>
      </c>
      <c r="I15" s="56">
        <v>8</v>
      </c>
      <c r="J15" s="56">
        <v>14</v>
      </c>
      <c r="K15" s="56">
        <v>13</v>
      </c>
      <c r="L15" s="54">
        <f t="shared" si="1"/>
        <v>12</v>
      </c>
      <c r="M15" s="44">
        <v>16</v>
      </c>
      <c r="N15" s="55"/>
    </row>
    <row r="17" spans="2:15" x14ac:dyDescent="0.2">
      <c r="I17" s="72" t="s">
        <v>217</v>
      </c>
      <c r="J17" s="72"/>
      <c r="K17" s="72"/>
      <c r="L17" s="72"/>
      <c r="M17" s="72"/>
      <c r="N17" s="72"/>
    </row>
    <row r="18" spans="2:15" x14ac:dyDescent="0.2">
      <c r="I18" s="124" t="s">
        <v>216</v>
      </c>
      <c r="J18" s="124"/>
      <c r="K18" s="124"/>
      <c r="L18" s="124"/>
      <c r="M18" s="124"/>
      <c r="N18" s="124"/>
    </row>
    <row r="19" spans="2:15" ht="12" customHeight="1" x14ac:dyDescent="0.2">
      <c r="I19" s="124" t="s">
        <v>218</v>
      </c>
      <c r="J19" s="124"/>
      <c r="K19" s="124"/>
      <c r="L19" s="124"/>
      <c r="M19" s="124"/>
      <c r="N19" s="124"/>
    </row>
    <row r="20" spans="2:15" ht="13.5" thickBot="1" x14ac:dyDescent="0.25"/>
    <row r="21" spans="2:15" ht="13.5" thickTop="1" x14ac:dyDescent="0.2">
      <c r="B21" s="76"/>
      <c r="C21" s="77"/>
      <c r="D21" s="77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8"/>
    </row>
    <row r="22" spans="2:15" ht="16.149999999999999" customHeight="1" x14ac:dyDescent="0.2">
      <c r="B22" s="79" t="s">
        <v>14</v>
      </c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1"/>
    </row>
    <row r="23" spans="2:15" ht="27.75" customHeight="1" x14ac:dyDescent="0.2">
      <c r="B23" s="82" t="s">
        <v>210</v>
      </c>
      <c r="C23" s="83"/>
      <c r="D23" s="83"/>
      <c r="E23" s="83"/>
      <c r="F23" s="83"/>
      <c r="G23" s="83"/>
      <c r="H23" s="83"/>
      <c r="I23" s="83"/>
      <c r="J23" s="83"/>
      <c r="K23" s="83"/>
      <c r="L23" s="83"/>
      <c r="M23" s="83"/>
      <c r="N23" s="83"/>
      <c r="O23" s="84"/>
    </row>
    <row r="24" spans="2:15" ht="12.4" customHeight="1" x14ac:dyDescent="0.2">
      <c r="B24" s="85" t="s">
        <v>15</v>
      </c>
      <c r="C24" s="86"/>
      <c r="D24" s="86"/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87"/>
    </row>
    <row r="25" spans="2:15" ht="13.15" customHeight="1" x14ac:dyDescent="0.2">
      <c r="B25" s="85" t="s">
        <v>16</v>
      </c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7"/>
    </row>
    <row r="26" spans="2:15" x14ac:dyDescent="0.2">
      <c r="B26" s="88"/>
      <c r="C26" s="89"/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90"/>
    </row>
    <row r="27" spans="2:15" ht="12.4" customHeight="1" x14ac:dyDescent="0.2">
      <c r="B27" s="85" t="s">
        <v>17</v>
      </c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87"/>
    </row>
    <row r="28" spans="2:15" x14ac:dyDescent="0.2">
      <c r="B28" s="91"/>
      <c r="C28" s="92"/>
      <c r="D28" s="92"/>
      <c r="E28" s="92"/>
      <c r="F28" s="92"/>
      <c r="G28" s="92"/>
      <c r="H28" s="92"/>
      <c r="I28" s="92"/>
      <c r="J28" s="92"/>
      <c r="K28" s="92"/>
      <c r="L28" s="92"/>
      <c r="M28" s="92"/>
      <c r="N28" s="92"/>
      <c r="O28" s="93"/>
    </row>
    <row r="29" spans="2:15" x14ac:dyDescent="0.2">
      <c r="B29" s="91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3"/>
    </row>
    <row r="30" spans="2:15" x14ac:dyDescent="0.2">
      <c r="B30" s="94" t="s">
        <v>211</v>
      </c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6"/>
    </row>
    <row r="31" spans="2:15" ht="13.15" customHeight="1" x14ac:dyDescent="0.2">
      <c r="B31" s="97" t="s">
        <v>212</v>
      </c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9"/>
    </row>
    <row r="32" spans="2:15" ht="13.15" customHeight="1" x14ac:dyDescent="0.2">
      <c r="B32" s="97" t="s">
        <v>213</v>
      </c>
      <c r="C32" s="98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98"/>
      <c r="O32" s="99"/>
    </row>
    <row r="33" spans="2:15" ht="17.100000000000001" customHeight="1" thickBot="1" x14ac:dyDescent="0.25">
      <c r="B33" s="73"/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5"/>
    </row>
    <row r="34" spans="2:15" ht="13.5" thickTop="1" x14ac:dyDescent="0.2">
      <c r="B34" s="1"/>
      <c r="C34" s="1"/>
      <c r="D34" s="1"/>
      <c r="E34" s="1"/>
      <c r="F34" s="1"/>
      <c r="G34" s="1"/>
      <c r="H34" s="1"/>
      <c r="I34" s="1"/>
      <c r="J34" s="1"/>
      <c r="K34" s="1"/>
    </row>
  </sheetData>
  <sheetProtection sheet="1" objects="1" scenarios="1" formatCells="0" formatColumns="0" formatRows="0" insertColumns="0" insertRows="0" deleteColumns="0" deleteRows="0" sort="0"/>
  <mergeCells count="24">
    <mergeCell ref="B33:O33"/>
    <mergeCell ref="D2:D3"/>
    <mergeCell ref="I17:N17"/>
    <mergeCell ref="I18:N18"/>
    <mergeCell ref="I19:N19"/>
    <mergeCell ref="B26:O26"/>
    <mergeCell ref="B27:O27"/>
    <mergeCell ref="B28:O29"/>
    <mergeCell ref="B30:O30"/>
    <mergeCell ref="B31:O31"/>
    <mergeCell ref="B32:O32"/>
    <mergeCell ref="B21:O21"/>
    <mergeCell ref="B2:B3"/>
    <mergeCell ref="C2:C3"/>
    <mergeCell ref="E2:G2"/>
    <mergeCell ref="H2:H3"/>
    <mergeCell ref="B22:O22"/>
    <mergeCell ref="B23:O23"/>
    <mergeCell ref="B24:O24"/>
    <mergeCell ref="L2:L3"/>
    <mergeCell ref="B25:O25"/>
    <mergeCell ref="M2:M3"/>
    <mergeCell ref="N2:N3"/>
    <mergeCell ref="I2:K2"/>
  </mergeCells>
  <conditionalFormatting sqref="E4:N15">
    <cfRule type="cellIs" dxfId="11" priority="3" stopIfTrue="1" operator="greaterThanOrEqual">
      <formula>11</formula>
    </cfRule>
    <cfRule type="cellIs" dxfId="10" priority="4" stopIfTrue="1" operator="lessThan">
      <formula>11</formula>
    </cfRule>
  </conditionalFormatting>
  <printOptions horizontalCentered="1" verticalCentered="1" headings="1"/>
  <pageMargins left="0.78740157480314965" right="0.78740157480314965" top="0.98425196850393704" bottom="0.59055118110236227" header="0.78740157480314965" footer="0.39370078740157483"/>
  <pageSetup paperSize="9" orientation="landscape" horizontalDpi="4294967293" verticalDpi="300" r:id="rId1"/>
  <headerFooter alignWithMargins="0">
    <oddHeader>&amp;L&amp;12Experto en Ofimática&amp;C&amp;12http://cinfo.unmsm.edu.pe&amp;R&amp;12Microsoft Excel</oddHeader>
    <oddFooter>&amp;L&amp;12Pro: David J. Dionicio Herrera&amp;R&amp;12Correo: ddionicioh@unmsm.edu.pe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SI-1</vt:lpstr>
      <vt:lpstr>SI-2</vt:lpstr>
      <vt:lpstr>SI-3</vt:lpstr>
      <vt:lpstr>SI-4</vt:lpstr>
      <vt:lpstr>SI-5</vt:lpstr>
      <vt:lpstr>SI-6</vt:lpstr>
    </vt:vector>
  </TitlesOfParts>
  <Manager>djdh65@hotmail.com</Manager>
  <Company>Sof-Daf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Dionicio Herrera, David J.</dc:creator>
  <cp:keywords>ddionicioh@hotmail.es</cp:keywords>
  <cp:lastModifiedBy>usuario</cp:lastModifiedBy>
  <cp:lastPrinted>2013-05-24T05:10:47Z</cp:lastPrinted>
  <dcterms:created xsi:type="dcterms:W3CDTF">2001-01-31T13:53:08Z</dcterms:created>
  <dcterms:modified xsi:type="dcterms:W3CDTF">2017-05-06T18:52:36Z</dcterms:modified>
</cp:coreProperties>
</file>