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4.xml" ContentType="application/vnd.openxmlformats-officedocument.drawing+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15480" windowHeight="11640" firstSheet="1" activeTab="1"/>
  </bookViews>
  <sheets>
    <sheet name="Formulas Matriciales" sheetId="4" r:id="rId1"/>
    <sheet name="Formulas Matriciales (2)" sheetId="13" r:id="rId2"/>
    <sheet name="tarea" sheetId="5" r:id="rId3"/>
    <sheet name="EJ1" sheetId="7" r:id="rId4"/>
    <sheet name="bd1" sheetId="6" r:id="rId5"/>
    <sheet name="bd2" sheetId="8" r:id="rId6"/>
    <sheet name="bd3" sheetId="9" r:id="rId7"/>
    <sheet name="bd4" sheetId="10" r:id="rId8"/>
    <sheet name="bd5" sheetId="11" r:id="rId9"/>
    <sheet name="bd6" sheetId="12" r:id="rId10"/>
  </sheets>
  <definedNames>
    <definedName name="_xlnm._FilterDatabase" localSheetId="7" hidden="1">'bd4'!$A$7:$K$31</definedName>
    <definedName name="_xlnm._FilterDatabase" localSheetId="8" hidden="1">'bd5'!$B$7:$G$32</definedName>
    <definedName name="_xlnm._FilterDatabase" localSheetId="9" hidden="1">'bd6'!$A$10:$I$118</definedName>
    <definedName name="_xlnm._FilterDatabase" localSheetId="3" hidden="1">'EJ1'!$B$5:$G$30</definedName>
    <definedName name="_Order1" hidden="1">255</definedName>
    <definedName name="_Order2" hidden="1">0</definedName>
    <definedName name="Aerolínea">'EJ1'!$B$6:$B$36</definedName>
    <definedName name="AFP">'Formulas Matriciales (2)'!$C$4:$C$233</definedName>
    <definedName name="anscount" hidden="1">1</definedName>
    <definedName name="Clientes">'Formulas Matriciales (2)'!$D$4:$D$233</definedName>
    <definedName name="Destino">'EJ1'!$D$6:$D$36</definedName>
    <definedName name="Duración">'EJ1'!$G$6:$G$36</definedName>
    <definedName name="Fecha">'Formulas Matriciales (2)'!$A$4:$A$233</definedName>
    <definedName name="Ingresos">'EJ1'!$F$6:$F$36</definedName>
    <definedName name="limcount" hidden="1">1</definedName>
    <definedName name="Orden">'EJ1'!$A$6:$A$36</definedName>
    <definedName name="Origen">'EJ1'!$C$6:$C$36</definedName>
    <definedName name="Pasajeros">'EJ1'!$E$6:$E$36</definedName>
    <definedName name="sencount" hidden="1">1</definedName>
    <definedName name="Zona">'Formulas Matriciales (2)'!$B$4:$B$233</definedName>
  </definedNames>
  <calcPr calcId="124519"/>
</workbook>
</file>

<file path=xl/calcChain.xml><?xml version="1.0" encoding="utf-8"?>
<calcChain xmlns="http://schemas.openxmlformats.org/spreadsheetml/2006/main">
  <c r="B3" i="12"/>
  <c r="B6" l="1"/>
  <c r="K8" i="11"/>
  <c r="M8" i="10"/>
  <c r="N14" i="9"/>
  <c r="H14"/>
  <c r="I14"/>
  <c r="J14"/>
  <c r="K14"/>
  <c r="L14"/>
  <c r="M14"/>
  <c r="G14"/>
  <c r="G8"/>
  <c r="J8"/>
  <c r="I8"/>
  <c r="H8"/>
  <c r="J8" i="8"/>
  <c r="J15"/>
  <c r="C26" i="6"/>
  <c r="C20"/>
  <c r="E16" i="5"/>
  <c r="G2" i="7" a="1"/>
  <c r="G2" s="1"/>
  <c r="F11" i="5" a="1"/>
  <c r="F11" s="1"/>
  <c r="H40" i="13"/>
  <c r="J53" a="1"/>
  <c r="J53" s="1"/>
  <c r="I48" a="1"/>
  <c r="I48" s="1"/>
  <c r="H41" a="1"/>
  <c r="H41" s="1"/>
  <c r="H42" a="1"/>
  <c r="H42" s="1"/>
  <c r="H29" a="1"/>
  <c r="H29" s="1"/>
  <c r="H10"/>
  <c r="I29"/>
  <c r="H2" i="7"/>
  <c r="F16" i="5"/>
  <c r="H43" i="13" l="1"/>
  <c r="H31" i="10"/>
  <c r="H30"/>
  <c r="H29"/>
  <c r="H28"/>
  <c r="H27"/>
  <c r="H26"/>
  <c r="H25"/>
  <c r="H24"/>
  <c r="H23"/>
  <c r="H22"/>
  <c r="H21"/>
  <c r="H20"/>
  <c r="H19"/>
  <c r="H18"/>
  <c r="H17"/>
  <c r="H16"/>
  <c r="H15"/>
  <c r="H14"/>
  <c r="H13"/>
  <c r="H12"/>
  <c r="H11"/>
  <c r="H10"/>
  <c r="H9"/>
  <c r="H8"/>
  <c r="D15" i="6" l="1"/>
  <c r="D14"/>
  <c r="D13"/>
  <c r="D12"/>
  <c r="D11"/>
  <c r="D10"/>
  <c r="D9"/>
  <c r="D8"/>
  <c r="D7"/>
  <c r="D6"/>
  <c r="D5"/>
  <c r="D4"/>
  <c r="D3"/>
  <c r="D2"/>
  <c r="H10" i="4" l="1"/>
</calcChain>
</file>

<file path=xl/sharedStrings.xml><?xml version="1.0" encoding="utf-8"?>
<sst xmlns="http://schemas.openxmlformats.org/spreadsheetml/2006/main" count="2404" uniqueCount="319">
  <si>
    <t>Total</t>
  </si>
  <si>
    <t>Fecha</t>
  </si>
  <si>
    <t>Zona</t>
  </si>
  <si>
    <t>Ejercicio:</t>
  </si>
  <si>
    <t>B</t>
  </si>
  <si>
    <t>C</t>
  </si>
  <si>
    <t>A</t>
  </si>
  <si>
    <t>Uso de Formulas Matriciales</t>
  </si>
  <si>
    <t>Semanas</t>
  </si>
  <si>
    <t>Inicio</t>
  </si>
  <si>
    <t>Fin</t>
  </si>
  <si>
    <t>Clientes</t>
  </si>
  <si>
    <t>AFP</t>
  </si>
  <si>
    <t>Horizonte</t>
  </si>
  <si>
    <t>Integra</t>
  </si>
  <si>
    <t>Profuturo</t>
  </si>
  <si>
    <t>a) Calcular los Clientes de AFP Integra en la zona A</t>
  </si>
  <si>
    <t>Captacion de Clientes</t>
  </si>
  <si>
    <t>Dar nombre de rango a cada columna de la lista</t>
  </si>
  <si>
    <r>
      <t xml:space="preserve">2. Marcar solo la casilla </t>
    </r>
    <r>
      <rPr>
        <b/>
        <sz val="10"/>
        <rFont val="Arial"/>
        <family val="2"/>
      </rPr>
      <t>Fila superior</t>
    </r>
    <r>
      <rPr>
        <sz val="10"/>
        <rFont val="Arial"/>
        <family val="2"/>
      </rPr>
      <t>, y Aceptar</t>
    </r>
  </si>
  <si>
    <t xml:space="preserve">  + indica O</t>
  </si>
  <si>
    <t xml:space="preserve">   * indica Y </t>
  </si>
  <si>
    <t xml:space="preserve"> =SUMAR.SI(Zona,F10,Clientes)</t>
  </si>
  <si>
    <t>b) Calcular los Clientes inscritos en cada Semana</t>
  </si>
  <si>
    <t>luego de escribir la formula presionar Ctrl+Shift+Enter</t>
  </si>
  <si>
    <t>En H40:</t>
  </si>
  <si>
    <t>1. Seleccionar el rango A3:D233, y usar la Ficha Formulas/Crear desde la selección</t>
  </si>
  <si>
    <t xml:space="preserve"> =SUMAR.SI.CONJUNTO(Clientes,Zona,F29,AFP,G29)</t>
  </si>
  <si>
    <r>
      <t xml:space="preserve">Con la función: </t>
    </r>
    <r>
      <rPr>
        <b/>
        <sz val="10"/>
        <rFont val="Arial"/>
        <family val="2"/>
      </rPr>
      <t xml:space="preserve">SUMAR.SI  </t>
    </r>
    <r>
      <rPr>
        <sz val="10"/>
        <rFont val="Arial"/>
        <family val="2"/>
      </rPr>
      <t xml:space="preserve">Calcular los Clientes para cada Zona </t>
    </r>
  </si>
  <si>
    <t>Ahora calcule usted los Clientes de cada AFP</t>
  </si>
  <si>
    <t xml:space="preserve"> =SUMA(SI((Fecha&gt;=F40)*(Fecha&lt;=G40),Clientes))</t>
  </si>
  <si>
    <t xml:space="preserve">c) Calcular los Clientes de AFP Profuturo del 12 al 18 de Feb del 2011 </t>
  </si>
  <si>
    <t>d) Calcular los Clientes de AFP Horizonte del 19 al 25 de Feb  en la zona C</t>
  </si>
  <si>
    <t>PROFUTURO</t>
  </si>
  <si>
    <t>CTRL + SHIFT+ ENTER</t>
  </si>
  <si>
    <t>CTRL + SHIFT + ENTER</t>
  </si>
  <si>
    <t xml:space="preserve"> =SUMA(SI((Zona=F32)*(AFP=G32),Clientes))</t>
  </si>
  <si>
    <t xml:space="preserve">c) Calcular los Clientes de AFP Horizonte del 20 al 28 de Feb del 2011 </t>
  </si>
  <si>
    <t>d) Calcular los Clientes de AFP Profuturo del 1 al 15 de Feb  en la zona A</t>
  </si>
  <si>
    <t>e) calcule lo anterior usando la funcion SUMAR.SI.CONJUNTO</t>
  </si>
  <si>
    <t>Factura</t>
  </si>
  <si>
    <t>Cliente</t>
  </si>
  <si>
    <t>Monto</t>
  </si>
  <si>
    <t>IGV</t>
  </si>
  <si>
    <t>Canceló</t>
  </si>
  <si>
    <t>Vendedor</t>
  </si>
  <si>
    <t>Metro</t>
  </si>
  <si>
    <t>Si</t>
  </si>
  <si>
    <t>Meza</t>
  </si>
  <si>
    <t>Saga</t>
  </si>
  <si>
    <t>No</t>
  </si>
  <si>
    <t>Castillo</t>
  </si>
  <si>
    <t>Ripley</t>
  </si>
  <si>
    <t>Sodimac</t>
  </si>
  <si>
    <t>Ostos</t>
  </si>
  <si>
    <t>Rpta.</t>
  </si>
  <si>
    <t>DEBE USAR BDSUMA ( no olvide los rangos de criterios)</t>
  </si>
  <si>
    <t>preg5</t>
  </si>
  <si>
    <t>¿Cuántos pasajeros en total transportó Lan Perú con destino a Brasil?</t>
  </si>
  <si>
    <t>DEBE USAR FUNCIONES MATRICIALES</t>
  </si>
  <si>
    <t>Respuesta</t>
  </si>
  <si>
    <t>TRANSPORTE AEREO DE PASAJEROS</t>
  </si>
  <si>
    <t>Orden</t>
  </si>
  <si>
    <t>Aerolínea</t>
  </si>
  <si>
    <t>Origen</t>
  </si>
  <si>
    <t>Destino</t>
  </si>
  <si>
    <t>Pasajeros</t>
  </si>
  <si>
    <t>Ingresos($)</t>
  </si>
  <si>
    <t>Duración</t>
  </si>
  <si>
    <t>Lan Perú</t>
  </si>
  <si>
    <t>Brasil</t>
  </si>
  <si>
    <t>Perú</t>
  </si>
  <si>
    <t>Faucett</t>
  </si>
  <si>
    <t>Venezuela</t>
  </si>
  <si>
    <t>Chile</t>
  </si>
  <si>
    <t>Tans</t>
  </si>
  <si>
    <t>Ecuador</t>
  </si>
  <si>
    <t>usando funciones de base de datos (bdpromedio)</t>
  </si>
  <si>
    <t>RECAUDACIONES - DICIEMBRE 2010</t>
  </si>
  <si>
    <t xml:space="preserve">Calcule los promedios </t>
  </si>
  <si>
    <t>CODIGO</t>
  </si>
  <si>
    <t>CLIENTE</t>
  </si>
  <si>
    <t>CATEGORÍA</t>
  </si>
  <si>
    <t>ZONA</t>
  </si>
  <si>
    <t>MONTO</t>
  </si>
  <si>
    <t>A-101</t>
  </si>
  <si>
    <t>Juan Pérez</t>
  </si>
  <si>
    <t>Norte</t>
  </si>
  <si>
    <t>Promedio de los montos de la categoría A del Centro</t>
  </si>
  <si>
    <t>A-102</t>
  </si>
  <si>
    <t>Percy Zavala</t>
  </si>
  <si>
    <t>Sur</t>
  </si>
  <si>
    <t>Promedio de monto</t>
  </si>
  <si>
    <t>A-103</t>
  </si>
  <si>
    <t>Ana Torres</t>
  </si>
  <si>
    <t>Centro</t>
  </si>
  <si>
    <t>A-104</t>
  </si>
  <si>
    <t>Pedro Apaza</t>
  </si>
  <si>
    <t>A-105</t>
  </si>
  <si>
    <t>Yrma Venegas</t>
  </si>
  <si>
    <t>A-106</t>
  </si>
  <si>
    <t>Carlos Flores</t>
  </si>
  <si>
    <t>A-107</t>
  </si>
  <si>
    <t>Vilma Vega</t>
  </si>
  <si>
    <t>A-108</t>
  </si>
  <si>
    <t>Olga Urbano</t>
  </si>
  <si>
    <t>Promedio de los montos de la categoría B del Norte</t>
  </si>
  <si>
    <t>A-109</t>
  </si>
  <si>
    <t>Dario Torres</t>
  </si>
  <si>
    <t>A-110</t>
  </si>
  <si>
    <t>Gonzalo Puno</t>
  </si>
  <si>
    <t>A-111</t>
  </si>
  <si>
    <t>Manuel Laines</t>
  </si>
  <si>
    <t>A-112</t>
  </si>
  <si>
    <t>Sara Erazo</t>
  </si>
  <si>
    <t>A-113</t>
  </si>
  <si>
    <t>Sonia Rojas</t>
  </si>
  <si>
    <t>A-114</t>
  </si>
  <si>
    <t>Hugo Tiberio</t>
  </si>
  <si>
    <t>A-115</t>
  </si>
  <si>
    <t>Victor Lopez</t>
  </si>
  <si>
    <t>A-116</t>
  </si>
  <si>
    <t>Jose Pérez</t>
  </si>
  <si>
    <t>A-117</t>
  </si>
  <si>
    <t>Zoila Zamudio</t>
  </si>
  <si>
    <t>A-118</t>
  </si>
  <si>
    <t>Angel Alva</t>
  </si>
  <si>
    <t>A-119</t>
  </si>
  <si>
    <t>Xiomara Davalos</t>
  </si>
  <si>
    <t>A-120</t>
  </si>
  <si>
    <t>Belinda Vaca</t>
  </si>
  <si>
    <t>Usando funciones de base de datos</t>
  </si>
  <si>
    <t>Hallar la suma de las ventas por turno</t>
  </si>
  <si>
    <t>Turno</t>
  </si>
  <si>
    <t>Mañana</t>
  </si>
  <si>
    <t>Tarde</t>
  </si>
  <si>
    <t>Noche</t>
  </si>
  <si>
    <t>Pedido</t>
  </si>
  <si>
    <t>Ventas</t>
  </si>
  <si>
    <t>Día</t>
  </si>
  <si>
    <t>Lunes</t>
  </si>
  <si>
    <t>Martes</t>
  </si>
  <si>
    <t>Miércoles</t>
  </si>
  <si>
    <t>Jueves</t>
  </si>
  <si>
    <t>Viernes</t>
  </si>
  <si>
    <t>Sábado</t>
  </si>
  <si>
    <t>Domingo</t>
  </si>
  <si>
    <t>USANDO FUNCIONES DE BASE DE DATOS  HALLAR</t>
  </si>
  <si>
    <t>¿Cuánto de Ingresos obtuvieron las combis del año 1992?</t>
  </si>
  <si>
    <t>Tipo</t>
  </si>
  <si>
    <t>Año</t>
  </si>
  <si>
    <t>Combi</t>
  </si>
  <si>
    <t>Placa</t>
  </si>
  <si>
    <t>Marca</t>
  </si>
  <si>
    <t>Adultos</t>
  </si>
  <si>
    <t>Medio</t>
  </si>
  <si>
    <t>Escolar</t>
  </si>
  <si>
    <t>Ingresos</t>
  </si>
  <si>
    <t>Paraderos</t>
  </si>
  <si>
    <t>Km.</t>
  </si>
  <si>
    <t>BF-1050</t>
  </si>
  <si>
    <t>Ford</t>
  </si>
  <si>
    <t>PQ-3344</t>
  </si>
  <si>
    <t>Omnibus</t>
  </si>
  <si>
    <t>AG-8604</t>
  </si>
  <si>
    <t>Dodge</t>
  </si>
  <si>
    <t>LH-4466</t>
  </si>
  <si>
    <t>Counter</t>
  </si>
  <si>
    <t>Toyota</t>
  </si>
  <si>
    <t>GH-1234</t>
  </si>
  <si>
    <t>YZ-7788</t>
  </si>
  <si>
    <t>JK-2288</t>
  </si>
  <si>
    <t>EZ-2345</t>
  </si>
  <si>
    <t>Usando funciones de base de datos hallar</t>
  </si>
  <si>
    <t>Al final presione [Control]+[Shift]+[Enter]</t>
  </si>
  <si>
    <t>Nombre</t>
  </si>
  <si>
    <t>Región</t>
  </si>
  <si>
    <t>Curso</t>
  </si>
  <si>
    <t>Pago</t>
  </si>
  <si>
    <t>Nota</t>
  </si>
  <si>
    <t>Observación</t>
  </si>
  <si>
    <t>código</t>
  </si>
  <si>
    <t>Sexo</t>
  </si>
  <si>
    <t>Adán</t>
  </si>
  <si>
    <t>Este</t>
  </si>
  <si>
    <t>Windows</t>
  </si>
  <si>
    <t>Desaprobado</t>
  </si>
  <si>
    <t>masculino</t>
  </si>
  <si>
    <t>Alberto</t>
  </si>
  <si>
    <t>Access</t>
  </si>
  <si>
    <t>Alcides</t>
  </si>
  <si>
    <t>Alejandrina</t>
  </si>
  <si>
    <t>Aprobado</t>
  </si>
  <si>
    <t>femenino</t>
  </si>
  <si>
    <t>Alejandro</t>
  </si>
  <si>
    <t>Oeste</t>
  </si>
  <si>
    <t>Alex</t>
  </si>
  <si>
    <t>Excel</t>
  </si>
  <si>
    <t>Alfonso</t>
  </si>
  <si>
    <t>Word</t>
  </si>
  <si>
    <t>Alfredo</t>
  </si>
  <si>
    <t>Power Point</t>
  </si>
  <si>
    <t>Alicia</t>
  </si>
  <si>
    <t>Eliana</t>
  </si>
  <si>
    <t>Alonso</t>
  </si>
  <si>
    <t>Amelia</t>
  </si>
  <si>
    <t>Ana</t>
  </si>
  <si>
    <t>Andrés</t>
  </si>
  <si>
    <t>Angel</t>
  </si>
  <si>
    <t>Antonio</t>
  </si>
  <si>
    <t>Ariana</t>
  </si>
  <si>
    <t>Armando</t>
  </si>
  <si>
    <t>Arturo</t>
  </si>
  <si>
    <t>Aurelio</t>
  </si>
  <si>
    <t>Carlos</t>
  </si>
  <si>
    <t>Carmen</t>
  </si>
  <si>
    <t>Coral</t>
  </si>
  <si>
    <t>Cynthia</t>
  </si>
  <si>
    <t>Dagoberto</t>
  </si>
  <si>
    <t>Daniel</t>
  </si>
  <si>
    <t>Dany</t>
  </si>
  <si>
    <t>Diana</t>
  </si>
  <si>
    <t>Dominga</t>
  </si>
  <si>
    <t>Edson</t>
  </si>
  <si>
    <t>Elba</t>
  </si>
  <si>
    <t>Elías</t>
  </si>
  <si>
    <t>Elisa</t>
  </si>
  <si>
    <t>Enrique</t>
  </si>
  <si>
    <t>Erika</t>
  </si>
  <si>
    <t>Ernesto</t>
  </si>
  <si>
    <t>Fabiola</t>
  </si>
  <si>
    <t>Faustino</t>
  </si>
  <si>
    <t>Flor</t>
  </si>
  <si>
    <t>Florencio</t>
  </si>
  <si>
    <t>Gabriel</t>
  </si>
  <si>
    <t>Gertrudis</t>
  </si>
  <si>
    <t>Giancarlo</t>
  </si>
  <si>
    <t>Giannina</t>
  </si>
  <si>
    <t>Giovanna</t>
  </si>
  <si>
    <t>Héctor</t>
  </si>
  <si>
    <t>Heli</t>
  </si>
  <si>
    <t>Heriberto</t>
  </si>
  <si>
    <t>Hilda</t>
  </si>
  <si>
    <t>Humberto</t>
  </si>
  <si>
    <t>Inés</t>
  </si>
  <si>
    <t>Irazema</t>
  </si>
  <si>
    <t>Isabel</t>
  </si>
  <si>
    <t>Israel</t>
  </si>
  <si>
    <t>Iván</t>
  </si>
  <si>
    <t>Janeth</t>
  </si>
  <si>
    <t>Javier</t>
  </si>
  <si>
    <t>Jenny</t>
  </si>
  <si>
    <t>Jesús</t>
  </si>
  <si>
    <t>Joel</t>
  </si>
  <si>
    <t>Jorge</t>
  </si>
  <si>
    <t>José</t>
  </si>
  <si>
    <t>Josué</t>
  </si>
  <si>
    <t>Juan</t>
  </si>
  <si>
    <t>Leonidas</t>
  </si>
  <si>
    <t>Lidia</t>
  </si>
  <si>
    <t>Liz</t>
  </si>
  <si>
    <t>Lizeth</t>
  </si>
  <si>
    <t>Luis</t>
  </si>
  <si>
    <t>Luz</t>
  </si>
  <si>
    <t>Magaly</t>
  </si>
  <si>
    <t>Manuel</t>
  </si>
  <si>
    <t>Marcos</t>
  </si>
  <si>
    <t>María</t>
  </si>
  <si>
    <t>Marina</t>
  </si>
  <si>
    <t>Mario</t>
  </si>
  <si>
    <t>Marita</t>
  </si>
  <si>
    <t>Maritza</t>
  </si>
  <si>
    <t>Mercedes</t>
  </si>
  <si>
    <t>Miguel</t>
  </si>
  <si>
    <t>Milagros</t>
  </si>
  <si>
    <t>Moisés</t>
  </si>
  <si>
    <t>Nancy</t>
  </si>
  <si>
    <t>Natividad</t>
  </si>
  <si>
    <t>Noé</t>
  </si>
  <si>
    <t>Octavio</t>
  </si>
  <si>
    <t>Oscar</t>
  </si>
  <si>
    <t>Pablo</t>
  </si>
  <si>
    <t>Patricia</t>
  </si>
  <si>
    <t>Pedro</t>
  </si>
  <si>
    <t>Rafael</t>
  </si>
  <si>
    <t>Raquel</t>
  </si>
  <si>
    <t>Raúl</t>
  </si>
  <si>
    <t>Regina</t>
  </si>
  <si>
    <t>Renán</t>
  </si>
  <si>
    <t>Ricardo</t>
  </si>
  <si>
    <t>Roberto</t>
  </si>
  <si>
    <t>Romell</t>
  </si>
  <si>
    <t>Ronald</t>
  </si>
  <si>
    <t>Ronaldo</t>
  </si>
  <si>
    <t>Rosalinda</t>
  </si>
  <si>
    <t>Roxana</t>
  </si>
  <si>
    <t>Rubén</t>
  </si>
  <si>
    <t>Salomón</t>
  </si>
  <si>
    <t>Sonia</t>
  </si>
  <si>
    <t>Tania</t>
  </si>
  <si>
    <t>Teresa</t>
  </si>
  <si>
    <t>Ulises</t>
  </si>
  <si>
    <t>Valentino</t>
  </si>
  <si>
    <t>Vanessa</t>
  </si>
  <si>
    <t>Víctor</t>
  </si>
  <si>
    <t>Victoria</t>
  </si>
  <si>
    <t>Viviana</t>
  </si>
  <si>
    <t>Vladimir</t>
  </si>
  <si>
    <t>Walter</t>
  </si>
  <si>
    <t>William</t>
  </si>
  <si>
    <t>Yenny</t>
  </si>
  <si>
    <t>Yesenia</t>
  </si>
  <si>
    <t>Zaida</t>
  </si>
  <si>
    <t>Zoraida</t>
  </si>
  <si>
    <t>a) Calcular la maxima nota obtenida por los estudiantes de excel de la region norte</t>
  </si>
  <si>
    <t>b) Calcular los pagos que hicieron los estudiantes de sexo masculino con código mayor a 50</t>
  </si>
  <si>
    <t xml:space="preserve"> =SUMA(SI((AFP=B6)*(Fecha&gt;=C6)*(Fecha&lt;=D6),Clientes))</t>
  </si>
  <si>
    <t>profuturo</t>
  </si>
  <si>
    <t>&gt;50</t>
  </si>
</sst>
</file>

<file path=xl/styles.xml><?xml version="1.0" encoding="utf-8"?>
<styleSheet xmlns="http://schemas.openxmlformats.org/spreadsheetml/2006/main">
  <numFmts count="25">
    <numFmt numFmtId="44" formatCode="_-* #,##0.00\ &quot;€&quot;_-;\-* #,##0.00\ &quot;€&quot;_-;_-* &quot;-&quot;??\ &quot;€&quot;_-;_-@_-"/>
    <numFmt numFmtId="43" formatCode="_-* #,##0.00\ _€_-;\-* #,##0.00\ _€_-;_-* &quot;-&quot;??\ _€_-;_-@_-"/>
    <numFmt numFmtId="164" formatCode="_ &quot;S/.&quot;\ * #,##0.00_ ;_ &quot;S/.&quot;\ * \-#,##0.00_ ;_ &quot;S/.&quot;\ * &quot;-&quot;??_ ;_ @_ "/>
    <numFmt numFmtId="165" formatCode="_ * #,##0.00_ ;_ * \-#,##0.00_ ;_ * &quot;-&quot;??_ ;_ @_ "/>
    <numFmt numFmtId="166" formatCode="_(* #,##0.00_);_(* \(#,##0.00\);_(* &quot;-&quot;??_);_(@_)"/>
    <numFmt numFmtId="167" formatCode="_(* #,##0_);_(* \(#,##0\);_(* &quot;-&quot;??_);_(@_)"/>
    <numFmt numFmtId="168" formatCode="_(&quot;S/.&quot;\ * #,##0.00_);_(&quot;S/.&quot;\ * \(#,##0.00\);_(&quot;S/.&quot;\ * &quot;-&quot;??_);_(@_)"/>
    <numFmt numFmtId="169" formatCode="\$#.00"/>
    <numFmt numFmtId="170" formatCode="&quot;$&quot;#,##0;[Red]\-&quot;$&quot;#,##0"/>
    <numFmt numFmtId="171" formatCode="&quot;$&quot;#,##0.00_);[Red]\(&quot;$&quot;#,##0.00\)"/>
    <numFmt numFmtId="172" formatCode="m\o\n\th\ d\,\ yyyy"/>
    <numFmt numFmtId="173" formatCode="_([$€-2]\ * #,##0.00_);_([$€-2]\ * \(#,##0.00\);_([$€-2]\ * &quot;-&quot;??_)"/>
    <numFmt numFmtId="174" formatCode="#.00"/>
    <numFmt numFmtId="175" formatCode="#."/>
    <numFmt numFmtId="176" formatCode="_(* #,##0_);_(* \(#,##0\);_(* &quot;-&quot;_);_(@_)"/>
    <numFmt numFmtId="177" formatCode="&quot;S/.&quot;\ #,##0"/>
    <numFmt numFmtId="178" formatCode="_ [$S/.-280A]\ * #,##0.00_ ;_ [$S/.-280A]\ * \-#,##0.00_ ;_ [$S/.-280A]\ * &quot;-&quot;??_ ;_ @_ "/>
    <numFmt numFmtId="179" formatCode="_-[$S/.-280A]\ * #,##0.00_ ;_-[$S/.-280A]\ * \-#,##0.00\ ;_-[$S/.-280A]\ * &quot;-&quot;??_ ;_-@_ "/>
    <numFmt numFmtId="180" formatCode="%#.00"/>
    <numFmt numFmtId="181" formatCode="000"/>
    <numFmt numFmtId="182" formatCode="_ [$$-300A]\ * #,##0.00_ ;_ [$$-300A]\ * \-#,##0.00_ ;_ [$$-300A]\ * &quot;-&quot;??_ ;_ @_ "/>
    <numFmt numFmtId="183" formatCode="_ * #,##0_ ;_ * \-#,##0_ ;_ * &quot;-&quot;??_ ;_ @_ "/>
    <numFmt numFmtId="184" formatCode="&quot;0001-&quot;00000"/>
    <numFmt numFmtId="185" formatCode="0.0"/>
    <numFmt numFmtId="186" formatCode="0000"/>
  </numFmts>
  <fonts count="38">
    <font>
      <sz val="10"/>
      <name val="Arial"/>
    </font>
    <font>
      <sz val="11"/>
      <color theme="1"/>
      <name val="Calibri"/>
      <family val="2"/>
      <scheme val="minor"/>
    </font>
    <font>
      <sz val="11"/>
      <color theme="1"/>
      <name val="Calibri"/>
      <family val="2"/>
      <scheme val="minor"/>
    </font>
    <font>
      <sz val="10"/>
      <name val="Arial"/>
      <family val="2"/>
    </font>
    <font>
      <b/>
      <sz val="10"/>
      <name val="Arial"/>
      <family val="2"/>
    </font>
    <font>
      <sz val="8"/>
      <name val="Arial"/>
      <family val="2"/>
    </font>
    <font>
      <b/>
      <sz val="10"/>
      <color indexed="9"/>
      <name val="Arial"/>
      <family val="2"/>
    </font>
    <font>
      <i/>
      <sz val="10"/>
      <name val="Arial"/>
      <family val="2"/>
    </font>
    <font>
      <b/>
      <sz val="14"/>
      <name val="Arial"/>
      <family val="2"/>
    </font>
    <font>
      <sz val="10"/>
      <color indexed="10"/>
      <name val="Arial"/>
      <family val="2"/>
    </font>
    <font>
      <b/>
      <sz val="10"/>
      <color indexed="17"/>
      <name val="Arial"/>
      <family val="2"/>
    </font>
    <font>
      <b/>
      <sz val="14"/>
      <color indexed="16"/>
      <name val="Arial"/>
      <family val="2"/>
    </font>
    <font>
      <sz val="10"/>
      <name val="Arial"/>
      <family val="2"/>
    </font>
    <font>
      <sz val="16"/>
      <name val="Arial"/>
      <family val="2"/>
    </font>
    <font>
      <sz val="1"/>
      <color indexed="8"/>
      <name val="Courier"/>
      <family val="3"/>
    </font>
    <font>
      <sz val="8"/>
      <name val="Helv"/>
    </font>
    <font>
      <sz val="10"/>
      <name val="MS Sans Serif"/>
      <family val="2"/>
    </font>
    <font>
      <b/>
      <sz val="1"/>
      <color indexed="8"/>
      <name val="Courier"/>
      <family val="3"/>
    </font>
    <font>
      <sz val="10"/>
      <color indexed="9"/>
      <name val="Arial"/>
      <family val="2"/>
    </font>
    <font>
      <sz val="10"/>
      <color indexed="8"/>
      <name val="Arial"/>
      <family val="2"/>
    </font>
    <font>
      <sz val="9"/>
      <name val="Book Antiqua"/>
      <family val="1"/>
    </font>
    <font>
      <b/>
      <u/>
      <sz val="11"/>
      <color indexed="37"/>
      <name val="Times New Roman"/>
      <family val="1"/>
    </font>
    <font>
      <b/>
      <sz val="10"/>
      <color indexed="18"/>
      <name val="Arial"/>
      <family val="2"/>
    </font>
    <font>
      <b/>
      <sz val="11"/>
      <color theme="1"/>
      <name val="Calibri"/>
      <family val="2"/>
      <scheme val="minor"/>
    </font>
    <font>
      <sz val="11"/>
      <color theme="0"/>
      <name val="Calibri"/>
      <family val="2"/>
      <scheme val="minor"/>
    </font>
    <font>
      <b/>
      <sz val="14"/>
      <color theme="1"/>
      <name val="Calibri"/>
      <family val="2"/>
      <scheme val="minor"/>
    </font>
    <font>
      <b/>
      <sz val="12"/>
      <color indexed="42"/>
      <name val="Arial"/>
      <family val="2"/>
    </font>
    <font>
      <b/>
      <i/>
      <sz val="9"/>
      <color indexed="9"/>
      <name val="Arial"/>
      <family val="2"/>
    </font>
    <font>
      <sz val="10"/>
      <color indexed="18"/>
      <name val="Arial"/>
      <family val="2"/>
    </font>
    <font>
      <b/>
      <i/>
      <sz val="10"/>
      <color indexed="9"/>
      <name val="Arial"/>
      <family val="2"/>
    </font>
    <font>
      <sz val="9"/>
      <color indexed="9"/>
      <name val="Arial"/>
      <family val="2"/>
    </font>
    <font>
      <u/>
      <sz val="10"/>
      <color indexed="37"/>
      <name val="Arial"/>
      <family val="2"/>
    </font>
    <font>
      <sz val="18"/>
      <name val="Arial"/>
      <family val="2"/>
    </font>
    <font>
      <b/>
      <i/>
      <sz val="11"/>
      <color indexed="9"/>
      <name val="Arial"/>
      <family val="2"/>
    </font>
    <font>
      <b/>
      <i/>
      <sz val="10"/>
      <color indexed="8"/>
      <name val="Arial"/>
      <family val="2"/>
    </font>
    <font>
      <b/>
      <i/>
      <sz val="10"/>
      <name val="Arial"/>
      <family val="2"/>
    </font>
    <font>
      <b/>
      <sz val="11"/>
      <name val="Arial"/>
      <family val="2"/>
    </font>
    <font>
      <sz val="11"/>
      <name val="Arial"/>
      <family val="2"/>
    </font>
  </fonts>
  <fills count="30">
    <fill>
      <patternFill patternType="none"/>
    </fill>
    <fill>
      <patternFill patternType="gray125"/>
    </fill>
    <fill>
      <patternFill patternType="solid">
        <fgColor indexed="51"/>
        <bgColor indexed="64"/>
      </patternFill>
    </fill>
    <fill>
      <patternFill patternType="solid">
        <fgColor indexed="43"/>
        <bgColor indexed="64"/>
      </patternFill>
    </fill>
    <fill>
      <patternFill patternType="solid">
        <fgColor indexed="53"/>
        <bgColor indexed="64"/>
      </patternFill>
    </fill>
    <fill>
      <patternFill patternType="solid">
        <fgColor indexed="17"/>
        <bgColor indexed="64"/>
      </patternFill>
    </fill>
    <fill>
      <patternFill patternType="solid">
        <fgColor indexed="41"/>
        <bgColor indexed="64"/>
      </patternFill>
    </fill>
    <fill>
      <patternFill patternType="solid">
        <fgColor indexed="46"/>
        <bgColor indexed="64"/>
      </patternFill>
    </fill>
    <fill>
      <patternFill patternType="solid">
        <fgColor indexed="22"/>
        <bgColor indexed="64"/>
      </patternFill>
    </fill>
    <fill>
      <patternFill patternType="solid">
        <fgColor rgb="FFFFFF00"/>
        <bgColor indexed="64"/>
      </patternFill>
    </fill>
    <fill>
      <patternFill patternType="solid">
        <fgColor indexed="18"/>
        <bgColor indexed="64"/>
      </patternFill>
    </fill>
    <fill>
      <patternFill patternType="solid">
        <fgColor indexed="42"/>
        <bgColor indexed="64"/>
      </patternFill>
    </fill>
    <fill>
      <patternFill patternType="solid">
        <fgColor indexed="8"/>
        <bgColor indexed="64"/>
      </patternFill>
    </fill>
    <fill>
      <patternFill patternType="solid">
        <fgColor indexed="56"/>
        <bgColor indexed="64"/>
      </patternFill>
    </fill>
    <fill>
      <patternFill patternType="solid">
        <fgColor theme="4"/>
      </patternFill>
    </fill>
    <fill>
      <patternFill patternType="solid">
        <fgColor theme="5"/>
      </patternFill>
    </fill>
    <fill>
      <patternFill patternType="solid">
        <fgColor rgb="FFFFC000"/>
        <bgColor indexed="64"/>
      </patternFill>
    </fill>
    <fill>
      <patternFill patternType="solid">
        <fgColor theme="0" tint="-0.14999847407452621"/>
        <bgColor indexed="64"/>
      </patternFill>
    </fill>
    <fill>
      <patternFill patternType="solid">
        <fgColor indexed="18"/>
        <bgColor indexed="24"/>
      </patternFill>
    </fill>
    <fill>
      <patternFill patternType="solid">
        <fgColor indexed="22"/>
        <bgColor indexed="24"/>
      </patternFill>
    </fill>
    <fill>
      <patternFill patternType="solid">
        <fgColor indexed="16"/>
        <bgColor indexed="24"/>
      </patternFill>
    </fill>
    <fill>
      <patternFill patternType="darkGray">
        <fgColor indexed="9"/>
        <bgColor indexed="13"/>
      </patternFill>
    </fill>
    <fill>
      <patternFill patternType="solid">
        <fgColor indexed="20"/>
        <bgColor indexed="24"/>
      </patternFill>
    </fill>
    <fill>
      <patternFill patternType="solid">
        <fgColor indexed="22"/>
        <bgColor indexed="15"/>
      </patternFill>
    </fill>
    <fill>
      <patternFill patternType="darkGray">
        <fgColor indexed="9"/>
        <bgColor theme="9" tint="0.39997558519241921"/>
      </patternFill>
    </fill>
    <fill>
      <patternFill patternType="darkGray">
        <fgColor indexed="9"/>
        <bgColor theme="4" tint="0.79998168889431442"/>
      </patternFill>
    </fill>
    <fill>
      <patternFill patternType="solid">
        <fgColor theme="4" tint="0.79998168889431442"/>
        <bgColor indexed="15"/>
      </patternFill>
    </fill>
    <fill>
      <patternFill patternType="solid">
        <fgColor theme="4" tint="0.79998168889431442"/>
        <bgColor indexed="64"/>
      </patternFill>
    </fill>
    <fill>
      <patternFill patternType="darkGray">
        <fgColor indexed="9"/>
        <bgColor theme="0" tint="-0.14999847407452621"/>
      </patternFill>
    </fill>
    <fill>
      <patternFill patternType="solid">
        <fgColor theme="0" tint="-0.14999847407452621"/>
        <bgColor indexed="15"/>
      </patternFill>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medium">
        <color indexed="23"/>
      </top>
      <bottom style="medium">
        <color indexed="23"/>
      </bottom>
      <diagonal/>
    </border>
    <border>
      <left/>
      <right/>
      <top style="thin">
        <color indexed="23"/>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diagonal/>
    </border>
    <border>
      <left/>
      <right/>
      <top style="thin">
        <color indexed="23"/>
      </top>
      <bottom style="medium">
        <color indexed="23"/>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47">
    <xf numFmtId="0" fontId="0" fillId="0" borderId="0"/>
    <xf numFmtId="166" fontId="3" fillId="0" borderId="0" applyFont="0" applyFill="0" applyBorder="0" applyAlignment="0" applyProtection="0"/>
    <xf numFmtId="0" fontId="3" fillId="0" borderId="0"/>
    <xf numFmtId="168" fontId="3" fillId="0" borderId="0" applyFont="0" applyFill="0" applyBorder="0" applyAlignment="0" applyProtection="0"/>
    <xf numFmtId="0" fontId="3" fillId="0" borderId="0"/>
    <xf numFmtId="4" fontId="14" fillId="0" borderId="0">
      <protection locked="0"/>
    </xf>
    <xf numFmtId="38" fontId="3" fillId="0" borderId="0" applyFont="0" applyFill="0" applyBorder="0" applyAlignment="0" applyProtection="0"/>
    <xf numFmtId="4" fontId="15" fillId="0" borderId="0" applyFont="0" applyFill="0" applyBorder="0" applyAlignment="0" applyProtection="0"/>
    <xf numFmtId="169" fontId="14" fillId="0" borderId="0">
      <protection locked="0"/>
    </xf>
    <xf numFmtId="170" fontId="3" fillId="0" borderId="0" applyFont="0" applyFill="0" applyBorder="0" applyAlignment="0" applyProtection="0"/>
    <xf numFmtId="171" fontId="16" fillId="0" borderId="0" applyFont="0" applyFill="0" applyBorder="0" applyAlignment="0" applyProtection="0"/>
    <xf numFmtId="172" fontId="14" fillId="0" borderId="0">
      <protection locked="0"/>
    </xf>
    <xf numFmtId="173" fontId="3" fillId="0" borderId="0" applyFont="0" applyFill="0" applyBorder="0" applyAlignment="0" applyProtection="0"/>
    <xf numFmtId="174" fontId="14" fillId="0" borderId="0">
      <protection locked="0"/>
    </xf>
    <xf numFmtId="175" fontId="17" fillId="0" borderId="0">
      <protection locked="0"/>
    </xf>
    <xf numFmtId="175" fontId="17" fillId="0" borderId="0">
      <protection locked="0"/>
    </xf>
    <xf numFmtId="0" fontId="18" fillId="12" borderId="0"/>
    <xf numFmtId="176" fontId="3" fillId="0" borderId="0" applyFont="0" applyFill="0" applyBorder="0" applyAlignment="0" applyProtection="0"/>
    <xf numFmtId="174" fontId="2" fillId="0" borderId="0" applyFont="0" applyFill="0" applyBorder="0" applyAlignment="0" applyProtection="0"/>
    <xf numFmtId="43" fontId="2" fillId="0" borderId="0" applyFont="0" applyFill="0" applyBorder="0" applyAlignment="0" applyProtection="0"/>
    <xf numFmtId="177"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66" fontId="3" fillId="0" borderId="0" applyFont="0" applyFill="0" applyBorder="0" applyAlignment="0" applyProtection="0"/>
    <xf numFmtId="168" fontId="3" fillId="0" borderId="0" applyFont="0" applyFill="0" applyBorder="0" applyAlignment="0" applyProtection="0"/>
    <xf numFmtId="179" fontId="2" fillId="0" borderId="0" applyFont="0" applyFill="0" applyBorder="0" applyAlignment="0" applyProtection="0"/>
    <xf numFmtId="44" fontId="2" fillId="0" borderId="0" applyFont="0" applyFill="0" applyBorder="0" applyAlignment="0" applyProtection="0"/>
    <xf numFmtId="167" fontId="2" fillId="0" borderId="0" applyFont="0" applyFill="0" applyBorder="0" applyAlignment="0" applyProtection="0"/>
    <xf numFmtId="164" fontId="2" fillId="0" borderId="0" applyFont="0" applyFill="0" applyBorder="0" applyAlignment="0" applyProtection="0"/>
    <xf numFmtId="0" fontId="3" fillId="0" borderId="0"/>
    <xf numFmtId="0" fontId="2" fillId="0" borderId="0"/>
    <xf numFmtId="0" fontId="3" fillId="0" borderId="0"/>
    <xf numFmtId="0" fontId="19" fillId="0" borderId="0"/>
    <xf numFmtId="0" fontId="20" fillId="0" borderId="0"/>
    <xf numFmtId="0" fontId="3" fillId="0" borderId="0"/>
    <xf numFmtId="0" fontId="18" fillId="13" borderId="0"/>
    <xf numFmtId="0" fontId="3" fillId="0" borderId="0"/>
    <xf numFmtId="0" fontId="2" fillId="0" borderId="0"/>
    <xf numFmtId="0" fontId="3" fillId="0" borderId="0"/>
    <xf numFmtId="180" fontId="14" fillId="0" borderId="0">
      <protection locked="0"/>
    </xf>
    <xf numFmtId="9" fontId="3" fillId="0" borderId="0" applyFont="0" applyFill="0" applyBorder="0" applyAlignment="0" applyProtection="0"/>
    <xf numFmtId="9" fontId="3" fillId="0" borderId="0" applyFont="0" applyFill="0" applyBorder="0" applyAlignment="0" applyProtection="0"/>
    <xf numFmtId="0" fontId="24" fillId="14" borderId="0" applyNumberFormat="0" applyBorder="0" applyAlignment="0" applyProtection="0"/>
    <xf numFmtId="0" fontId="24" fillId="15" borderId="0" applyNumberFormat="0" applyBorder="0" applyAlignment="0" applyProtection="0"/>
    <xf numFmtId="0" fontId="1" fillId="0" borderId="0"/>
    <xf numFmtId="178" fontId="1" fillId="0" borderId="0" applyFont="0" applyFill="0" applyBorder="0" applyAlignment="0" applyProtection="0"/>
  </cellStyleXfs>
  <cellXfs count="140">
    <xf numFmtId="0" fontId="0" fillId="0" borderId="0" xfId="0"/>
    <xf numFmtId="0" fontId="4" fillId="0" borderId="0" xfId="0" applyFont="1"/>
    <xf numFmtId="0" fontId="0" fillId="0" borderId="0" xfId="0" applyFill="1"/>
    <xf numFmtId="0" fontId="5" fillId="0" borderId="0" xfId="0" applyFont="1" applyAlignment="1">
      <alignment horizontal="left" indent="2"/>
    </xf>
    <xf numFmtId="0" fontId="4" fillId="2" borderId="1" xfId="0" applyFont="1" applyFill="1" applyBorder="1" applyAlignment="1">
      <alignment horizontal="center"/>
    </xf>
    <xf numFmtId="0" fontId="4" fillId="3" borderId="1" xfId="0" applyFont="1" applyFill="1" applyBorder="1" applyAlignment="1">
      <alignment horizontal="center"/>
    </xf>
    <xf numFmtId="0" fontId="4" fillId="4" borderId="1" xfId="0" applyFont="1" applyFill="1" applyBorder="1" applyAlignment="1">
      <alignment horizontal="center"/>
    </xf>
    <xf numFmtId="0" fontId="6" fillId="5" borderId="0" xfId="0" applyFont="1" applyFill="1" applyBorder="1" applyAlignment="1">
      <alignment horizontal="center"/>
    </xf>
    <xf numFmtId="14" fontId="0" fillId="0" borderId="1" xfId="0" applyNumberFormat="1" applyBorder="1"/>
    <xf numFmtId="0" fontId="0" fillId="0" borderId="1" xfId="0" applyBorder="1" applyAlignment="1">
      <alignment horizontal="center"/>
    </xf>
    <xf numFmtId="0" fontId="0" fillId="0" borderId="1" xfId="0" applyBorder="1" applyAlignment="1">
      <alignment horizontal="left" indent="1"/>
    </xf>
    <xf numFmtId="0" fontId="7" fillId="0" borderId="0" xfId="0" applyFont="1"/>
    <xf numFmtId="0" fontId="6" fillId="5" borderId="1" xfId="0" applyFont="1" applyFill="1" applyBorder="1" applyAlignment="1">
      <alignment horizontal="center"/>
    </xf>
    <xf numFmtId="167" fontId="3" fillId="0" borderId="1" xfId="1" applyNumberFormat="1" applyBorder="1" applyAlignment="1"/>
    <xf numFmtId="0" fontId="3" fillId="0" borderId="1" xfId="0" applyFont="1" applyBorder="1" applyAlignment="1">
      <alignment horizontal="center"/>
    </xf>
    <xf numFmtId="0" fontId="4" fillId="0" borderId="1" xfId="0" applyFont="1" applyFill="1" applyBorder="1" applyAlignment="1">
      <alignment horizontal="center"/>
    </xf>
    <xf numFmtId="167" fontId="4" fillId="0" borderId="1" xfId="0" applyNumberFormat="1" applyFont="1" applyBorder="1"/>
    <xf numFmtId="0" fontId="3" fillId="0" borderId="0" xfId="0" applyFont="1" applyFill="1"/>
    <xf numFmtId="0" fontId="3" fillId="0" borderId="0" xfId="0" applyFont="1"/>
    <xf numFmtId="0" fontId="4" fillId="6" borderId="1" xfId="0" applyFont="1" applyFill="1" applyBorder="1" applyAlignment="1">
      <alignment horizontal="center"/>
    </xf>
    <xf numFmtId="14" fontId="4" fillId="7" borderId="1" xfId="0" applyNumberFormat="1" applyFont="1" applyFill="1" applyBorder="1" applyAlignment="1">
      <alignment horizontal="center"/>
    </xf>
    <xf numFmtId="16" fontId="3" fillId="0" borderId="1" xfId="0" applyNumberFormat="1" applyFont="1" applyBorder="1" applyAlignment="1">
      <alignment horizontal="center"/>
    </xf>
    <xf numFmtId="16" fontId="0" fillId="0" borderId="1" xfId="0" applyNumberFormat="1" applyBorder="1" applyAlignment="1">
      <alignment horizontal="center"/>
    </xf>
    <xf numFmtId="167" fontId="4" fillId="0" borderId="1" xfId="0" applyNumberFormat="1" applyFont="1" applyFill="1" applyBorder="1" applyAlignment="1">
      <alignment horizontal="left" indent="1"/>
    </xf>
    <xf numFmtId="167" fontId="3" fillId="0" borderId="0" xfId="0" applyNumberFormat="1" applyFont="1" applyFill="1" applyAlignment="1">
      <alignment horizontal="left" indent="1"/>
    </xf>
    <xf numFmtId="0" fontId="9" fillId="0" borderId="0" xfId="0" applyFont="1" applyFill="1" applyAlignment="1">
      <alignment horizontal="left" indent="1"/>
    </xf>
    <xf numFmtId="0" fontId="3" fillId="0" borderId="1" xfId="0" applyFont="1" applyFill="1" applyBorder="1" applyAlignment="1">
      <alignment horizontal="center"/>
    </xf>
    <xf numFmtId="0" fontId="3" fillId="0" borderId="1" xfId="0" applyFont="1" applyBorder="1"/>
    <xf numFmtId="0" fontId="10" fillId="0" borderId="0" xfId="0" applyFont="1"/>
    <xf numFmtId="0" fontId="0" fillId="0" borderId="0" xfId="0" applyAlignment="1">
      <alignment horizontal="right"/>
    </xf>
    <xf numFmtId="0" fontId="12" fillId="0" borderId="0" xfId="0" applyFont="1"/>
    <xf numFmtId="0" fontId="12" fillId="0" borderId="0" xfId="0" applyFont="1" applyAlignment="1">
      <alignment horizontal="right"/>
    </xf>
    <xf numFmtId="0" fontId="12" fillId="0" borderId="0" xfId="0" applyFont="1" applyFill="1"/>
    <xf numFmtId="0" fontId="8" fillId="0" borderId="0" xfId="0" applyFont="1" applyFill="1" applyBorder="1" applyAlignment="1">
      <alignment horizontal="center" vertical="center"/>
    </xf>
    <xf numFmtId="0" fontId="0" fillId="0" borderId="1" xfId="0" applyBorder="1"/>
    <xf numFmtId="14" fontId="3" fillId="0" borderId="1" xfId="0" applyNumberFormat="1" applyFont="1" applyBorder="1"/>
    <xf numFmtId="0" fontId="0" fillId="0" borderId="1" xfId="0" applyFill="1" applyBorder="1" applyAlignment="1">
      <alignment horizontal="center"/>
    </xf>
    <xf numFmtId="0" fontId="0" fillId="9" borderId="0" xfId="0" applyFill="1"/>
    <xf numFmtId="0" fontId="6" fillId="10" borderId="1" xfId="2" applyFont="1" applyFill="1" applyBorder="1" applyAlignment="1">
      <alignment horizontal="center"/>
    </xf>
    <xf numFmtId="0" fontId="3" fillId="0" borderId="0" xfId="2"/>
    <xf numFmtId="0" fontId="13" fillId="0" borderId="0" xfId="2" applyFont="1"/>
    <xf numFmtId="0" fontId="3" fillId="0" borderId="1" xfId="2" applyBorder="1"/>
    <xf numFmtId="2" fontId="3" fillId="0" borderId="1" xfId="2" applyNumberFormat="1" applyBorder="1"/>
    <xf numFmtId="0" fontId="4" fillId="0" borderId="0" xfId="2" applyFont="1" applyAlignment="1">
      <alignment horizontal="right"/>
    </xf>
    <xf numFmtId="0" fontId="22" fillId="0" borderId="3" xfId="2" applyFont="1" applyFill="1" applyBorder="1" applyAlignment="1">
      <alignment horizontal="center"/>
    </xf>
    <xf numFmtId="181" fontId="3" fillId="0" borderId="0" xfId="2" applyNumberFormat="1" applyAlignment="1">
      <alignment horizontal="center"/>
    </xf>
    <xf numFmtId="181" fontId="3" fillId="0" borderId="4" xfId="2" applyNumberFormat="1" applyFill="1" applyBorder="1" applyAlignment="1">
      <alignment horizontal="left"/>
    </xf>
    <xf numFmtId="0" fontId="3" fillId="0" borderId="4" xfId="2" applyFill="1" applyBorder="1" applyAlignment="1"/>
    <xf numFmtId="0" fontId="3" fillId="0" borderId="4" xfId="2" applyFill="1" applyBorder="1" applyAlignment="1">
      <alignment horizontal="center"/>
    </xf>
    <xf numFmtId="182" fontId="3" fillId="0" borderId="4" xfId="2" applyNumberFormat="1" applyFill="1" applyBorder="1" applyAlignment="1">
      <alignment horizontal="right"/>
    </xf>
    <xf numFmtId="20" fontId="3" fillId="0" borderId="4" xfId="2" applyNumberFormat="1" applyFill="1" applyBorder="1" applyAlignment="1">
      <alignment horizontal="center"/>
    </xf>
    <xf numFmtId="0" fontId="22" fillId="0" borderId="0" xfId="2" applyFont="1" applyFill="1" applyBorder="1" applyAlignment="1">
      <alignment horizontal="center"/>
    </xf>
    <xf numFmtId="0" fontId="3" fillId="0" borderId="0" xfId="2" applyBorder="1"/>
    <xf numFmtId="0" fontId="3" fillId="0" borderId="0" xfId="2" applyFill="1" applyBorder="1" applyAlignment="1"/>
    <xf numFmtId="2" fontId="3" fillId="0" borderId="0" xfId="2" applyNumberFormat="1" applyFill="1" applyBorder="1" applyAlignment="1"/>
    <xf numFmtId="0" fontId="25" fillId="0" borderId="0" xfId="45" applyFont="1"/>
    <xf numFmtId="0" fontId="1" fillId="0" borderId="0" xfId="45"/>
    <xf numFmtId="0" fontId="0" fillId="0" borderId="0" xfId="45" applyFont="1"/>
    <xf numFmtId="0" fontId="6" fillId="5" borderId="8" xfId="45" applyFont="1" applyFill="1" applyBorder="1" applyAlignment="1">
      <alignment horizontal="center"/>
    </xf>
    <xf numFmtId="0" fontId="6" fillId="5" borderId="9" xfId="45" applyFont="1" applyFill="1" applyBorder="1" applyAlignment="1">
      <alignment horizontal="center"/>
    </xf>
    <xf numFmtId="0" fontId="4" fillId="16" borderId="10" xfId="45" applyFont="1" applyFill="1" applyBorder="1" applyAlignment="1">
      <alignment horizontal="center"/>
    </xf>
    <xf numFmtId="0" fontId="1" fillId="0" borderId="11" xfId="45" applyBorder="1" applyAlignment="1">
      <alignment horizontal="left" indent="1"/>
    </xf>
    <xf numFmtId="0" fontId="1" fillId="0" borderId="1" xfId="45" applyBorder="1"/>
    <xf numFmtId="0" fontId="1" fillId="0" borderId="1" xfId="45" applyBorder="1" applyAlignment="1">
      <alignment horizontal="center"/>
    </xf>
    <xf numFmtId="0" fontId="1" fillId="0" borderId="1" xfId="45" applyBorder="1" applyAlignment="1">
      <alignment horizontal="left" indent="1"/>
    </xf>
    <xf numFmtId="183" fontId="1" fillId="0" borderId="12" xfId="46" applyNumberFormat="1" applyFont="1" applyBorder="1"/>
    <xf numFmtId="0" fontId="23" fillId="17" borderId="1" xfId="45" applyFont="1" applyFill="1" applyBorder="1" applyAlignment="1">
      <alignment horizontal="left" indent="1"/>
    </xf>
    <xf numFmtId="0" fontId="23" fillId="17" borderId="13" xfId="45" applyFont="1" applyFill="1" applyBorder="1" applyAlignment="1">
      <alignment horizontal="left" indent="1"/>
    </xf>
    <xf numFmtId="0" fontId="0" fillId="0" borderId="1" xfId="45" applyFont="1" applyBorder="1" applyAlignment="1">
      <alignment horizontal="left" indent="1"/>
    </xf>
    <xf numFmtId="0" fontId="1" fillId="0" borderId="14" xfId="45" applyBorder="1" applyAlignment="1">
      <alignment horizontal="center"/>
    </xf>
    <xf numFmtId="0" fontId="1" fillId="0" borderId="15" xfId="45" applyBorder="1" applyAlignment="1">
      <alignment horizontal="left" indent="1"/>
    </xf>
    <xf numFmtId="0" fontId="1" fillId="0" borderId="16" xfId="45" applyBorder="1"/>
    <xf numFmtId="0" fontId="1" fillId="0" borderId="16" xfId="45" applyBorder="1" applyAlignment="1">
      <alignment horizontal="center"/>
    </xf>
    <xf numFmtId="0" fontId="1" fillId="0" borderId="16" xfId="45" applyBorder="1" applyAlignment="1">
      <alignment horizontal="left" indent="1"/>
    </xf>
    <xf numFmtId="183" fontId="1" fillId="0" borderId="17" xfId="46" applyNumberFormat="1" applyFont="1" applyBorder="1"/>
    <xf numFmtId="0" fontId="3" fillId="0" borderId="0" xfId="30"/>
    <xf numFmtId="0" fontId="27" fillId="18" borderId="1" xfId="30" applyFont="1" applyFill="1" applyBorder="1" applyAlignment="1">
      <alignment horizontal="right"/>
    </xf>
    <xf numFmtId="0" fontId="28" fillId="19" borderId="1" xfId="30" applyFont="1" applyFill="1" applyBorder="1" applyAlignment="1"/>
    <xf numFmtId="0" fontId="29" fillId="20" borderId="1" xfId="30" applyFont="1" applyFill="1" applyBorder="1" applyAlignment="1">
      <alignment horizontal="right"/>
    </xf>
    <xf numFmtId="0" fontId="3" fillId="0" borderId="2" xfId="30" applyBorder="1"/>
    <xf numFmtId="184" fontId="19" fillId="21" borderId="1" xfId="30" applyNumberFormat="1" applyFont="1" applyFill="1" applyBorder="1" applyAlignment="1"/>
    <xf numFmtId="0" fontId="19" fillId="21" borderId="1" xfId="30" applyFont="1" applyFill="1" applyBorder="1" applyAlignment="1"/>
    <xf numFmtId="0" fontId="3" fillId="0" borderId="1" xfId="30" applyBorder="1"/>
    <xf numFmtId="0" fontId="30" fillId="22" borderId="1" xfId="30" applyFont="1" applyFill="1" applyBorder="1" applyAlignment="1">
      <alignment horizontal="right"/>
    </xf>
    <xf numFmtId="0" fontId="3" fillId="0" borderId="1" xfId="30" applyFill="1" applyBorder="1" applyAlignment="1"/>
    <xf numFmtId="0" fontId="21" fillId="0" borderId="0" xfId="2" applyFont="1" applyAlignment="1">
      <alignment horizontal="centerContinuous"/>
    </xf>
    <xf numFmtId="0" fontId="31" fillId="0" borderId="0" xfId="2" applyFont="1" applyAlignment="1">
      <alignment horizontal="centerContinuous"/>
    </xf>
    <xf numFmtId="181" fontId="3" fillId="0" borderId="4" xfId="2" applyNumberFormat="1" applyFill="1" applyBorder="1" applyAlignment="1">
      <alignment horizontal="center"/>
    </xf>
    <xf numFmtId="2" fontId="3" fillId="0" borderId="4" xfId="2" applyNumberFormat="1" applyFill="1" applyBorder="1" applyAlignment="1"/>
    <xf numFmtId="20" fontId="3" fillId="0" borderId="4" xfId="2" applyNumberFormat="1" applyFill="1" applyBorder="1" applyAlignment="1"/>
    <xf numFmtId="185" fontId="3" fillId="0" borderId="4" xfId="2" applyNumberFormat="1" applyFill="1" applyBorder="1" applyAlignment="1"/>
    <xf numFmtId="181" fontId="3" fillId="0" borderId="19" xfId="2" applyNumberFormat="1" applyFill="1" applyBorder="1" applyAlignment="1">
      <alignment horizontal="center"/>
    </xf>
    <xf numFmtId="0" fontId="3" fillId="0" borderId="19" xfId="2" applyFill="1" applyBorder="1" applyAlignment="1"/>
    <xf numFmtId="2" fontId="3" fillId="0" borderId="19" xfId="2" applyNumberFormat="1" applyFill="1" applyBorder="1" applyAlignment="1"/>
    <xf numFmtId="20" fontId="3" fillId="0" borderId="19" xfId="2" applyNumberFormat="1" applyFill="1" applyBorder="1" applyAlignment="1"/>
    <xf numFmtId="185" fontId="3" fillId="0" borderId="19" xfId="2" applyNumberFormat="1" applyFill="1" applyBorder="1" applyAlignment="1"/>
    <xf numFmtId="0" fontId="8" fillId="6" borderId="2" xfId="2" applyFont="1" applyFill="1" applyBorder="1"/>
    <xf numFmtId="0" fontId="8" fillId="0" borderId="0" xfId="2" applyFont="1"/>
    <xf numFmtId="14" fontId="3" fillId="0" borderId="0" xfId="30" applyNumberFormat="1"/>
    <xf numFmtId="16" fontId="3" fillId="0" borderId="0" xfId="30" applyNumberFormat="1"/>
    <xf numFmtId="186" fontId="3" fillId="0" borderId="0" xfId="30" applyNumberFormat="1"/>
    <xf numFmtId="0" fontId="33" fillId="20" borderId="1" xfId="30" applyFont="1" applyFill="1" applyBorder="1" applyAlignment="1">
      <alignment horizontal="left"/>
    </xf>
    <xf numFmtId="0" fontId="29" fillId="20" borderId="1" xfId="30" applyFont="1" applyFill="1" applyBorder="1" applyAlignment="1">
      <alignment horizontal="right" wrapText="1"/>
    </xf>
    <xf numFmtId="0" fontId="34" fillId="21" borderId="1" xfId="30" applyFont="1" applyFill="1" applyBorder="1" applyAlignment="1">
      <alignment horizontal="left"/>
    </xf>
    <xf numFmtId="185" fontId="19" fillId="23" borderId="1" xfId="30" applyNumberFormat="1" applyFont="1" applyFill="1" applyBorder="1" applyAlignment="1"/>
    <xf numFmtId="0" fontId="19" fillId="23" borderId="1" xfId="30" applyFont="1" applyFill="1" applyBorder="1" applyAlignment="1"/>
    <xf numFmtId="186" fontId="19" fillId="23" borderId="1" xfId="30" applyNumberFormat="1" applyFont="1" applyFill="1" applyBorder="1" applyAlignment="1"/>
    <xf numFmtId="0" fontId="3" fillId="0" borderId="1" xfId="30" applyFont="1" applyBorder="1"/>
    <xf numFmtId="0" fontId="34" fillId="24" borderId="1" xfId="30" applyFont="1" applyFill="1" applyBorder="1" applyAlignment="1">
      <alignment horizontal="left"/>
    </xf>
    <xf numFmtId="0" fontId="34" fillId="25" borderId="1" xfId="30" applyFont="1" applyFill="1" applyBorder="1" applyAlignment="1">
      <alignment horizontal="left"/>
    </xf>
    <xf numFmtId="185" fontId="19" fillId="26" borderId="1" xfId="30" applyNumberFormat="1" applyFont="1" applyFill="1" applyBorder="1" applyAlignment="1"/>
    <xf numFmtId="0" fontId="19" fillId="26" borderId="1" xfId="30" applyFont="1" applyFill="1" applyBorder="1" applyAlignment="1"/>
    <xf numFmtId="0" fontId="3" fillId="27" borderId="1" xfId="30" applyFont="1" applyFill="1" applyBorder="1"/>
    <xf numFmtId="0" fontId="34" fillId="28" borderId="1" xfId="30" applyFont="1" applyFill="1" applyBorder="1" applyAlignment="1">
      <alignment horizontal="left"/>
    </xf>
    <xf numFmtId="185" fontId="19" fillId="29" borderId="1" xfId="30" applyNumberFormat="1" applyFont="1" applyFill="1" applyBorder="1" applyAlignment="1"/>
    <xf numFmtId="0" fontId="19" fillId="29" borderId="1" xfId="30" applyFont="1" applyFill="1" applyBorder="1" applyAlignment="1"/>
    <xf numFmtId="0" fontId="3" fillId="17" borderId="1" xfId="30" applyFont="1" applyFill="1" applyBorder="1"/>
    <xf numFmtId="0" fontId="35" fillId="25" borderId="1" xfId="30" applyFont="1" applyFill="1" applyBorder="1" applyAlignment="1">
      <alignment horizontal="left"/>
    </xf>
    <xf numFmtId="0" fontId="34" fillId="21" borderId="21" xfId="30" applyFont="1" applyFill="1" applyBorder="1" applyAlignment="1">
      <alignment horizontal="left"/>
    </xf>
    <xf numFmtId="1" fontId="19" fillId="21" borderId="1" xfId="30" applyNumberFormat="1" applyFont="1" applyFill="1" applyBorder="1" applyAlignment="1"/>
    <xf numFmtId="1" fontId="19" fillId="25" borderId="1" xfId="30" applyNumberFormat="1" applyFont="1" applyFill="1" applyBorder="1" applyAlignment="1"/>
    <xf numFmtId="1" fontId="19" fillId="28" borderId="1" xfId="30" applyNumberFormat="1" applyFont="1" applyFill="1" applyBorder="1" applyAlignment="1"/>
    <xf numFmtId="0" fontId="36" fillId="0" borderId="1" xfId="0" applyFont="1" applyBorder="1"/>
    <xf numFmtId="0" fontId="37" fillId="0" borderId="1" xfId="0" applyFont="1" applyBorder="1"/>
    <xf numFmtId="166" fontId="1" fillId="0" borderId="0" xfId="1" applyFont="1"/>
    <xf numFmtId="166" fontId="3" fillId="0" borderId="0" xfId="1"/>
    <xf numFmtId="166" fontId="3" fillId="0" borderId="0" xfId="1" applyFont="1"/>
    <xf numFmtId="0" fontId="4" fillId="0" borderId="1" xfId="0" applyFont="1" applyBorder="1" applyAlignment="1">
      <alignment horizontal="center"/>
    </xf>
    <xf numFmtId="0" fontId="11" fillId="0" borderId="0" xfId="0" applyFont="1" applyAlignment="1">
      <alignment horizontal="center"/>
    </xf>
    <xf numFmtId="0" fontId="6" fillId="5" borderId="1" xfId="0" applyFont="1" applyFill="1" applyBorder="1" applyAlignment="1">
      <alignment horizontal="center" vertical="center"/>
    </xf>
    <xf numFmtId="0" fontId="8" fillId="8" borderId="1" xfId="0" applyFont="1" applyFill="1" applyBorder="1" applyAlignment="1">
      <alignment horizontal="center" vertical="center"/>
    </xf>
    <xf numFmtId="0" fontId="21" fillId="0" borderId="0" xfId="2" applyFont="1" applyAlignment="1">
      <alignment horizontal="center"/>
    </xf>
    <xf numFmtId="165" fontId="32" fillId="6" borderId="13" xfId="3" applyNumberFormat="1" applyFont="1" applyFill="1" applyBorder="1" applyAlignment="1"/>
    <xf numFmtId="165" fontId="32" fillId="6" borderId="20" xfId="3" applyNumberFormat="1" applyFont="1" applyFill="1" applyBorder="1" applyAlignment="1"/>
    <xf numFmtId="165" fontId="0" fillId="11" borderId="1" xfId="3" applyNumberFormat="1" applyFont="1" applyFill="1" applyBorder="1" applyAlignment="1">
      <alignment horizontal="center"/>
    </xf>
    <xf numFmtId="0" fontId="26" fillId="5" borderId="5" xfId="45" applyFont="1" applyFill="1" applyBorder="1" applyAlignment="1">
      <alignment horizontal="center"/>
    </xf>
    <xf numFmtId="0" fontId="26" fillId="5" borderId="6" xfId="45" applyFont="1" applyFill="1" applyBorder="1" applyAlignment="1">
      <alignment horizontal="center"/>
    </xf>
    <xf numFmtId="0" fontId="26" fillId="5" borderId="7" xfId="45" applyFont="1" applyFill="1" applyBorder="1" applyAlignment="1">
      <alignment horizontal="center"/>
    </xf>
    <xf numFmtId="0" fontId="24" fillId="14" borderId="18" xfId="43" applyBorder="1" applyAlignment="1">
      <alignment horizontal="center" vertical="center"/>
    </xf>
    <xf numFmtId="0" fontId="24" fillId="15" borderId="18" xfId="44" applyBorder="1" applyAlignment="1">
      <alignment horizontal="center" vertical="center"/>
    </xf>
  </cellXfs>
  <cellStyles count="47">
    <cellStyle name="Cancel" xfId="4"/>
    <cellStyle name="Comma" xfId="5"/>
    <cellStyle name="Comma [0]" xfId="6"/>
    <cellStyle name="Comma_SOLVER1" xfId="7"/>
    <cellStyle name="Currency" xfId="8"/>
    <cellStyle name="Currency [0]" xfId="9"/>
    <cellStyle name="Currency_Solver Example" xfId="10"/>
    <cellStyle name="Date" xfId="11"/>
    <cellStyle name="Énfasis1" xfId="43" builtinId="29"/>
    <cellStyle name="Énfasis2" xfId="44" builtinId="33"/>
    <cellStyle name="Euro" xfId="12"/>
    <cellStyle name="Fixed" xfId="13"/>
    <cellStyle name="Heading1" xfId="14"/>
    <cellStyle name="Heading2" xfId="15"/>
    <cellStyle name="Marco" xfId="16"/>
    <cellStyle name="Millares" xfId="1" builtinId="3"/>
    <cellStyle name="Millares [0] 2" xfId="17"/>
    <cellStyle name="Millares 2" xfId="3"/>
    <cellStyle name="Millares 3" xfId="18"/>
    <cellStyle name="Millares 3 2" xfId="19"/>
    <cellStyle name="Millares 3 2 2" xfId="20"/>
    <cellStyle name="Millares 4" xfId="21"/>
    <cellStyle name="Millares 4 2" xfId="46"/>
    <cellStyle name="Millares 5" xfId="22"/>
    <cellStyle name="Millares 6" xfId="23"/>
    <cellStyle name="Millares 7" xfId="24"/>
    <cellStyle name="Moneda 2" xfId="25"/>
    <cellStyle name="Moneda 3" xfId="26"/>
    <cellStyle name="Moneda 3 2" xfId="27"/>
    <cellStyle name="Moneda 3 2 2" xfId="28"/>
    <cellStyle name="Moneda 4" xfId="29"/>
    <cellStyle name="Normal" xfId="0" builtinId="0"/>
    <cellStyle name="Normal 2" xfId="30"/>
    <cellStyle name="Normal 2 2" xfId="31"/>
    <cellStyle name="Normal 2 3" xfId="32"/>
    <cellStyle name="Normal 3" xfId="33"/>
    <cellStyle name="Normal 3 2" xfId="34"/>
    <cellStyle name="Normal 4" xfId="2"/>
    <cellStyle name="Normal 4 2" xfId="35"/>
    <cellStyle name="Normal 5" xfId="36"/>
    <cellStyle name="Normal 5 2" xfId="37"/>
    <cellStyle name="Normal 6" xfId="38"/>
    <cellStyle name="Normal 6 2" xfId="45"/>
    <cellStyle name="Normal 7" xfId="39"/>
    <cellStyle name="Percent" xfId="40"/>
    <cellStyle name="Porcentual 2" xfId="41"/>
    <cellStyle name="Porcentual 3" xfId="4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11</xdr:col>
      <xdr:colOff>72936</xdr:colOff>
      <xdr:row>34</xdr:row>
      <xdr:rowOff>2722</xdr:rowOff>
    </xdr:from>
    <xdr:to>
      <xdr:col>11</xdr:col>
      <xdr:colOff>182701</xdr:colOff>
      <xdr:row>36</xdr:row>
      <xdr:rowOff>2767</xdr:rowOff>
    </xdr:to>
    <xdr:sp macro="" textlink="">
      <xdr:nvSpPr>
        <xdr:cNvPr id="2" name="1 Abrir llave"/>
        <xdr:cNvSpPr/>
      </xdr:nvSpPr>
      <xdr:spPr>
        <a:xfrm>
          <a:off x="8302536" y="5473882"/>
          <a:ext cx="119744" cy="329610"/>
        </a:xfrm>
        <a:prstGeom prst="leftBrace">
          <a:avLst>
            <a:gd name="adj1" fmla="val 8512"/>
            <a:gd name="adj2" fmla="val 50000"/>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es-PE" sz="1100"/>
        </a:p>
      </xdr:txBody>
    </xdr:sp>
    <xdr:clientData/>
  </xdr:twoCellAnchor>
  <xdr:twoCellAnchor>
    <xdr:from>
      <xdr:col>10</xdr:col>
      <xdr:colOff>741045</xdr:colOff>
      <xdr:row>35</xdr:row>
      <xdr:rowOff>1770</xdr:rowOff>
    </xdr:from>
    <xdr:to>
      <xdr:col>11</xdr:col>
      <xdr:colOff>73091</xdr:colOff>
      <xdr:row>37</xdr:row>
      <xdr:rowOff>7658</xdr:rowOff>
    </xdr:to>
    <xdr:cxnSp macro="">
      <xdr:nvCxnSpPr>
        <xdr:cNvPr id="4" name="3 Forma"/>
        <xdr:cNvCxnSpPr>
          <a:stCxn id="2" idx="1"/>
        </xdr:cNvCxnSpPr>
      </xdr:nvCxnSpPr>
      <xdr:spPr>
        <a:xfrm rot="10800000" flipV="1">
          <a:off x="8206740" y="5640570"/>
          <a:ext cx="96192" cy="341168"/>
        </a:xfrm>
        <a:prstGeom prst="curved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10</xdr:col>
      <xdr:colOff>38100</xdr:colOff>
      <xdr:row>44</xdr:row>
      <xdr:rowOff>133350</xdr:rowOff>
    </xdr:from>
    <xdr:to>
      <xdr:col>15</xdr:col>
      <xdr:colOff>111589</xdr:colOff>
      <xdr:row>46</xdr:row>
      <xdr:rowOff>157002</xdr:rowOff>
    </xdr:to>
    <xdr:pic>
      <xdr:nvPicPr>
        <xdr:cNvPr id="6" name="5 Imagen"/>
        <xdr:cNvPicPr>
          <a:picLocks noChangeAspect="1"/>
        </xdr:cNvPicPr>
      </xdr:nvPicPr>
      <xdr:blipFill>
        <a:blip xmlns:r="http://schemas.openxmlformats.org/officeDocument/2006/relationships" r:embed="rId1" cstate="print"/>
        <a:stretch>
          <a:fillRect/>
        </a:stretch>
      </xdr:blipFill>
      <xdr:spPr>
        <a:xfrm>
          <a:off x="8048625" y="7391400"/>
          <a:ext cx="3883489" cy="347502"/>
        </a:xfrm>
        <a:prstGeom prst="rect">
          <a:avLst/>
        </a:prstGeom>
      </xdr:spPr>
    </xdr:pic>
    <xdr:clientData/>
  </xdr:twoCellAnchor>
  <xdr:twoCellAnchor editAs="oneCell">
    <xdr:from>
      <xdr:col>10</xdr:col>
      <xdr:colOff>104775</xdr:colOff>
      <xdr:row>50</xdr:row>
      <xdr:rowOff>114300</xdr:rowOff>
    </xdr:from>
    <xdr:to>
      <xdr:col>16</xdr:col>
      <xdr:colOff>123461</xdr:colOff>
      <xdr:row>53</xdr:row>
      <xdr:rowOff>91861</xdr:rowOff>
    </xdr:to>
    <xdr:pic>
      <xdr:nvPicPr>
        <xdr:cNvPr id="8" name="7 Imagen"/>
        <xdr:cNvPicPr>
          <a:picLocks noChangeAspect="1"/>
        </xdr:cNvPicPr>
      </xdr:nvPicPr>
      <xdr:blipFill>
        <a:blip xmlns:r="http://schemas.openxmlformats.org/officeDocument/2006/relationships" r:embed="rId2" cstate="print"/>
        <a:stretch>
          <a:fillRect/>
        </a:stretch>
      </xdr:blipFill>
      <xdr:spPr>
        <a:xfrm>
          <a:off x="8115300" y="8343900"/>
          <a:ext cx="4590686" cy="463336"/>
        </a:xfrm>
        <a:prstGeom prst="rect">
          <a:avLst/>
        </a:prstGeom>
      </xdr:spPr>
    </xdr:pic>
    <xdr:clientData/>
  </xdr:twoCellAnchor>
  <xdr:twoCellAnchor editAs="oneCell">
    <xdr:from>
      <xdr:col>12</xdr:col>
      <xdr:colOff>152400</xdr:colOff>
      <xdr:row>2</xdr:row>
      <xdr:rowOff>47625</xdr:rowOff>
    </xdr:from>
    <xdr:to>
      <xdr:col>15</xdr:col>
      <xdr:colOff>704495</xdr:colOff>
      <xdr:row>13</xdr:row>
      <xdr:rowOff>18831</xdr:rowOff>
    </xdr:to>
    <xdr:pic>
      <xdr:nvPicPr>
        <xdr:cNvPr id="3" name="2 Imagen"/>
        <xdr:cNvPicPr>
          <a:picLocks noChangeAspect="1"/>
        </xdr:cNvPicPr>
      </xdr:nvPicPr>
      <xdr:blipFill>
        <a:blip xmlns:r="http://schemas.openxmlformats.org/officeDocument/2006/relationships" r:embed="rId3"/>
        <a:stretch>
          <a:fillRect/>
        </a:stretch>
      </xdr:blipFill>
      <xdr:spPr>
        <a:xfrm>
          <a:off x="9248775" y="438150"/>
          <a:ext cx="2838095" cy="175238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11</xdr:col>
      <xdr:colOff>72936</xdr:colOff>
      <xdr:row>34</xdr:row>
      <xdr:rowOff>2722</xdr:rowOff>
    </xdr:from>
    <xdr:to>
      <xdr:col>11</xdr:col>
      <xdr:colOff>182701</xdr:colOff>
      <xdr:row>36</xdr:row>
      <xdr:rowOff>2767</xdr:rowOff>
    </xdr:to>
    <xdr:sp macro="" textlink="">
      <xdr:nvSpPr>
        <xdr:cNvPr id="2" name="1 Abrir llave"/>
        <xdr:cNvSpPr/>
      </xdr:nvSpPr>
      <xdr:spPr>
        <a:xfrm>
          <a:off x="8407311" y="5593897"/>
          <a:ext cx="109765" cy="323895"/>
        </a:xfrm>
        <a:prstGeom prst="leftBrace">
          <a:avLst>
            <a:gd name="adj1" fmla="val 8512"/>
            <a:gd name="adj2" fmla="val 50000"/>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es-PE" sz="1100"/>
        </a:p>
      </xdr:txBody>
    </xdr:sp>
    <xdr:clientData/>
  </xdr:twoCellAnchor>
  <xdr:twoCellAnchor>
    <xdr:from>
      <xdr:col>10</xdr:col>
      <xdr:colOff>741045</xdr:colOff>
      <xdr:row>35</xdr:row>
      <xdr:rowOff>1770</xdr:rowOff>
    </xdr:from>
    <xdr:to>
      <xdr:col>11</xdr:col>
      <xdr:colOff>73091</xdr:colOff>
      <xdr:row>37</xdr:row>
      <xdr:rowOff>7658</xdr:rowOff>
    </xdr:to>
    <xdr:cxnSp macro="">
      <xdr:nvCxnSpPr>
        <xdr:cNvPr id="3" name="3 Forma"/>
        <xdr:cNvCxnSpPr>
          <a:stCxn id="2" idx="1"/>
        </xdr:cNvCxnSpPr>
      </xdr:nvCxnSpPr>
      <xdr:spPr>
        <a:xfrm rot="10800000" flipV="1">
          <a:off x="8313420" y="5754870"/>
          <a:ext cx="94046" cy="329738"/>
        </a:xfrm>
        <a:prstGeom prst="curved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152400</xdr:colOff>
      <xdr:row>2</xdr:row>
      <xdr:rowOff>47625</xdr:rowOff>
    </xdr:from>
    <xdr:to>
      <xdr:col>15</xdr:col>
      <xdr:colOff>704495</xdr:colOff>
      <xdr:row>13</xdr:row>
      <xdr:rowOff>18831</xdr:rowOff>
    </xdr:to>
    <xdr:pic>
      <xdr:nvPicPr>
        <xdr:cNvPr id="6" name="2 Imagen"/>
        <xdr:cNvPicPr>
          <a:picLocks noChangeAspect="1"/>
        </xdr:cNvPicPr>
      </xdr:nvPicPr>
      <xdr:blipFill>
        <a:blip xmlns:r="http://schemas.openxmlformats.org/officeDocument/2006/relationships" r:embed="rId1"/>
        <a:stretch>
          <a:fillRect/>
        </a:stretch>
      </xdr:blipFill>
      <xdr:spPr>
        <a:xfrm>
          <a:off x="9248775" y="438150"/>
          <a:ext cx="2838095" cy="175238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85725</xdr:colOff>
      <xdr:row>15</xdr:row>
      <xdr:rowOff>28575</xdr:rowOff>
    </xdr:from>
    <xdr:to>
      <xdr:col>6</xdr:col>
      <xdr:colOff>504825</xdr:colOff>
      <xdr:row>18</xdr:row>
      <xdr:rowOff>114300</xdr:rowOff>
    </xdr:to>
    <xdr:sp macro="" textlink="">
      <xdr:nvSpPr>
        <xdr:cNvPr id="2" name="1 Rectángulo redondeado"/>
        <xdr:cNvSpPr/>
      </xdr:nvSpPr>
      <xdr:spPr>
        <a:xfrm>
          <a:off x="85725" y="2552700"/>
          <a:ext cx="392430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ES" sz="1100"/>
            <a:t>La </a:t>
          </a:r>
          <a:r>
            <a:rPr lang="es-ES" sz="1100" baseline="0"/>
            <a:t> suma del igv de las facturas canceladas del vendedor Castillo</a:t>
          </a:r>
          <a:endParaRPr lang="es-ES" sz="1100"/>
        </a:p>
      </xdr:txBody>
    </xdr:sp>
    <xdr:clientData/>
  </xdr:twoCellAnchor>
  <xdr:twoCellAnchor>
    <xdr:from>
      <xdr:col>0</xdr:col>
      <xdr:colOff>0</xdr:colOff>
      <xdr:row>20</xdr:row>
      <xdr:rowOff>66675</xdr:rowOff>
    </xdr:from>
    <xdr:to>
      <xdr:col>6</xdr:col>
      <xdr:colOff>419100</xdr:colOff>
      <xdr:row>23</xdr:row>
      <xdr:rowOff>152400</xdr:rowOff>
    </xdr:to>
    <xdr:sp macro="" textlink="">
      <xdr:nvSpPr>
        <xdr:cNvPr id="3" name="2 Rectángulo redondeado"/>
        <xdr:cNvSpPr/>
      </xdr:nvSpPr>
      <xdr:spPr>
        <a:xfrm>
          <a:off x="0" y="3419475"/>
          <a:ext cx="392430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ES" sz="1100"/>
            <a:t>La suma de los montos de las facturas canceladas</a:t>
          </a:r>
          <a:r>
            <a:rPr lang="es-ES" sz="1100" baseline="0"/>
            <a:t> del cliente saga  atendidas por el vendedor Castillo</a:t>
          </a:r>
          <a:endParaRPr lang="es-E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12</xdr:col>
      <xdr:colOff>190500</xdr:colOff>
      <xdr:row>1</xdr:row>
      <xdr:rowOff>145678</xdr:rowOff>
    </xdr:from>
    <xdr:to>
      <xdr:col>14</xdr:col>
      <xdr:colOff>200025</xdr:colOff>
      <xdr:row>4</xdr:row>
      <xdr:rowOff>166408</xdr:rowOff>
    </xdr:to>
    <xdr:pic>
      <xdr:nvPicPr>
        <xdr:cNvPr id="2" name="1 Imag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7664824" y="302560"/>
          <a:ext cx="1533525" cy="536201"/>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M233"/>
  <sheetViews>
    <sheetView topLeftCell="A8" zoomScale="70" zoomScaleNormal="70" workbookViewId="0">
      <selection activeCell="J38" sqref="J38:M38"/>
    </sheetView>
  </sheetViews>
  <sheetFormatPr baseColWidth="10" defaultRowHeight="12.75"/>
  <cols>
    <col min="3" max="4" width="13.5703125" customWidth="1"/>
    <col min="5" max="5" width="5.42578125" customWidth="1"/>
    <col min="7" max="7" width="11.5703125" bestFit="1" customWidth="1"/>
    <col min="9" max="9" width="12.28515625" bestFit="1" customWidth="1"/>
  </cols>
  <sheetData>
    <row r="1" spans="1:10" ht="18">
      <c r="A1" s="128" t="s">
        <v>17</v>
      </c>
      <c r="B1" s="128"/>
      <c r="C1" s="128"/>
      <c r="D1" s="128"/>
      <c r="F1" s="1" t="s">
        <v>18</v>
      </c>
      <c r="I1" s="2"/>
      <c r="J1" s="2"/>
    </row>
    <row r="2" spans="1:10">
      <c r="A2" s="3"/>
      <c r="F2" s="30" t="s">
        <v>26</v>
      </c>
      <c r="I2" s="2"/>
      <c r="J2" s="2"/>
    </row>
    <row r="3" spans="1:10">
      <c r="A3" s="4" t="s">
        <v>1</v>
      </c>
      <c r="B3" s="5" t="s">
        <v>2</v>
      </c>
      <c r="C3" s="6" t="s">
        <v>12</v>
      </c>
      <c r="D3" s="7" t="s">
        <v>11</v>
      </c>
      <c r="F3" s="30" t="s">
        <v>19</v>
      </c>
      <c r="I3" s="2"/>
      <c r="J3" s="2"/>
    </row>
    <row r="4" spans="1:10">
      <c r="A4" s="8">
        <v>40586</v>
      </c>
      <c r="B4" s="9" t="s">
        <v>4</v>
      </c>
      <c r="C4" s="10" t="s">
        <v>15</v>
      </c>
      <c r="D4" s="9">
        <v>94</v>
      </c>
      <c r="I4" s="2"/>
      <c r="J4" s="2"/>
    </row>
    <row r="5" spans="1:10">
      <c r="A5" s="8">
        <v>40599</v>
      </c>
      <c r="B5" s="9" t="s">
        <v>4</v>
      </c>
      <c r="C5" s="10" t="s">
        <v>15</v>
      </c>
      <c r="D5" s="9">
        <v>94</v>
      </c>
      <c r="F5" s="1" t="s">
        <v>3</v>
      </c>
      <c r="G5" s="30" t="s">
        <v>28</v>
      </c>
      <c r="I5" s="2"/>
      <c r="J5" s="2"/>
    </row>
    <row r="6" spans="1:10">
      <c r="A6" s="8">
        <v>40591</v>
      </c>
      <c r="B6" s="9" t="s">
        <v>5</v>
      </c>
      <c r="C6" s="10" t="s">
        <v>13</v>
      </c>
      <c r="D6" s="9">
        <v>5</v>
      </c>
      <c r="F6" s="29"/>
      <c r="G6" s="30"/>
      <c r="I6" s="2"/>
      <c r="J6" s="2"/>
    </row>
    <row r="7" spans="1:10">
      <c r="A7" s="8">
        <v>40598</v>
      </c>
      <c r="B7" s="9" t="s">
        <v>6</v>
      </c>
      <c r="C7" s="10" t="s">
        <v>14</v>
      </c>
      <c r="D7" s="9">
        <v>62</v>
      </c>
      <c r="F7" s="31"/>
      <c r="G7" s="30" t="s">
        <v>22</v>
      </c>
      <c r="I7" s="2"/>
      <c r="J7" s="2"/>
    </row>
    <row r="8" spans="1:10">
      <c r="A8" s="8">
        <v>40588</v>
      </c>
      <c r="B8" s="9" t="s">
        <v>5</v>
      </c>
      <c r="C8" s="10" t="s">
        <v>14</v>
      </c>
      <c r="D8" s="9">
        <v>38</v>
      </c>
      <c r="F8" s="11"/>
      <c r="I8" s="2"/>
      <c r="J8" s="2"/>
    </row>
    <row r="9" spans="1:10">
      <c r="A9" s="8">
        <v>40593</v>
      </c>
      <c r="B9" s="9" t="s">
        <v>6</v>
      </c>
      <c r="C9" s="10" t="s">
        <v>15</v>
      </c>
      <c r="D9" s="9">
        <v>98</v>
      </c>
      <c r="F9" s="5" t="s">
        <v>2</v>
      </c>
      <c r="G9" s="12" t="s">
        <v>11</v>
      </c>
      <c r="I9" s="2"/>
      <c r="J9" s="2"/>
    </row>
    <row r="10" spans="1:10">
      <c r="A10" s="8">
        <v>40599</v>
      </c>
      <c r="B10" s="9" t="s">
        <v>4</v>
      </c>
      <c r="C10" s="10" t="s">
        <v>13</v>
      </c>
      <c r="D10" s="9">
        <v>93</v>
      </c>
      <c r="F10" s="9" t="s">
        <v>6</v>
      </c>
      <c r="G10" s="13"/>
      <c r="H10" s="28" t="str">
        <f>REPT("█",G10/1000)</f>
        <v/>
      </c>
      <c r="I10" s="2"/>
      <c r="J10" s="2"/>
    </row>
    <row r="11" spans="1:10">
      <c r="A11" s="8">
        <v>40596</v>
      </c>
      <c r="B11" s="9" t="s">
        <v>4</v>
      </c>
      <c r="C11" s="10" t="s">
        <v>13</v>
      </c>
      <c r="D11" s="9">
        <v>95</v>
      </c>
      <c r="F11" s="9" t="s">
        <v>4</v>
      </c>
      <c r="G11" s="13"/>
      <c r="H11" s="28"/>
      <c r="I11" s="2"/>
      <c r="J11" s="2"/>
    </row>
    <row r="12" spans="1:10">
      <c r="A12" s="8">
        <v>40590</v>
      </c>
      <c r="B12" s="9" t="s">
        <v>5</v>
      </c>
      <c r="C12" s="10" t="s">
        <v>13</v>
      </c>
      <c r="D12" s="9">
        <v>57</v>
      </c>
      <c r="F12" s="14" t="s">
        <v>5</v>
      </c>
      <c r="G12" s="13"/>
      <c r="H12" s="28"/>
      <c r="I12" s="2"/>
      <c r="J12" s="2"/>
    </row>
    <row r="13" spans="1:10">
      <c r="A13" s="8">
        <v>40602</v>
      </c>
      <c r="B13" s="9" t="s">
        <v>4</v>
      </c>
      <c r="C13" s="10" t="s">
        <v>13</v>
      </c>
      <c r="D13" s="9">
        <v>85</v>
      </c>
      <c r="F13" s="15" t="s">
        <v>0</v>
      </c>
      <c r="G13" s="16"/>
      <c r="I13" s="2"/>
      <c r="J13" s="2"/>
    </row>
    <row r="14" spans="1:10">
      <c r="A14" s="8">
        <v>40588</v>
      </c>
      <c r="B14" s="9" t="s">
        <v>6</v>
      </c>
      <c r="C14" s="10" t="s">
        <v>14</v>
      </c>
      <c r="D14" s="9">
        <v>11</v>
      </c>
      <c r="I14" s="2"/>
      <c r="J14" s="2"/>
    </row>
    <row r="15" spans="1:10">
      <c r="A15" s="8">
        <v>40601</v>
      </c>
      <c r="B15" s="9" t="s">
        <v>6</v>
      </c>
      <c r="C15" s="10" t="s">
        <v>13</v>
      </c>
      <c r="D15" s="9">
        <v>43</v>
      </c>
      <c r="F15" s="11" t="s">
        <v>29</v>
      </c>
      <c r="I15" s="2"/>
      <c r="J15" s="2"/>
    </row>
    <row r="16" spans="1:10">
      <c r="A16" s="8">
        <v>40592</v>
      </c>
      <c r="B16" s="9" t="s">
        <v>5</v>
      </c>
      <c r="C16" s="10" t="s">
        <v>15</v>
      </c>
      <c r="D16" s="9">
        <v>95</v>
      </c>
      <c r="I16" s="2"/>
      <c r="J16" s="2"/>
    </row>
    <row r="17" spans="1:10">
      <c r="A17" s="8">
        <v>40593</v>
      </c>
      <c r="B17" s="9" t="s">
        <v>4</v>
      </c>
      <c r="C17" s="10" t="s">
        <v>13</v>
      </c>
      <c r="D17" s="9">
        <v>75</v>
      </c>
      <c r="F17" s="6" t="s">
        <v>12</v>
      </c>
      <c r="G17" s="12" t="s">
        <v>11</v>
      </c>
      <c r="I17" s="2"/>
      <c r="J17" s="2"/>
    </row>
    <row r="18" spans="1:10">
      <c r="A18" s="8">
        <v>40588</v>
      </c>
      <c r="B18" s="9" t="s">
        <v>4</v>
      </c>
      <c r="C18" s="10" t="s">
        <v>13</v>
      </c>
      <c r="D18" s="9">
        <v>84</v>
      </c>
      <c r="F18" s="9" t="s">
        <v>13</v>
      </c>
      <c r="G18" s="13"/>
      <c r="H18" s="28"/>
      <c r="I18" s="2"/>
      <c r="J18" s="2"/>
    </row>
    <row r="19" spans="1:10">
      <c r="A19" s="8">
        <v>40597</v>
      </c>
      <c r="B19" s="9" t="s">
        <v>5</v>
      </c>
      <c r="C19" s="10" t="s">
        <v>13</v>
      </c>
      <c r="D19" s="9">
        <v>69</v>
      </c>
      <c r="F19" s="9" t="s">
        <v>14</v>
      </c>
      <c r="G19" s="13"/>
      <c r="H19" s="28"/>
      <c r="I19" s="2"/>
      <c r="J19" s="17"/>
    </row>
    <row r="20" spans="1:10">
      <c r="A20" s="8">
        <v>40593</v>
      </c>
      <c r="B20" s="9" t="s">
        <v>4</v>
      </c>
      <c r="C20" s="10" t="s">
        <v>14</v>
      </c>
      <c r="D20" s="9">
        <v>68</v>
      </c>
      <c r="F20" s="14" t="s">
        <v>15</v>
      </c>
      <c r="G20" s="13"/>
      <c r="H20" s="28"/>
      <c r="I20" s="2"/>
      <c r="J20" s="18"/>
    </row>
    <row r="21" spans="1:10">
      <c r="A21" s="8">
        <v>40598</v>
      </c>
      <c r="B21" s="9" t="s">
        <v>6</v>
      </c>
      <c r="C21" s="10" t="s">
        <v>13</v>
      </c>
      <c r="D21" s="9">
        <v>6</v>
      </c>
      <c r="F21" s="15" t="s">
        <v>0</v>
      </c>
      <c r="G21" s="16"/>
      <c r="I21" s="2"/>
      <c r="J21" s="18"/>
    </row>
    <row r="22" spans="1:10">
      <c r="A22" s="8">
        <v>40592</v>
      </c>
      <c r="B22" s="9" t="s">
        <v>5</v>
      </c>
      <c r="C22" s="10" t="s">
        <v>14</v>
      </c>
      <c r="D22" s="9">
        <v>81</v>
      </c>
      <c r="I22" s="2"/>
      <c r="J22" s="18"/>
    </row>
    <row r="23" spans="1:10">
      <c r="A23" s="8">
        <v>40591</v>
      </c>
      <c r="B23" s="9" t="s">
        <v>4</v>
      </c>
      <c r="C23" s="10" t="s">
        <v>14</v>
      </c>
      <c r="D23" s="9">
        <v>88</v>
      </c>
      <c r="F23" s="130" t="s">
        <v>7</v>
      </c>
      <c r="G23" s="130"/>
      <c r="H23" s="130"/>
      <c r="I23" s="130"/>
      <c r="J23" s="18"/>
    </row>
    <row r="24" spans="1:10">
      <c r="A24" s="8">
        <v>40588</v>
      </c>
      <c r="B24" s="9" t="s">
        <v>5</v>
      </c>
      <c r="C24" s="10" t="s">
        <v>13</v>
      </c>
      <c r="D24" s="9">
        <v>94</v>
      </c>
      <c r="F24" s="130"/>
      <c r="G24" s="130"/>
      <c r="H24" s="130"/>
      <c r="I24" s="130"/>
      <c r="J24" s="18"/>
    </row>
    <row r="25" spans="1:10" ht="14.25" customHeight="1">
      <c r="A25" s="8">
        <v>40588</v>
      </c>
      <c r="B25" s="9" t="s">
        <v>6</v>
      </c>
      <c r="C25" s="10" t="s">
        <v>14</v>
      </c>
      <c r="D25" s="9">
        <v>27</v>
      </c>
      <c r="F25" s="33"/>
      <c r="G25" s="33"/>
      <c r="H25" s="33"/>
      <c r="I25" s="33"/>
      <c r="J25" s="18"/>
    </row>
    <row r="26" spans="1:10">
      <c r="A26" s="8">
        <v>40596</v>
      </c>
      <c r="B26" s="9" t="s">
        <v>5</v>
      </c>
      <c r="C26" s="10" t="s">
        <v>13</v>
      </c>
      <c r="D26" s="9">
        <v>2</v>
      </c>
      <c r="F26" s="11" t="s">
        <v>16</v>
      </c>
      <c r="G26" s="18"/>
      <c r="H26" s="25"/>
      <c r="I26" s="18"/>
    </row>
    <row r="27" spans="1:10">
      <c r="A27" s="8">
        <v>40598</v>
      </c>
      <c r="B27" s="9" t="s">
        <v>6</v>
      </c>
      <c r="C27" s="10" t="s">
        <v>15</v>
      </c>
      <c r="D27" s="9">
        <v>79</v>
      </c>
    </row>
    <row r="28" spans="1:10">
      <c r="A28" s="8">
        <v>40597</v>
      </c>
      <c r="B28" s="9" t="s">
        <v>6</v>
      </c>
      <c r="C28" s="10" t="s">
        <v>15</v>
      </c>
      <c r="D28" s="9">
        <v>68</v>
      </c>
      <c r="F28" s="5" t="s">
        <v>2</v>
      </c>
      <c r="G28" s="6" t="s">
        <v>12</v>
      </c>
      <c r="H28" s="12" t="s">
        <v>11</v>
      </c>
      <c r="I28" s="32" t="s">
        <v>27</v>
      </c>
    </row>
    <row r="29" spans="1:10">
      <c r="A29" s="8">
        <v>40588</v>
      </c>
      <c r="B29" s="9" t="s">
        <v>6</v>
      </c>
      <c r="C29" s="10" t="s">
        <v>13</v>
      </c>
      <c r="D29" s="9">
        <v>22</v>
      </c>
      <c r="F29" s="26" t="s">
        <v>6</v>
      </c>
      <c r="G29" s="14" t="s">
        <v>14</v>
      </c>
      <c r="H29" s="27"/>
      <c r="J29" s="32"/>
    </row>
    <row r="30" spans="1:10">
      <c r="A30" s="8">
        <v>40586</v>
      </c>
      <c r="B30" s="9" t="s">
        <v>5</v>
      </c>
      <c r="C30" s="10" t="s">
        <v>15</v>
      </c>
      <c r="D30" s="9">
        <v>98</v>
      </c>
      <c r="J30" s="18"/>
    </row>
    <row r="31" spans="1:10">
      <c r="A31" s="8">
        <v>40587</v>
      </c>
      <c r="B31" s="9" t="s">
        <v>4</v>
      </c>
      <c r="C31" s="10" t="s">
        <v>15</v>
      </c>
      <c r="D31" s="9">
        <v>48</v>
      </c>
      <c r="F31" s="5" t="s">
        <v>2</v>
      </c>
      <c r="G31" s="6" t="s">
        <v>12</v>
      </c>
      <c r="H31" s="12" t="s">
        <v>11</v>
      </c>
      <c r="I31" s="17" t="s">
        <v>36</v>
      </c>
    </row>
    <row r="32" spans="1:10">
      <c r="A32" s="8">
        <v>40596</v>
      </c>
      <c r="B32" s="9" t="s">
        <v>5</v>
      </c>
      <c r="C32" s="10" t="s">
        <v>14</v>
      </c>
      <c r="D32" s="9">
        <v>31</v>
      </c>
      <c r="F32" s="26" t="s">
        <v>6</v>
      </c>
      <c r="G32" s="14" t="s">
        <v>14</v>
      </c>
      <c r="H32" s="27"/>
      <c r="I32" s="2"/>
    </row>
    <row r="33" spans="1:13">
      <c r="A33" s="8">
        <v>40589</v>
      </c>
      <c r="B33" s="9" t="s">
        <v>4</v>
      </c>
      <c r="C33" s="10" t="s">
        <v>15</v>
      </c>
      <c r="D33" s="9">
        <v>16</v>
      </c>
      <c r="I33" s="32" t="s">
        <v>24</v>
      </c>
    </row>
    <row r="34" spans="1:13">
      <c r="A34" s="8">
        <v>40588</v>
      </c>
      <c r="B34" s="9" t="s">
        <v>4</v>
      </c>
      <c r="C34" s="10" t="s">
        <v>13</v>
      </c>
      <c r="D34" s="9">
        <v>60</v>
      </c>
    </row>
    <row r="35" spans="1:13">
      <c r="A35" s="8">
        <v>40597</v>
      </c>
      <c r="B35" s="9" t="s">
        <v>5</v>
      </c>
      <c r="C35" s="10" t="s">
        <v>13</v>
      </c>
      <c r="D35" s="9">
        <v>73</v>
      </c>
      <c r="K35" s="18"/>
      <c r="L35" s="31" t="s">
        <v>21</v>
      </c>
    </row>
    <row r="36" spans="1:13">
      <c r="A36" s="8">
        <v>40599</v>
      </c>
      <c r="B36" s="9" t="s">
        <v>6</v>
      </c>
      <c r="C36" s="10" t="s">
        <v>13</v>
      </c>
      <c r="D36" s="9">
        <v>68</v>
      </c>
      <c r="F36" s="11" t="s">
        <v>23</v>
      </c>
      <c r="K36" s="18"/>
      <c r="L36" s="31" t="s">
        <v>20</v>
      </c>
    </row>
    <row r="37" spans="1:13">
      <c r="A37" s="8">
        <v>40591</v>
      </c>
      <c r="B37" s="9" t="s">
        <v>5</v>
      </c>
      <c r="C37" s="10" t="s">
        <v>15</v>
      </c>
      <c r="D37" s="9">
        <v>24</v>
      </c>
      <c r="I37" s="17"/>
      <c r="K37" s="18"/>
    </row>
    <row r="38" spans="1:13">
      <c r="A38" s="8">
        <v>40601</v>
      </c>
      <c r="B38" s="9" t="s">
        <v>6</v>
      </c>
      <c r="C38" s="10" t="s">
        <v>13</v>
      </c>
      <c r="D38" s="9">
        <v>55</v>
      </c>
      <c r="F38" s="127" t="s">
        <v>8</v>
      </c>
      <c r="G38" s="127"/>
      <c r="H38" s="129" t="s">
        <v>11</v>
      </c>
      <c r="I38" s="31" t="s">
        <v>25</v>
      </c>
      <c r="J38" s="32" t="s">
        <v>30</v>
      </c>
      <c r="K38" s="18"/>
    </row>
    <row r="39" spans="1:13">
      <c r="A39" s="8">
        <v>40590</v>
      </c>
      <c r="B39" s="9" t="s">
        <v>4</v>
      </c>
      <c r="C39" s="10" t="s">
        <v>13</v>
      </c>
      <c r="D39" s="9">
        <v>54</v>
      </c>
      <c r="F39" s="19" t="s">
        <v>9</v>
      </c>
      <c r="G39" s="20" t="s">
        <v>10</v>
      </c>
      <c r="H39" s="129"/>
      <c r="I39" s="31"/>
      <c r="J39" s="32"/>
    </row>
    <row r="40" spans="1:13">
      <c r="A40" s="8">
        <v>40586</v>
      </c>
      <c r="B40" s="9" t="s">
        <v>4</v>
      </c>
      <c r="C40" s="10" t="s">
        <v>14</v>
      </c>
      <c r="D40" s="9">
        <v>79</v>
      </c>
      <c r="F40" s="21">
        <v>40586</v>
      </c>
      <c r="G40" s="22">
        <v>40592</v>
      </c>
      <c r="H40" s="13"/>
      <c r="I40" s="28"/>
    </row>
    <row r="41" spans="1:13">
      <c r="A41" s="8">
        <v>40588</v>
      </c>
      <c r="B41" s="9" t="s">
        <v>5</v>
      </c>
      <c r="C41" s="10" t="s">
        <v>14</v>
      </c>
      <c r="D41" s="9">
        <v>45</v>
      </c>
      <c r="F41" s="21">
        <v>40593</v>
      </c>
      <c r="G41" s="22">
        <v>40599</v>
      </c>
      <c r="H41" s="13"/>
      <c r="I41" s="28"/>
    </row>
    <row r="42" spans="1:13">
      <c r="A42" s="8">
        <v>40594</v>
      </c>
      <c r="B42" s="9" t="s">
        <v>4</v>
      </c>
      <c r="C42" s="10" t="s">
        <v>14</v>
      </c>
      <c r="D42" s="9">
        <v>58</v>
      </c>
      <c r="F42" s="21">
        <v>40600</v>
      </c>
      <c r="G42" s="22">
        <v>40602</v>
      </c>
      <c r="H42" s="13"/>
      <c r="I42" s="28"/>
    </row>
    <row r="43" spans="1:13">
      <c r="A43" s="8">
        <v>40601</v>
      </c>
      <c r="B43" s="9" t="s">
        <v>6</v>
      </c>
      <c r="C43" s="10" t="s">
        <v>13</v>
      </c>
      <c r="D43" s="9">
        <v>98</v>
      </c>
      <c r="F43" s="127" t="s">
        <v>0</v>
      </c>
      <c r="G43" s="127"/>
      <c r="H43" s="23"/>
      <c r="I43" s="18"/>
    </row>
    <row r="44" spans="1:13">
      <c r="A44" s="8">
        <v>40602</v>
      </c>
      <c r="B44" s="9" t="s">
        <v>6</v>
      </c>
      <c r="C44" s="10" t="s">
        <v>14</v>
      </c>
      <c r="D44" s="9">
        <v>8</v>
      </c>
      <c r="H44" s="24"/>
      <c r="I44" s="18"/>
    </row>
    <row r="45" spans="1:13">
      <c r="A45" s="8">
        <v>40597</v>
      </c>
      <c r="B45" s="9" t="s">
        <v>5</v>
      </c>
      <c r="C45" s="10" t="s">
        <v>15</v>
      </c>
      <c r="D45" s="9">
        <v>17</v>
      </c>
      <c r="F45" s="11" t="s">
        <v>31</v>
      </c>
    </row>
    <row r="46" spans="1:13">
      <c r="A46" s="8">
        <v>40589</v>
      </c>
      <c r="B46" s="9" t="s">
        <v>4</v>
      </c>
      <c r="C46" s="10" t="s">
        <v>15</v>
      </c>
      <c r="D46" s="9">
        <v>79</v>
      </c>
    </row>
    <row r="47" spans="1:13">
      <c r="A47" s="8">
        <v>40597</v>
      </c>
      <c r="B47" s="9" t="s">
        <v>4</v>
      </c>
      <c r="C47" s="10" t="s">
        <v>15</v>
      </c>
      <c r="D47" s="9">
        <v>8</v>
      </c>
      <c r="F47" s="6" t="s">
        <v>12</v>
      </c>
      <c r="G47" s="19" t="s">
        <v>9</v>
      </c>
      <c r="H47" s="20" t="s">
        <v>10</v>
      </c>
      <c r="I47" s="12" t="s">
        <v>11</v>
      </c>
    </row>
    <row r="48" spans="1:13">
      <c r="A48" s="8">
        <v>40588</v>
      </c>
      <c r="B48" s="9" t="s">
        <v>5</v>
      </c>
      <c r="C48" s="10" t="s">
        <v>15</v>
      </c>
      <c r="D48" s="9">
        <v>35</v>
      </c>
      <c r="F48" s="34" t="s">
        <v>33</v>
      </c>
      <c r="G48" s="35">
        <v>40586</v>
      </c>
      <c r="H48" s="35">
        <v>40592</v>
      </c>
      <c r="I48" s="27"/>
      <c r="K48" s="37">
        <v>1882</v>
      </c>
      <c r="M48" s="18" t="s">
        <v>34</v>
      </c>
    </row>
    <row r="49" spans="1:13">
      <c r="A49" s="8">
        <v>40595</v>
      </c>
      <c r="B49" s="9" t="s">
        <v>4</v>
      </c>
      <c r="C49" s="10" t="s">
        <v>14</v>
      </c>
      <c r="D49" s="9">
        <v>37</v>
      </c>
    </row>
    <row r="50" spans="1:13">
      <c r="A50" s="8">
        <v>40602</v>
      </c>
      <c r="B50" s="9" t="s">
        <v>6</v>
      </c>
      <c r="C50" s="10" t="s">
        <v>14</v>
      </c>
      <c r="D50" s="9">
        <v>32</v>
      </c>
      <c r="F50" s="11" t="s">
        <v>32</v>
      </c>
    </row>
    <row r="51" spans="1:13">
      <c r="A51" s="8">
        <v>40591</v>
      </c>
      <c r="B51" s="9" t="s">
        <v>5</v>
      </c>
      <c r="C51" s="10" t="s">
        <v>13</v>
      </c>
      <c r="D51" s="9">
        <v>44</v>
      </c>
    </row>
    <row r="52" spans="1:13">
      <c r="A52" s="8">
        <v>40591</v>
      </c>
      <c r="B52" s="9" t="s">
        <v>4</v>
      </c>
      <c r="C52" s="10" t="s">
        <v>13</v>
      </c>
      <c r="D52" s="9">
        <v>86</v>
      </c>
      <c r="F52" s="6" t="s">
        <v>12</v>
      </c>
      <c r="G52" s="19" t="s">
        <v>9</v>
      </c>
      <c r="H52" s="20" t="s">
        <v>10</v>
      </c>
      <c r="I52" s="5" t="s">
        <v>2</v>
      </c>
      <c r="J52" s="12" t="s">
        <v>11</v>
      </c>
    </row>
    <row r="53" spans="1:13">
      <c r="A53" s="8">
        <v>40597</v>
      </c>
      <c r="B53" s="9" t="s">
        <v>5</v>
      </c>
      <c r="C53" s="10" t="s">
        <v>13</v>
      </c>
      <c r="D53" s="9">
        <v>28</v>
      </c>
      <c r="F53" s="34" t="s">
        <v>13</v>
      </c>
      <c r="G53" s="35">
        <v>40593</v>
      </c>
      <c r="H53" s="35">
        <v>40599</v>
      </c>
      <c r="I53" s="36" t="s">
        <v>5</v>
      </c>
      <c r="J53" s="27"/>
    </row>
    <row r="54" spans="1:13">
      <c r="A54" s="8">
        <v>40594</v>
      </c>
      <c r="B54" s="9" t="s">
        <v>6</v>
      </c>
      <c r="C54" s="10" t="s">
        <v>15</v>
      </c>
      <c r="D54" s="9">
        <v>57</v>
      </c>
    </row>
    <row r="55" spans="1:13">
      <c r="A55" s="8">
        <v>40589</v>
      </c>
      <c r="B55" s="9" t="s">
        <v>5</v>
      </c>
      <c r="C55" s="10" t="s">
        <v>14</v>
      </c>
      <c r="D55" s="9">
        <v>73</v>
      </c>
      <c r="K55" s="37">
        <v>715</v>
      </c>
      <c r="M55" s="18" t="s">
        <v>35</v>
      </c>
    </row>
    <row r="56" spans="1:13">
      <c r="A56" s="8">
        <v>40598</v>
      </c>
      <c r="B56" s="9" t="s">
        <v>6</v>
      </c>
      <c r="C56" s="10" t="s">
        <v>13</v>
      </c>
      <c r="D56" s="9">
        <v>87</v>
      </c>
    </row>
    <row r="57" spans="1:13">
      <c r="A57" s="8">
        <v>40589</v>
      </c>
      <c r="B57" s="9" t="s">
        <v>6</v>
      </c>
      <c r="C57" s="10" t="s">
        <v>13</v>
      </c>
      <c r="D57" s="9">
        <v>91</v>
      </c>
    </row>
    <row r="58" spans="1:13">
      <c r="A58" s="8">
        <v>40598</v>
      </c>
      <c r="B58" s="9" t="s">
        <v>6</v>
      </c>
      <c r="C58" s="10" t="s">
        <v>13</v>
      </c>
      <c r="D58" s="9">
        <v>8</v>
      </c>
    </row>
    <row r="59" spans="1:13">
      <c r="A59" s="8">
        <v>40587</v>
      </c>
      <c r="B59" s="9" t="s">
        <v>5</v>
      </c>
      <c r="C59" s="10" t="s">
        <v>13</v>
      </c>
      <c r="D59" s="9">
        <v>63</v>
      </c>
    </row>
    <row r="60" spans="1:13">
      <c r="A60" s="8">
        <v>40595</v>
      </c>
      <c r="B60" s="9" t="s">
        <v>4</v>
      </c>
      <c r="C60" s="10" t="s">
        <v>13</v>
      </c>
      <c r="D60" s="9">
        <v>78</v>
      </c>
    </row>
    <row r="61" spans="1:13">
      <c r="A61" s="8">
        <v>40594</v>
      </c>
      <c r="B61" s="9" t="s">
        <v>5</v>
      </c>
      <c r="C61" s="10" t="s">
        <v>15</v>
      </c>
      <c r="D61" s="9">
        <v>46</v>
      </c>
    </row>
    <row r="62" spans="1:13">
      <c r="A62" s="8">
        <v>40592</v>
      </c>
      <c r="B62" s="9" t="s">
        <v>4</v>
      </c>
      <c r="C62" s="10" t="s">
        <v>14</v>
      </c>
      <c r="D62" s="9">
        <v>69</v>
      </c>
    </row>
    <row r="63" spans="1:13">
      <c r="A63" s="8">
        <v>40601</v>
      </c>
      <c r="B63" s="9" t="s">
        <v>4</v>
      </c>
      <c r="C63" s="10" t="s">
        <v>14</v>
      </c>
      <c r="D63" s="9">
        <v>96</v>
      </c>
    </row>
    <row r="64" spans="1:13">
      <c r="A64" s="8">
        <v>40594</v>
      </c>
      <c r="B64" s="9" t="s">
        <v>5</v>
      </c>
      <c r="C64" s="10" t="s">
        <v>13</v>
      </c>
      <c r="D64" s="9">
        <v>9</v>
      </c>
    </row>
    <row r="65" spans="1:4">
      <c r="A65" s="8">
        <v>40595</v>
      </c>
      <c r="B65" s="9" t="s">
        <v>6</v>
      </c>
      <c r="C65" s="10" t="s">
        <v>14</v>
      </c>
      <c r="D65" s="9">
        <v>42</v>
      </c>
    </row>
    <row r="66" spans="1:4">
      <c r="A66" s="8">
        <v>40596</v>
      </c>
      <c r="B66" s="9" t="s">
        <v>5</v>
      </c>
      <c r="C66" s="10" t="s">
        <v>15</v>
      </c>
      <c r="D66" s="9">
        <v>34</v>
      </c>
    </row>
    <row r="67" spans="1:4">
      <c r="A67" s="8">
        <v>40592</v>
      </c>
      <c r="B67" s="9" t="s">
        <v>6</v>
      </c>
      <c r="C67" s="10" t="s">
        <v>15</v>
      </c>
      <c r="D67" s="9">
        <v>94</v>
      </c>
    </row>
    <row r="68" spans="1:4">
      <c r="A68" s="8">
        <v>40597</v>
      </c>
      <c r="B68" s="9" t="s">
        <v>4</v>
      </c>
      <c r="C68" s="10" t="s">
        <v>14</v>
      </c>
      <c r="D68" s="9">
        <v>51</v>
      </c>
    </row>
    <row r="69" spans="1:4">
      <c r="A69" s="8">
        <v>40600</v>
      </c>
      <c r="B69" s="9" t="s">
        <v>4</v>
      </c>
      <c r="C69" s="10" t="s">
        <v>15</v>
      </c>
      <c r="D69" s="9">
        <v>36</v>
      </c>
    </row>
    <row r="70" spans="1:4">
      <c r="A70" s="8">
        <v>40597</v>
      </c>
      <c r="B70" s="9" t="s">
        <v>5</v>
      </c>
      <c r="C70" s="10" t="s">
        <v>13</v>
      </c>
      <c r="D70" s="9">
        <v>17</v>
      </c>
    </row>
    <row r="71" spans="1:4">
      <c r="A71" s="8">
        <v>40595</v>
      </c>
      <c r="B71" s="9" t="s">
        <v>4</v>
      </c>
      <c r="C71" s="10" t="s">
        <v>15</v>
      </c>
      <c r="D71" s="9">
        <v>17</v>
      </c>
    </row>
    <row r="72" spans="1:4">
      <c r="A72" s="8">
        <v>40601</v>
      </c>
      <c r="B72" s="9" t="s">
        <v>6</v>
      </c>
      <c r="C72" s="10" t="s">
        <v>13</v>
      </c>
      <c r="D72" s="9">
        <v>28</v>
      </c>
    </row>
    <row r="73" spans="1:4">
      <c r="A73" s="8">
        <v>40593</v>
      </c>
      <c r="B73" s="9" t="s">
        <v>6</v>
      </c>
      <c r="C73" s="10" t="s">
        <v>15</v>
      </c>
      <c r="D73" s="9">
        <v>59</v>
      </c>
    </row>
    <row r="74" spans="1:4">
      <c r="A74" s="8">
        <v>40602</v>
      </c>
      <c r="B74" s="9" t="s">
        <v>5</v>
      </c>
      <c r="C74" s="10" t="s">
        <v>13</v>
      </c>
      <c r="D74" s="9">
        <v>53</v>
      </c>
    </row>
    <row r="75" spans="1:4">
      <c r="A75" s="8">
        <v>40596</v>
      </c>
      <c r="B75" s="9" t="s">
        <v>4</v>
      </c>
      <c r="C75" s="10" t="s">
        <v>14</v>
      </c>
      <c r="D75" s="9">
        <v>77</v>
      </c>
    </row>
    <row r="76" spans="1:4">
      <c r="A76" s="8">
        <v>40599</v>
      </c>
      <c r="B76" s="9" t="s">
        <v>4</v>
      </c>
      <c r="C76" s="10" t="s">
        <v>13</v>
      </c>
      <c r="D76" s="9">
        <v>3</v>
      </c>
    </row>
    <row r="77" spans="1:4">
      <c r="A77" s="8">
        <v>40602</v>
      </c>
      <c r="B77" s="9" t="s">
        <v>5</v>
      </c>
      <c r="C77" s="10" t="s">
        <v>15</v>
      </c>
      <c r="D77" s="9">
        <v>58</v>
      </c>
    </row>
    <row r="78" spans="1:4">
      <c r="A78" s="8">
        <v>40598</v>
      </c>
      <c r="B78" s="9" t="s">
        <v>4</v>
      </c>
      <c r="C78" s="10" t="s">
        <v>14</v>
      </c>
      <c r="D78" s="9">
        <v>87</v>
      </c>
    </row>
    <row r="79" spans="1:4">
      <c r="A79" s="8">
        <v>40589</v>
      </c>
      <c r="B79" s="9" t="s">
        <v>6</v>
      </c>
      <c r="C79" s="10" t="s">
        <v>15</v>
      </c>
      <c r="D79" s="9">
        <v>98</v>
      </c>
    </row>
    <row r="80" spans="1:4">
      <c r="A80" s="8">
        <v>40588</v>
      </c>
      <c r="B80" s="9" t="s">
        <v>5</v>
      </c>
      <c r="C80" s="10" t="s">
        <v>13</v>
      </c>
      <c r="D80" s="9">
        <v>98</v>
      </c>
    </row>
    <row r="81" spans="1:4">
      <c r="A81" s="8">
        <v>40599</v>
      </c>
      <c r="B81" s="9" t="s">
        <v>4</v>
      </c>
      <c r="C81" s="10" t="s">
        <v>13</v>
      </c>
      <c r="D81" s="9">
        <v>70</v>
      </c>
    </row>
    <row r="82" spans="1:4">
      <c r="A82" s="8">
        <v>40600</v>
      </c>
      <c r="B82" s="9" t="s">
        <v>5</v>
      </c>
      <c r="C82" s="10" t="s">
        <v>15</v>
      </c>
      <c r="D82" s="9">
        <v>80</v>
      </c>
    </row>
    <row r="83" spans="1:4">
      <c r="A83" s="8">
        <v>40586</v>
      </c>
      <c r="B83" s="9" t="s">
        <v>6</v>
      </c>
      <c r="C83" s="10" t="s">
        <v>13</v>
      </c>
      <c r="D83" s="9">
        <v>14</v>
      </c>
    </row>
    <row r="84" spans="1:4">
      <c r="A84" s="8">
        <v>40594</v>
      </c>
      <c r="B84" s="9" t="s">
        <v>5</v>
      </c>
      <c r="C84" s="10" t="s">
        <v>15</v>
      </c>
      <c r="D84" s="9">
        <v>15</v>
      </c>
    </row>
    <row r="85" spans="1:4">
      <c r="A85" s="8">
        <v>40600</v>
      </c>
      <c r="B85" s="9" t="s">
        <v>6</v>
      </c>
      <c r="C85" s="10" t="s">
        <v>13</v>
      </c>
      <c r="D85" s="9">
        <v>16</v>
      </c>
    </row>
    <row r="86" spans="1:4">
      <c r="A86" s="8">
        <v>40594</v>
      </c>
      <c r="B86" s="9" t="s">
        <v>6</v>
      </c>
      <c r="C86" s="10" t="s">
        <v>13</v>
      </c>
      <c r="D86" s="9">
        <v>74</v>
      </c>
    </row>
    <row r="87" spans="1:4">
      <c r="A87" s="8">
        <v>40602</v>
      </c>
      <c r="B87" s="9" t="s">
        <v>6</v>
      </c>
      <c r="C87" s="10" t="s">
        <v>14</v>
      </c>
      <c r="D87" s="9">
        <v>69</v>
      </c>
    </row>
    <row r="88" spans="1:4">
      <c r="A88" s="8">
        <v>40596</v>
      </c>
      <c r="B88" s="9" t="s">
        <v>5</v>
      </c>
      <c r="C88" s="10" t="s">
        <v>13</v>
      </c>
      <c r="D88" s="9">
        <v>84</v>
      </c>
    </row>
    <row r="89" spans="1:4">
      <c r="A89" s="8">
        <v>40590</v>
      </c>
      <c r="B89" s="9" t="s">
        <v>4</v>
      </c>
      <c r="C89" s="10" t="s">
        <v>14</v>
      </c>
      <c r="D89" s="9">
        <v>6</v>
      </c>
    </row>
    <row r="90" spans="1:4">
      <c r="A90" s="8">
        <v>40597</v>
      </c>
      <c r="B90" s="9" t="s">
        <v>5</v>
      </c>
      <c r="C90" s="10" t="s">
        <v>14</v>
      </c>
      <c r="D90" s="9">
        <v>53</v>
      </c>
    </row>
    <row r="91" spans="1:4">
      <c r="A91" s="8">
        <v>40601</v>
      </c>
      <c r="B91" s="9" t="s">
        <v>4</v>
      </c>
      <c r="C91" s="10" t="s">
        <v>13</v>
      </c>
      <c r="D91" s="9">
        <v>26</v>
      </c>
    </row>
    <row r="92" spans="1:4">
      <c r="A92" s="8">
        <v>40596</v>
      </c>
      <c r="B92" s="9" t="s">
        <v>4</v>
      </c>
      <c r="C92" s="10" t="s">
        <v>13</v>
      </c>
      <c r="D92" s="9">
        <v>2</v>
      </c>
    </row>
    <row r="93" spans="1:4">
      <c r="A93" s="8">
        <v>40595</v>
      </c>
      <c r="B93" s="9" t="s">
        <v>5</v>
      </c>
      <c r="C93" s="10" t="s">
        <v>13</v>
      </c>
      <c r="D93" s="9">
        <v>91</v>
      </c>
    </row>
    <row r="94" spans="1:4">
      <c r="A94" s="8">
        <v>40589</v>
      </c>
      <c r="B94" s="9" t="s">
        <v>6</v>
      </c>
      <c r="C94" s="10" t="s">
        <v>13</v>
      </c>
      <c r="D94" s="9">
        <v>88</v>
      </c>
    </row>
    <row r="95" spans="1:4">
      <c r="A95" s="8">
        <v>40588</v>
      </c>
      <c r="B95" s="9" t="s">
        <v>5</v>
      </c>
      <c r="C95" s="10" t="s">
        <v>13</v>
      </c>
      <c r="D95" s="9">
        <v>27</v>
      </c>
    </row>
    <row r="96" spans="1:4">
      <c r="A96" s="8">
        <v>40590</v>
      </c>
      <c r="B96" s="9" t="s">
        <v>6</v>
      </c>
      <c r="C96" s="10" t="s">
        <v>13</v>
      </c>
      <c r="D96" s="9">
        <v>19</v>
      </c>
    </row>
    <row r="97" spans="1:4">
      <c r="A97" s="8">
        <v>40594</v>
      </c>
      <c r="B97" s="9" t="s">
        <v>4</v>
      </c>
      <c r="C97" s="10" t="s">
        <v>15</v>
      </c>
      <c r="D97" s="9">
        <v>56</v>
      </c>
    </row>
    <row r="98" spans="1:4">
      <c r="A98" s="8">
        <v>40591</v>
      </c>
      <c r="B98" s="9" t="s">
        <v>4</v>
      </c>
      <c r="C98" s="10" t="s">
        <v>15</v>
      </c>
      <c r="D98" s="9">
        <v>65</v>
      </c>
    </row>
    <row r="99" spans="1:4">
      <c r="A99" s="8">
        <v>40601</v>
      </c>
      <c r="B99" s="9" t="s">
        <v>5</v>
      </c>
      <c r="C99" s="10" t="s">
        <v>14</v>
      </c>
      <c r="D99" s="9">
        <v>44</v>
      </c>
    </row>
    <row r="100" spans="1:4">
      <c r="A100" s="8">
        <v>40599</v>
      </c>
      <c r="B100" s="9" t="s">
        <v>4</v>
      </c>
      <c r="C100" s="10" t="s">
        <v>13</v>
      </c>
      <c r="D100" s="9">
        <v>68</v>
      </c>
    </row>
    <row r="101" spans="1:4">
      <c r="A101" s="8">
        <v>40587</v>
      </c>
      <c r="B101" s="9" t="s">
        <v>6</v>
      </c>
      <c r="C101" s="10" t="s">
        <v>15</v>
      </c>
      <c r="D101" s="9">
        <v>92</v>
      </c>
    </row>
    <row r="102" spans="1:4">
      <c r="A102" s="8">
        <v>40589</v>
      </c>
      <c r="B102" s="9" t="s">
        <v>6</v>
      </c>
      <c r="C102" s="10" t="s">
        <v>14</v>
      </c>
      <c r="D102" s="9">
        <v>13</v>
      </c>
    </row>
    <row r="103" spans="1:4">
      <c r="A103" s="8">
        <v>40600</v>
      </c>
      <c r="B103" s="9" t="s">
        <v>5</v>
      </c>
      <c r="C103" s="10" t="s">
        <v>13</v>
      </c>
      <c r="D103" s="9">
        <v>85</v>
      </c>
    </row>
    <row r="104" spans="1:4">
      <c r="A104" s="8">
        <v>40597</v>
      </c>
      <c r="B104" s="9" t="s">
        <v>4</v>
      </c>
      <c r="C104" s="10" t="s">
        <v>13</v>
      </c>
      <c r="D104" s="9">
        <v>21</v>
      </c>
    </row>
    <row r="105" spans="1:4">
      <c r="A105" s="8">
        <v>40588</v>
      </c>
      <c r="B105" s="9" t="s">
        <v>4</v>
      </c>
      <c r="C105" s="10" t="s">
        <v>13</v>
      </c>
      <c r="D105" s="9">
        <v>82</v>
      </c>
    </row>
    <row r="106" spans="1:4">
      <c r="A106" s="8">
        <v>40587</v>
      </c>
      <c r="B106" s="9" t="s">
        <v>5</v>
      </c>
      <c r="C106" s="10" t="s">
        <v>15</v>
      </c>
      <c r="D106" s="9">
        <v>72</v>
      </c>
    </row>
    <row r="107" spans="1:4">
      <c r="A107" s="8">
        <v>40596</v>
      </c>
      <c r="B107" s="9" t="s">
        <v>4</v>
      </c>
      <c r="C107" s="10" t="s">
        <v>13</v>
      </c>
      <c r="D107" s="9">
        <v>22</v>
      </c>
    </row>
    <row r="108" spans="1:4">
      <c r="A108" s="8">
        <v>40588</v>
      </c>
      <c r="B108" s="9" t="s">
        <v>6</v>
      </c>
      <c r="C108" s="10" t="s">
        <v>14</v>
      </c>
      <c r="D108" s="9">
        <v>77</v>
      </c>
    </row>
    <row r="109" spans="1:4">
      <c r="A109" s="8">
        <v>40589</v>
      </c>
      <c r="B109" s="9" t="s">
        <v>5</v>
      </c>
      <c r="C109" s="10" t="s">
        <v>13</v>
      </c>
      <c r="D109" s="9">
        <v>34</v>
      </c>
    </row>
    <row r="110" spans="1:4">
      <c r="A110" s="8">
        <v>40599</v>
      </c>
      <c r="B110" s="9" t="s">
        <v>4</v>
      </c>
      <c r="C110" s="10" t="s">
        <v>14</v>
      </c>
      <c r="D110" s="9">
        <v>40</v>
      </c>
    </row>
    <row r="111" spans="1:4">
      <c r="A111" s="8">
        <v>40594</v>
      </c>
      <c r="B111" s="9" t="s">
        <v>5</v>
      </c>
      <c r="C111" s="10" t="s">
        <v>13</v>
      </c>
      <c r="D111" s="9">
        <v>47</v>
      </c>
    </row>
    <row r="112" spans="1:4">
      <c r="A112" s="8">
        <v>40595</v>
      </c>
      <c r="B112" s="9" t="s">
        <v>6</v>
      </c>
      <c r="C112" s="10" t="s">
        <v>13</v>
      </c>
      <c r="D112" s="9">
        <v>15</v>
      </c>
    </row>
    <row r="113" spans="1:4">
      <c r="A113" s="8">
        <v>40593</v>
      </c>
      <c r="B113" s="9" t="s">
        <v>5</v>
      </c>
      <c r="C113" s="10" t="s">
        <v>13</v>
      </c>
      <c r="D113" s="9">
        <v>83</v>
      </c>
    </row>
    <row r="114" spans="1:4">
      <c r="A114" s="8">
        <v>40602</v>
      </c>
      <c r="B114" s="9" t="s">
        <v>6</v>
      </c>
      <c r="C114" s="10" t="s">
        <v>13</v>
      </c>
      <c r="D114" s="9">
        <v>83</v>
      </c>
    </row>
    <row r="115" spans="1:4">
      <c r="A115" s="8">
        <v>40595</v>
      </c>
      <c r="B115" s="9" t="s">
        <v>6</v>
      </c>
      <c r="C115" s="10" t="s">
        <v>14</v>
      </c>
      <c r="D115" s="9">
        <v>27</v>
      </c>
    </row>
    <row r="116" spans="1:4">
      <c r="A116" s="8">
        <v>40597</v>
      </c>
      <c r="B116" s="9" t="s">
        <v>6</v>
      </c>
      <c r="C116" s="10" t="s">
        <v>13</v>
      </c>
      <c r="D116" s="9">
        <v>53</v>
      </c>
    </row>
    <row r="117" spans="1:4">
      <c r="A117" s="8">
        <v>40595</v>
      </c>
      <c r="B117" s="9" t="s">
        <v>5</v>
      </c>
      <c r="C117" s="10" t="s">
        <v>15</v>
      </c>
      <c r="D117" s="9">
        <v>2</v>
      </c>
    </row>
    <row r="118" spans="1:4">
      <c r="A118" s="8">
        <v>40592</v>
      </c>
      <c r="B118" s="9" t="s">
        <v>4</v>
      </c>
      <c r="C118" s="10" t="s">
        <v>15</v>
      </c>
      <c r="D118" s="9">
        <v>46</v>
      </c>
    </row>
    <row r="119" spans="1:4">
      <c r="A119" s="8">
        <v>40593</v>
      </c>
      <c r="B119" s="9" t="s">
        <v>5</v>
      </c>
      <c r="C119" s="10" t="s">
        <v>15</v>
      </c>
      <c r="D119" s="9">
        <v>39</v>
      </c>
    </row>
    <row r="120" spans="1:4">
      <c r="A120" s="8">
        <v>40586</v>
      </c>
      <c r="B120" s="9" t="s">
        <v>4</v>
      </c>
      <c r="C120" s="10" t="s">
        <v>14</v>
      </c>
      <c r="D120" s="9">
        <v>75</v>
      </c>
    </row>
    <row r="121" spans="1:4">
      <c r="A121" s="8">
        <v>40598</v>
      </c>
      <c r="B121" s="9" t="s">
        <v>4</v>
      </c>
      <c r="C121" s="10" t="s">
        <v>13</v>
      </c>
      <c r="D121" s="9">
        <v>28</v>
      </c>
    </row>
    <row r="122" spans="1:4">
      <c r="A122" s="8">
        <v>40601</v>
      </c>
      <c r="B122" s="9" t="s">
        <v>5</v>
      </c>
      <c r="C122" s="10" t="s">
        <v>15</v>
      </c>
      <c r="D122" s="9">
        <v>77</v>
      </c>
    </row>
    <row r="123" spans="1:4">
      <c r="A123" s="8">
        <v>40588</v>
      </c>
      <c r="B123" s="9" t="s">
        <v>6</v>
      </c>
      <c r="C123" s="10" t="s">
        <v>13</v>
      </c>
      <c r="D123" s="9">
        <v>13</v>
      </c>
    </row>
    <row r="124" spans="1:4">
      <c r="A124" s="8">
        <v>40602</v>
      </c>
      <c r="B124" s="9" t="s">
        <v>5</v>
      </c>
      <c r="C124" s="10" t="s">
        <v>15</v>
      </c>
      <c r="D124" s="9">
        <v>4</v>
      </c>
    </row>
    <row r="125" spans="1:4">
      <c r="A125" s="8">
        <v>40592</v>
      </c>
      <c r="B125" s="9" t="s">
        <v>6</v>
      </c>
      <c r="C125" s="10" t="s">
        <v>13</v>
      </c>
      <c r="D125" s="9">
        <v>63</v>
      </c>
    </row>
    <row r="126" spans="1:4">
      <c r="A126" s="8">
        <v>40598</v>
      </c>
      <c r="B126" s="9" t="s">
        <v>4</v>
      </c>
      <c r="C126" s="10" t="s">
        <v>15</v>
      </c>
      <c r="D126" s="9">
        <v>58</v>
      </c>
    </row>
    <row r="127" spans="1:4">
      <c r="A127" s="8">
        <v>40587</v>
      </c>
      <c r="B127" s="9" t="s">
        <v>4</v>
      </c>
      <c r="C127" s="10" t="s">
        <v>13</v>
      </c>
      <c r="D127" s="9">
        <v>81</v>
      </c>
    </row>
    <row r="128" spans="1:4">
      <c r="A128" s="8">
        <v>40588</v>
      </c>
      <c r="B128" s="9" t="s">
        <v>5</v>
      </c>
      <c r="C128" s="10" t="s">
        <v>14</v>
      </c>
      <c r="D128" s="9">
        <v>18</v>
      </c>
    </row>
    <row r="129" spans="1:4">
      <c r="A129" s="8">
        <v>40597</v>
      </c>
      <c r="B129" s="9" t="s">
        <v>4</v>
      </c>
      <c r="C129" s="10" t="s">
        <v>13</v>
      </c>
      <c r="D129" s="9">
        <v>75</v>
      </c>
    </row>
    <row r="130" spans="1:4">
      <c r="A130" s="8">
        <v>40601</v>
      </c>
      <c r="B130" s="9" t="s">
        <v>6</v>
      </c>
      <c r="C130" s="10" t="s">
        <v>15</v>
      </c>
      <c r="D130" s="9">
        <v>30</v>
      </c>
    </row>
    <row r="131" spans="1:4">
      <c r="A131" s="8">
        <v>40591</v>
      </c>
      <c r="B131" s="9" t="s">
        <v>6</v>
      </c>
      <c r="C131" s="10" t="s">
        <v>13</v>
      </c>
      <c r="D131" s="9">
        <v>84</v>
      </c>
    </row>
    <row r="132" spans="1:4">
      <c r="A132" s="8">
        <v>40588</v>
      </c>
      <c r="B132" s="9" t="s">
        <v>5</v>
      </c>
      <c r="C132" s="10" t="s">
        <v>15</v>
      </c>
      <c r="D132" s="9">
        <v>26</v>
      </c>
    </row>
    <row r="133" spans="1:4">
      <c r="A133" s="8">
        <v>40588</v>
      </c>
      <c r="B133" s="9" t="s">
        <v>4</v>
      </c>
      <c r="C133" s="10" t="s">
        <v>13</v>
      </c>
      <c r="D133" s="9">
        <v>90</v>
      </c>
    </row>
    <row r="134" spans="1:4">
      <c r="A134" s="8">
        <v>40601</v>
      </c>
      <c r="B134" s="9" t="s">
        <v>4</v>
      </c>
      <c r="C134" s="10" t="s">
        <v>15</v>
      </c>
      <c r="D134" s="9">
        <v>37</v>
      </c>
    </row>
    <row r="135" spans="1:4">
      <c r="A135" s="8">
        <v>40602</v>
      </c>
      <c r="B135" s="9" t="s">
        <v>5</v>
      </c>
      <c r="C135" s="10" t="s">
        <v>15</v>
      </c>
      <c r="D135" s="9">
        <v>42</v>
      </c>
    </row>
    <row r="136" spans="1:4">
      <c r="A136" s="8">
        <v>40592</v>
      </c>
      <c r="B136" s="9" t="s">
        <v>4</v>
      </c>
      <c r="C136" s="10" t="s">
        <v>15</v>
      </c>
      <c r="D136" s="9">
        <v>66</v>
      </c>
    </row>
    <row r="137" spans="1:4">
      <c r="A137" s="8">
        <v>40591</v>
      </c>
      <c r="B137" s="9" t="s">
        <v>6</v>
      </c>
      <c r="C137" s="10" t="s">
        <v>14</v>
      </c>
      <c r="D137" s="9">
        <v>61</v>
      </c>
    </row>
    <row r="138" spans="1:4">
      <c r="A138" s="8">
        <v>40598</v>
      </c>
      <c r="B138" s="9" t="s">
        <v>5</v>
      </c>
      <c r="C138" s="10" t="s">
        <v>14</v>
      </c>
      <c r="D138" s="9">
        <v>49</v>
      </c>
    </row>
    <row r="139" spans="1:4">
      <c r="A139" s="8">
        <v>40590</v>
      </c>
      <c r="B139" s="9" t="s">
        <v>4</v>
      </c>
      <c r="C139" s="10" t="s">
        <v>15</v>
      </c>
      <c r="D139" s="9">
        <v>92</v>
      </c>
    </row>
    <row r="140" spans="1:4">
      <c r="A140" s="8">
        <v>40596</v>
      </c>
      <c r="B140" s="9" t="s">
        <v>5</v>
      </c>
      <c r="C140" s="10" t="s">
        <v>15</v>
      </c>
      <c r="D140" s="9">
        <v>98</v>
      </c>
    </row>
    <row r="141" spans="1:4">
      <c r="A141" s="8">
        <v>40593</v>
      </c>
      <c r="B141" s="9" t="s">
        <v>6</v>
      </c>
      <c r="C141" s="10" t="s">
        <v>13</v>
      </c>
      <c r="D141" s="9">
        <v>68</v>
      </c>
    </row>
    <row r="142" spans="1:4">
      <c r="A142" s="8">
        <v>40588</v>
      </c>
      <c r="B142" s="9" t="s">
        <v>5</v>
      </c>
      <c r="C142" s="10" t="s">
        <v>13</v>
      </c>
      <c r="D142" s="9">
        <v>32</v>
      </c>
    </row>
    <row r="143" spans="1:4">
      <c r="A143" s="8">
        <v>40592</v>
      </c>
      <c r="B143" s="9" t="s">
        <v>6</v>
      </c>
      <c r="C143" s="10" t="s">
        <v>14</v>
      </c>
      <c r="D143" s="9">
        <v>61</v>
      </c>
    </row>
    <row r="144" spans="1:4">
      <c r="A144" s="8">
        <v>40589</v>
      </c>
      <c r="B144" s="9" t="s">
        <v>6</v>
      </c>
      <c r="C144" s="10" t="s">
        <v>15</v>
      </c>
      <c r="D144" s="9">
        <v>53</v>
      </c>
    </row>
    <row r="145" spans="1:4">
      <c r="A145" s="8">
        <v>40600</v>
      </c>
      <c r="B145" s="9" t="s">
        <v>6</v>
      </c>
      <c r="C145" s="10" t="s">
        <v>14</v>
      </c>
      <c r="D145" s="9">
        <v>67</v>
      </c>
    </row>
    <row r="146" spans="1:4">
      <c r="A146" s="8">
        <v>40599</v>
      </c>
      <c r="B146" s="9" t="s">
        <v>5</v>
      </c>
      <c r="C146" s="10" t="s">
        <v>15</v>
      </c>
      <c r="D146" s="9">
        <v>99</v>
      </c>
    </row>
    <row r="147" spans="1:4">
      <c r="A147" s="8">
        <v>40597</v>
      </c>
      <c r="B147" s="9" t="s">
        <v>4</v>
      </c>
      <c r="C147" s="10" t="s">
        <v>15</v>
      </c>
      <c r="D147" s="9">
        <v>91</v>
      </c>
    </row>
    <row r="148" spans="1:4">
      <c r="A148" s="8">
        <v>40600</v>
      </c>
      <c r="B148" s="9" t="s">
        <v>5</v>
      </c>
      <c r="C148" s="10" t="s">
        <v>15</v>
      </c>
      <c r="D148" s="9">
        <v>68</v>
      </c>
    </row>
    <row r="149" spans="1:4">
      <c r="A149" s="8">
        <v>40595</v>
      </c>
      <c r="B149" s="9" t="s">
        <v>4</v>
      </c>
      <c r="C149" s="10" t="s">
        <v>15</v>
      </c>
      <c r="D149" s="9">
        <v>64</v>
      </c>
    </row>
    <row r="150" spans="1:4">
      <c r="A150" s="8">
        <v>40590</v>
      </c>
      <c r="B150" s="9" t="s">
        <v>4</v>
      </c>
      <c r="C150" s="10" t="s">
        <v>13</v>
      </c>
      <c r="D150" s="9">
        <v>95</v>
      </c>
    </row>
    <row r="151" spans="1:4">
      <c r="A151" s="8">
        <v>40586</v>
      </c>
      <c r="B151" s="9" t="s">
        <v>5</v>
      </c>
      <c r="C151" s="10" t="s">
        <v>15</v>
      </c>
      <c r="D151" s="9">
        <v>9</v>
      </c>
    </row>
    <row r="152" spans="1:4">
      <c r="A152" s="8">
        <v>40596</v>
      </c>
      <c r="B152" s="9" t="s">
        <v>6</v>
      </c>
      <c r="C152" s="10" t="s">
        <v>13</v>
      </c>
      <c r="D152" s="9">
        <v>6</v>
      </c>
    </row>
    <row r="153" spans="1:4">
      <c r="A153" s="8">
        <v>40597</v>
      </c>
      <c r="B153" s="9" t="s">
        <v>5</v>
      </c>
      <c r="C153" s="10" t="s">
        <v>15</v>
      </c>
      <c r="D153" s="9">
        <v>98</v>
      </c>
    </row>
    <row r="154" spans="1:4">
      <c r="A154" s="8">
        <v>40587</v>
      </c>
      <c r="B154" s="9" t="s">
        <v>6</v>
      </c>
      <c r="C154" s="10" t="s">
        <v>15</v>
      </c>
      <c r="D154" s="9">
        <v>52</v>
      </c>
    </row>
    <row r="155" spans="1:4">
      <c r="A155" s="8">
        <v>40586</v>
      </c>
      <c r="B155" s="9" t="s">
        <v>4</v>
      </c>
      <c r="C155" s="10" t="s">
        <v>15</v>
      </c>
      <c r="D155" s="9">
        <v>75</v>
      </c>
    </row>
    <row r="156" spans="1:4">
      <c r="A156" s="8">
        <v>40589</v>
      </c>
      <c r="B156" s="9" t="s">
        <v>4</v>
      </c>
      <c r="C156" s="10" t="s">
        <v>13</v>
      </c>
      <c r="D156" s="9">
        <v>13</v>
      </c>
    </row>
    <row r="157" spans="1:4">
      <c r="A157" s="8">
        <v>40590</v>
      </c>
      <c r="B157" s="9" t="s">
        <v>5</v>
      </c>
      <c r="C157" s="10" t="s">
        <v>15</v>
      </c>
      <c r="D157" s="9">
        <v>32</v>
      </c>
    </row>
    <row r="158" spans="1:4">
      <c r="A158" s="8">
        <v>40588</v>
      </c>
      <c r="B158" s="9" t="s">
        <v>4</v>
      </c>
      <c r="C158" s="10" t="s">
        <v>15</v>
      </c>
      <c r="D158" s="9">
        <v>90</v>
      </c>
    </row>
    <row r="159" spans="1:4">
      <c r="A159" s="8">
        <v>40596</v>
      </c>
      <c r="B159" s="9" t="s">
        <v>6</v>
      </c>
      <c r="C159" s="10" t="s">
        <v>15</v>
      </c>
      <c r="D159" s="9">
        <v>18</v>
      </c>
    </row>
    <row r="160" spans="1:4">
      <c r="A160" s="8">
        <v>40598</v>
      </c>
      <c r="B160" s="9" t="s">
        <v>6</v>
      </c>
      <c r="C160" s="10" t="s">
        <v>13</v>
      </c>
      <c r="D160" s="9">
        <v>74</v>
      </c>
    </row>
    <row r="161" spans="1:4">
      <c r="A161" s="8">
        <v>40586</v>
      </c>
      <c r="B161" s="9" t="s">
        <v>5</v>
      </c>
      <c r="C161" s="10" t="s">
        <v>15</v>
      </c>
      <c r="D161" s="9">
        <v>27</v>
      </c>
    </row>
    <row r="162" spans="1:4">
      <c r="A162" s="8">
        <v>40591</v>
      </c>
      <c r="B162" s="9" t="s">
        <v>4</v>
      </c>
      <c r="C162" s="10" t="s">
        <v>13</v>
      </c>
      <c r="D162" s="9">
        <v>32</v>
      </c>
    </row>
    <row r="163" spans="1:4">
      <c r="A163" s="8">
        <v>40593</v>
      </c>
      <c r="B163" s="9" t="s">
        <v>4</v>
      </c>
      <c r="C163" s="10" t="s">
        <v>15</v>
      </c>
      <c r="D163" s="9">
        <v>73</v>
      </c>
    </row>
    <row r="164" spans="1:4">
      <c r="A164" s="8">
        <v>40589</v>
      </c>
      <c r="B164" s="9" t="s">
        <v>5</v>
      </c>
      <c r="C164" s="10" t="s">
        <v>13</v>
      </c>
      <c r="D164" s="9">
        <v>54</v>
      </c>
    </row>
    <row r="165" spans="1:4">
      <c r="A165" s="8">
        <v>40596</v>
      </c>
      <c r="B165" s="9" t="s">
        <v>4</v>
      </c>
      <c r="C165" s="10" t="s">
        <v>15</v>
      </c>
      <c r="D165" s="9">
        <v>22</v>
      </c>
    </row>
    <row r="166" spans="1:4">
      <c r="A166" s="8">
        <v>40595</v>
      </c>
      <c r="B166" s="9" t="s">
        <v>6</v>
      </c>
      <c r="C166" s="10" t="s">
        <v>15</v>
      </c>
      <c r="D166" s="9">
        <v>65</v>
      </c>
    </row>
    <row r="167" spans="1:4">
      <c r="A167" s="8">
        <v>40596</v>
      </c>
      <c r="B167" s="9" t="s">
        <v>5</v>
      </c>
      <c r="C167" s="10" t="s">
        <v>14</v>
      </c>
      <c r="D167" s="9">
        <v>29</v>
      </c>
    </row>
    <row r="168" spans="1:4">
      <c r="A168" s="8">
        <v>40588</v>
      </c>
      <c r="B168" s="9" t="s">
        <v>4</v>
      </c>
      <c r="C168" s="10" t="s">
        <v>14</v>
      </c>
      <c r="D168" s="9">
        <v>18</v>
      </c>
    </row>
    <row r="169" spans="1:4">
      <c r="A169" s="8">
        <v>40593</v>
      </c>
      <c r="B169" s="9" t="s">
        <v>5</v>
      </c>
      <c r="C169" s="10" t="s">
        <v>13</v>
      </c>
      <c r="D169" s="9">
        <v>21</v>
      </c>
    </row>
    <row r="170" spans="1:4">
      <c r="A170" s="8">
        <v>40589</v>
      </c>
      <c r="B170" s="9" t="s">
        <v>6</v>
      </c>
      <c r="C170" s="10" t="s">
        <v>15</v>
      </c>
      <c r="D170" s="9">
        <v>44</v>
      </c>
    </row>
    <row r="171" spans="1:4">
      <c r="A171" s="8">
        <v>40587</v>
      </c>
      <c r="B171" s="9" t="s">
        <v>5</v>
      </c>
      <c r="C171" s="10" t="s">
        <v>13</v>
      </c>
      <c r="D171" s="9">
        <v>74</v>
      </c>
    </row>
    <row r="172" spans="1:4">
      <c r="A172" s="8">
        <v>40588</v>
      </c>
      <c r="B172" s="9" t="s">
        <v>6</v>
      </c>
      <c r="C172" s="10" t="s">
        <v>15</v>
      </c>
      <c r="D172" s="9">
        <v>50</v>
      </c>
    </row>
    <row r="173" spans="1:4">
      <c r="A173" s="8">
        <v>40590</v>
      </c>
      <c r="B173" s="9" t="s">
        <v>6</v>
      </c>
      <c r="C173" s="10" t="s">
        <v>13</v>
      </c>
      <c r="D173" s="9">
        <v>61</v>
      </c>
    </row>
    <row r="174" spans="1:4">
      <c r="A174" s="8">
        <v>40592</v>
      </c>
      <c r="B174" s="9" t="s">
        <v>6</v>
      </c>
      <c r="C174" s="10" t="s">
        <v>14</v>
      </c>
      <c r="D174" s="9">
        <v>8</v>
      </c>
    </row>
    <row r="175" spans="1:4">
      <c r="A175" s="8">
        <v>40602</v>
      </c>
      <c r="B175" s="9" t="s">
        <v>5</v>
      </c>
      <c r="C175" s="10" t="s">
        <v>13</v>
      </c>
      <c r="D175" s="9">
        <v>28</v>
      </c>
    </row>
    <row r="176" spans="1:4">
      <c r="A176" s="8">
        <v>40598</v>
      </c>
      <c r="B176" s="9" t="s">
        <v>4</v>
      </c>
      <c r="C176" s="10" t="s">
        <v>13</v>
      </c>
      <c r="D176" s="9">
        <v>98</v>
      </c>
    </row>
    <row r="177" spans="1:4">
      <c r="A177" s="8">
        <v>40591</v>
      </c>
      <c r="B177" s="9" t="s">
        <v>5</v>
      </c>
      <c r="C177" s="10" t="s">
        <v>13</v>
      </c>
      <c r="D177" s="9">
        <v>70</v>
      </c>
    </row>
    <row r="178" spans="1:4">
      <c r="A178" s="8">
        <v>40598</v>
      </c>
      <c r="B178" s="9" t="s">
        <v>4</v>
      </c>
      <c r="C178" s="10" t="s">
        <v>15</v>
      </c>
      <c r="D178" s="9">
        <v>33</v>
      </c>
    </row>
    <row r="179" spans="1:4">
      <c r="A179" s="8">
        <v>40589</v>
      </c>
      <c r="B179" s="9" t="s">
        <v>4</v>
      </c>
      <c r="C179" s="10" t="s">
        <v>13</v>
      </c>
      <c r="D179" s="9">
        <v>20</v>
      </c>
    </row>
    <row r="180" spans="1:4">
      <c r="A180" s="8">
        <v>40598</v>
      </c>
      <c r="B180" s="9" t="s">
        <v>5</v>
      </c>
      <c r="C180" s="10" t="s">
        <v>13</v>
      </c>
      <c r="D180" s="9">
        <v>96</v>
      </c>
    </row>
    <row r="181" spans="1:4">
      <c r="A181" s="8">
        <v>40587</v>
      </c>
      <c r="B181" s="9" t="s">
        <v>6</v>
      </c>
      <c r="C181" s="10" t="s">
        <v>15</v>
      </c>
      <c r="D181" s="9">
        <v>53</v>
      </c>
    </row>
    <row r="182" spans="1:4">
      <c r="A182" s="8">
        <v>40587</v>
      </c>
      <c r="B182" s="9" t="s">
        <v>5</v>
      </c>
      <c r="C182" s="10" t="s">
        <v>14</v>
      </c>
      <c r="D182" s="9">
        <v>15</v>
      </c>
    </row>
    <row r="183" spans="1:4">
      <c r="A183" s="8">
        <v>40590</v>
      </c>
      <c r="B183" s="9" t="s">
        <v>6</v>
      </c>
      <c r="C183" s="10" t="s">
        <v>13</v>
      </c>
      <c r="D183" s="9">
        <v>87</v>
      </c>
    </row>
    <row r="184" spans="1:4">
      <c r="A184" s="8">
        <v>40588</v>
      </c>
      <c r="B184" s="9" t="s">
        <v>4</v>
      </c>
      <c r="C184" s="10" t="s">
        <v>15</v>
      </c>
      <c r="D184" s="9">
        <v>80</v>
      </c>
    </row>
    <row r="185" spans="1:4">
      <c r="A185" s="8">
        <v>40601</v>
      </c>
      <c r="B185" s="9" t="s">
        <v>4</v>
      </c>
      <c r="C185" s="10" t="s">
        <v>15</v>
      </c>
      <c r="D185" s="9">
        <v>84</v>
      </c>
    </row>
    <row r="186" spans="1:4">
      <c r="A186" s="8">
        <v>40599</v>
      </c>
      <c r="B186" s="9" t="s">
        <v>5</v>
      </c>
      <c r="C186" s="10" t="s">
        <v>14</v>
      </c>
      <c r="D186" s="9">
        <v>42</v>
      </c>
    </row>
    <row r="187" spans="1:4">
      <c r="A187" s="8">
        <v>40590</v>
      </c>
      <c r="B187" s="9" t="s">
        <v>4</v>
      </c>
      <c r="C187" s="10" t="s">
        <v>14</v>
      </c>
      <c r="D187" s="9">
        <v>18</v>
      </c>
    </row>
    <row r="188" spans="1:4">
      <c r="A188" s="8">
        <v>40588</v>
      </c>
      <c r="B188" s="9" t="s">
        <v>6</v>
      </c>
      <c r="C188" s="10" t="s">
        <v>14</v>
      </c>
      <c r="D188" s="9">
        <v>39</v>
      </c>
    </row>
    <row r="189" spans="1:4">
      <c r="A189" s="8">
        <v>40587</v>
      </c>
      <c r="B189" s="9" t="s">
        <v>6</v>
      </c>
      <c r="C189" s="10" t="s">
        <v>13</v>
      </c>
      <c r="D189" s="9">
        <v>73</v>
      </c>
    </row>
    <row r="190" spans="1:4">
      <c r="A190" s="8">
        <v>40589</v>
      </c>
      <c r="B190" s="9" t="s">
        <v>5</v>
      </c>
      <c r="C190" s="10" t="s">
        <v>15</v>
      </c>
      <c r="D190" s="9">
        <v>35</v>
      </c>
    </row>
    <row r="191" spans="1:4">
      <c r="A191" s="8">
        <v>40586</v>
      </c>
      <c r="B191" s="9" t="s">
        <v>4</v>
      </c>
      <c r="C191" s="10" t="s">
        <v>14</v>
      </c>
      <c r="D191" s="9">
        <v>38</v>
      </c>
    </row>
    <row r="192" spans="1:4">
      <c r="A192" s="8">
        <v>40591</v>
      </c>
      <c r="B192" s="9" t="s">
        <v>4</v>
      </c>
      <c r="C192" s="10" t="s">
        <v>14</v>
      </c>
      <c r="D192" s="9">
        <v>74</v>
      </c>
    </row>
    <row r="193" spans="1:4">
      <c r="A193" s="8">
        <v>40593</v>
      </c>
      <c r="B193" s="9" t="s">
        <v>5</v>
      </c>
      <c r="C193" s="10" t="s">
        <v>14</v>
      </c>
      <c r="D193" s="9">
        <v>80</v>
      </c>
    </row>
    <row r="194" spans="1:4">
      <c r="A194" s="8">
        <v>40599</v>
      </c>
      <c r="B194" s="9" t="s">
        <v>4</v>
      </c>
      <c r="C194" s="10" t="s">
        <v>15</v>
      </c>
      <c r="D194" s="9">
        <v>12</v>
      </c>
    </row>
    <row r="195" spans="1:4">
      <c r="A195" s="8">
        <v>40594</v>
      </c>
      <c r="B195" s="9" t="s">
        <v>6</v>
      </c>
      <c r="C195" s="10" t="s">
        <v>15</v>
      </c>
      <c r="D195" s="9">
        <v>10</v>
      </c>
    </row>
    <row r="196" spans="1:4">
      <c r="A196" s="8">
        <v>40586</v>
      </c>
      <c r="B196" s="9" t="s">
        <v>5</v>
      </c>
      <c r="C196" s="10" t="s">
        <v>14</v>
      </c>
      <c r="D196" s="9">
        <v>94</v>
      </c>
    </row>
    <row r="197" spans="1:4">
      <c r="A197" s="8">
        <v>40587</v>
      </c>
      <c r="B197" s="9" t="s">
        <v>4</v>
      </c>
      <c r="C197" s="10" t="s">
        <v>14</v>
      </c>
      <c r="D197" s="9">
        <v>19</v>
      </c>
    </row>
    <row r="198" spans="1:4">
      <c r="A198" s="8">
        <v>40600</v>
      </c>
      <c r="B198" s="9" t="s">
        <v>5</v>
      </c>
      <c r="C198" s="10" t="s">
        <v>13</v>
      </c>
      <c r="D198" s="9">
        <v>38</v>
      </c>
    </row>
    <row r="199" spans="1:4">
      <c r="A199" s="8">
        <v>40588</v>
      </c>
      <c r="B199" s="9" t="s">
        <v>6</v>
      </c>
      <c r="C199" s="10" t="s">
        <v>14</v>
      </c>
      <c r="D199" s="9">
        <v>78</v>
      </c>
    </row>
    <row r="200" spans="1:4">
      <c r="A200" s="8">
        <v>40587</v>
      </c>
      <c r="B200" s="9" t="s">
        <v>5</v>
      </c>
      <c r="C200" s="10" t="s">
        <v>13</v>
      </c>
      <c r="D200" s="9">
        <v>10</v>
      </c>
    </row>
    <row r="201" spans="1:4">
      <c r="A201" s="8">
        <v>40600</v>
      </c>
      <c r="B201" s="9" t="s">
        <v>6</v>
      </c>
      <c r="C201" s="10" t="s">
        <v>14</v>
      </c>
      <c r="D201" s="9">
        <v>25</v>
      </c>
    </row>
    <row r="202" spans="1:4">
      <c r="A202" s="8">
        <v>40587</v>
      </c>
      <c r="B202" s="9" t="s">
        <v>6</v>
      </c>
      <c r="C202" s="10" t="s">
        <v>15</v>
      </c>
      <c r="D202" s="9">
        <v>60</v>
      </c>
    </row>
    <row r="203" spans="1:4">
      <c r="A203" s="8">
        <v>40598</v>
      </c>
      <c r="B203" s="9" t="s">
        <v>6</v>
      </c>
      <c r="C203" s="10" t="s">
        <v>13</v>
      </c>
      <c r="D203" s="9">
        <v>70</v>
      </c>
    </row>
    <row r="204" spans="1:4">
      <c r="A204" s="8">
        <v>40592</v>
      </c>
      <c r="B204" s="9" t="s">
        <v>5</v>
      </c>
      <c r="C204" s="10" t="s">
        <v>15</v>
      </c>
      <c r="D204" s="9">
        <v>2</v>
      </c>
    </row>
    <row r="205" spans="1:4">
      <c r="A205" s="8">
        <v>40588</v>
      </c>
      <c r="B205" s="9" t="s">
        <v>4</v>
      </c>
      <c r="C205" s="10" t="s">
        <v>13</v>
      </c>
      <c r="D205" s="9">
        <v>69</v>
      </c>
    </row>
    <row r="206" spans="1:4">
      <c r="A206" s="8">
        <v>40602</v>
      </c>
      <c r="B206" s="9" t="s">
        <v>5</v>
      </c>
      <c r="C206" s="10" t="s">
        <v>15</v>
      </c>
      <c r="D206" s="9">
        <v>75</v>
      </c>
    </row>
    <row r="207" spans="1:4">
      <c r="A207" s="8">
        <v>40600</v>
      </c>
      <c r="B207" s="9" t="s">
        <v>4</v>
      </c>
      <c r="C207" s="10" t="s">
        <v>13</v>
      </c>
      <c r="D207" s="9">
        <v>29</v>
      </c>
    </row>
    <row r="208" spans="1:4">
      <c r="A208" s="8">
        <v>40592</v>
      </c>
      <c r="B208" s="9" t="s">
        <v>4</v>
      </c>
      <c r="C208" s="10" t="s">
        <v>13</v>
      </c>
      <c r="D208" s="9">
        <v>79</v>
      </c>
    </row>
    <row r="209" spans="1:4">
      <c r="A209" s="8">
        <v>40598</v>
      </c>
      <c r="B209" s="9" t="s">
        <v>5</v>
      </c>
      <c r="C209" s="10" t="s">
        <v>15</v>
      </c>
      <c r="D209" s="9">
        <v>43</v>
      </c>
    </row>
    <row r="210" spans="1:4">
      <c r="A210" s="8">
        <v>40590</v>
      </c>
      <c r="B210" s="9" t="s">
        <v>6</v>
      </c>
      <c r="C210" s="10" t="s">
        <v>13</v>
      </c>
      <c r="D210" s="9">
        <v>28</v>
      </c>
    </row>
    <row r="211" spans="1:4">
      <c r="A211" s="8">
        <v>40599</v>
      </c>
      <c r="B211" s="9" t="s">
        <v>5</v>
      </c>
      <c r="C211" s="10" t="s">
        <v>15</v>
      </c>
      <c r="D211" s="9">
        <v>25</v>
      </c>
    </row>
    <row r="212" spans="1:4">
      <c r="A212" s="8">
        <v>40588</v>
      </c>
      <c r="B212" s="9" t="s">
        <v>6</v>
      </c>
      <c r="C212" s="10" t="s">
        <v>13</v>
      </c>
      <c r="D212" s="9">
        <v>77</v>
      </c>
    </row>
    <row r="213" spans="1:4">
      <c r="A213" s="8">
        <v>40587</v>
      </c>
      <c r="B213" s="9" t="s">
        <v>4</v>
      </c>
      <c r="C213" s="10" t="s">
        <v>13</v>
      </c>
      <c r="D213" s="9">
        <v>16</v>
      </c>
    </row>
    <row r="214" spans="1:4">
      <c r="A214" s="8">
        <v>40587</v>
      </c>
      <c r="B214" s="9" t="s">
        <v>4</v>
      </c>
      <c r="C214" s="10" t="s">
        <v>13</v>
      </c>
      <c r="D214" s="9">
        <v>55</v>
      </c>
    </row>
    <row r="215" spans="1:4">
      <c r="A215" s="8">
        <v>40593</v>
      </c>
      <c r="B215" s="9" t="s">
        <v>5</v>
      </c>
      <c r="C215" s="10" t="s">
        <v>14</v>
      </c>
      <c r="D215" s="9">
        <v>22</v>
      </c>
    </row>
    <row r="216" spans="1:4">
      <c r="A216" s="8">
        <v>40595</v>
      </c>
      <c r="B216" s="9" t="s">
        <v>4</v>
      </c>
      <c r="C216" s="10" t="s">
        <v>14</v>
      </c>
      <c r="D216" s="9">
        <v>7</v>
      </c>
    </row>
    <row r="217" spans="1:4">
      <c r="A217" s="8">
        <v>40586</v>
      </c>
      <c r="B217" s="9" t="s">
        <v>6</v>
      </c>
      <c r="C217" s="10" t="s">
        <v>14</v>
      </c>
      <c r="D217" s="9">
        <v>94</v>
      </c>
    </row>
    <row r="218" spans="1:4">
      <c r="A218" s="8">
        <v>40587</v>
      </c>
      <c r="B218" s="9" t="s">
        <v>6</v>
      </c>
      <c r="C218" s="10" t="s">
        <v>13</v>
      </c>
      <c r="D218" s="9">
        <v>98</v>
      </c>
    </row>
    <row r="219" spans="1:4">
      <c r="A219" s="8">
        <v>40593</v>
      </c>
      <c r="B219" s="9" t="s">
        <v>5</v>
      </c>
      <c r="C219" s="10" t="s">
        <v>14</v>
      </c>
      <c r="D219" s="9">
        <v>8</v>
      </c>
    </row>
    <row r="220" spans="1:4">
      <c r="A220" s="8">
        <v>40586</v>
      </c>
      <c r="B220" s="9" t="s">
        <v>4</v>
      </c>
      <c r="C220" s="10" t="s">
        <v>13</v>
      </c>
      <c r="D220" s="9">
        <v>65</v>
      </c>
    </row>
    <row r="221" spans="1:4">
      <c r="A221" s="8">
        <v>40591</v>
      </c>
      <c r="B221" s="9" t="s">
        <v>4</v>
      </c>
      <c r="C221" s="10" t="s">
        <v>13</v>
      </c>
      <c r="D221" s="9">
        <v>11</v>
      </c>
    </row>
    <row r="222" spans="1:4">
      <c r="A222" s="8">
        <v>40600</v>
      </c>
      <c r="B222" s="9" t="s">
        <v>5</v>
      </c>
      <c r="C222" s="10" t="s">
        <v>15</v>
      </c>
      <c r="D222" s="9">
        <v>42</v>
      </c>
    </row>
    <row r="223" spans="1:4">
      <c r="A223" s="8">
        <v>40588</v>
      </c>
      <c r="B223" s="9" t="s">
        <v>4</v>
      </c>
      <c r="C223" s="10" t="s">
        <v>14</v>
      </c>
      <c r="D223" s="9">
        <v>9</v>
      </c>
    </row>
    <row r="224" spans="1:4">
      <c r="A224" s="8">
        <v>40590</v>
      </c>
      <c r="B224" s="9" t="s">
        <v>6</v>
      </c>
      <c r="C224" s="10" t="s">
        <v>15</v>
      </c>
      <c r="D224" s="9">
        <v>38</v>
      </c>
    </row>
    <row r="225" spans="1:4">
      <c r="A225" s="8">
        <v>40592</v>
      </c>
      <c r="B225" s="9" t="s">
        <v>5</v>
      </c>
      <c r="C225" s="10" t="s">
        <v>13</v>
      </c>
      <c r="D225" s="9">
        <v>99</v>
      </c>
    </row>
    <row r="226" spans="1:4">
      <c r="A226" s="8">
        <v>40593</v>
      </c>
      <c r="B226" s="9" t="s">
        <v>4</v>
      </c>
      <c r="C226" s="10" t="s">
        <v>13</v>
      </c>
      <c r="D226" s="9">
        <v>42</v>
      </c>
    </row>
    <row r="227" spans="1:4">
      <c r="A227" s="8">
        <v>40596</v>
      </c>
      <c r="B227" s="9" t="s">
        <v>5</v>
      </c>
      <c r="C227" s="10" t="s">
        <v>13</v>
      </c>
      <c r="D227" s="9">
        <v>95</v>
      </c>
    </row>
    <row r="228" spans="1:4">
      <c r="A228" s="8">
        <v>40592</v>
      </c>
      <c r="B228" s="9" t="s">
        <v>6</v>
      </c>
      <c r="C228" s="10" t="s">
        <v>13</v>
      </c>
      <c r="D228" s="9">
        <v>39</v>
      </c>
    </row>
    <row r="229" spans="1:4">
      <c r="A229" s="8">
        <v>40599</v>
      </c>
      <c r="B229" s="9" t="s">
        <v>5</v>
      </c>
      <c r="C229" s="10" t="s">
        <v>14</v>
      </c>
      <c r="D229" s="9">
        <v>58</v>
      </c>
    </row>
    <row r="230" spans="1:4">
      <c r="A230" s="8">
        <v>40587</v>
      </c>
      <c r="B230" s="9" t="s">
        <v>6</v>
      </c>
      <c r="C230" s="10" t="s">
        <v>15</v>
      </c>
      <c r="D230" s="9">
        <v>42</v>
      </c>
    </row>
    <row r="231" spans="1:4">
      <c r="A231" s="8">
        <v>40594</v>
      </c>
      <c r="B231" s="9" t="s">
        <v>6</v>
      </c>
      <c r="C231" s="10" t="s">
        <v>15</v>
      </c>
      <c r="D231" s="9">
        <v>94</v>
      </c>
    </row>
    <row r="232" spans="1:4">
      <c r="A232" s="8">
        <v>40590</v>
      </c>
      <c r="B232" s="9" t="s">
        <v>6</v>
      </c>
      <c r="C232" s="10" t="s">
        <v>14</v>
      </c>
      <c r="D232" s="9">
        <v>42</v>
      </c>
    </row>
    <row r="233" spans="1:4">
      <c r="A233" s="8">
        <v>40599</v>
      </c>
      <c r="B233" s="9" t="s">
        <v>5</v>
      </c>
      <c r="C233" s="10" t="s">
        <v>14</v>
      </c>
      <c r="D233" s="9">
        <v>90</v>
      </c>
    </row>
  </sheetData>
  <mergeCells count="5">
    <mergeCell ref="F43:G43"/>
    <mergeCell ref="A1:D1"/>
    <mergeCell ref="F38:G38"/>
    <mergeCell ref="H38:H39"/>
    <mergeCell ref="F23:I24"/>
  </mergeCells>
  <phoneticPr fontId="5" type="noConversion"/>
  <pageMargins left="0.75" right="0.75" top="1" bottom="1" header="0" footer="0"/>
  <pageSetup paperSize="9"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dimension ref="A1:M233"/>
  <sheetViews>
    <sheetView tabSelected="1" topLeftCell="B1" workbookViewId="0">
      <selection activeCell="B7" sqref="B7"/>
    </sheetView>
  </sheetViews>
  <sheetFormatPr baseColWidth="10" defaultRowHeight="12.75"/>
  <cols>
    <col min="3" max="4" width="13.5703125" customWidth="1"/>
    <col min="5" max="5" width="5.42578125" customWidth="1"/>
    <col min="7" max="7" width="11.5703125" bestFit="1" customWidth="1"/>
    <col min="9" max="9" width="12.28515625" bestFit="1" customWidth="1"/>
  </cols>
  <sheetData>
    <row r="1" spans="1:10" ht="18">
      <c r="A1" s="128" t="s">
        <v>17</v>
      </c>
      <c r="B1" s="128"/>
      <c r="C1" s="128"/>
      <c r="D1" s="128"/>
      <c r="F1" s="1" t="s">
        <v>18</v>
      </c>
      <c r="I1" s="2"/>
      <c r="J1" s="2"/>
    </row>
    <row r="2" spans="1:10">
      <c r="A2" s="3"/>
      <c r="F2" s="30" t="s">
        <v>26</v>
      </c>
      <c r="I2" s="2"/>
      <c r="J2" s="2"/>
    </row>
    <row r="3" spans="1:10">
      <c r="A3" s="4" t="s">
        <v>1</v>
      </c>
      <c r="B3" s="5" t="s">
        <v>2</v>
      </c>
      <c r="C3" s="6" t="s">
        <v>12</v>
      </c>
      <c r="D3" s="7" t="s">
        <v>11</v>
      </c>
      <c r="F3" s="30" t="s">
        <v>19</v>
      </c>
      <c r="I3" s="2"/>
      <c r="J3" s="2"/>
    </row>
    <row r="4" spans="1:10">
      <c r="A4" s="8">
        <v>40586</v>
      </c>
      <c r="B4" s="9" t="s">
        <v>4</v>
      </c>
      <c r="C4" s="10" t="s">
        <v>15</v>
      </c>
      <c r="D4" s="9">
        <v>94</v>
      </c>
      <c r="I4" s="2"/>
      <c r="J4" s="2"/>
    </row>
    <row r="5" spans="1:10">
      <c r="A5" s="8">
        <v>40599</v>
      </c>
      <c r="B5" s="9" t="s">
        <v>4</v>
      </c>
      <c r="C5" s="10" t="s">
        <v>15</v>
      </c>
      <c r="D5" s="9">
        <v>94</v>
      </c>
      <c r="F5" s="1" t="s">
        <v>3</v>
      </c>
      <c r="G5" s="30" t="s">
        <v>28</v>
      </c>
      <c r="I5" s="2"/>
      <c r="J5" s="2"/>
    </row>
    <row r="6" spans="1:10">
      <c r="A6" s="8">
        <v>40591</v>
      </c>
      <c r="B6" s="9" t="s">
        <v>5</v>
      </c>
      <c r="C6" s="10" t="s">
        <v>13</v>
      </c>
      <c r="D6" s="9">
        <v>5</v>
      </c>
      <c r="F6" s="29"/>
      <c r="G6" s="30"/>
      <c r="I6" s="2"/>
      <c r="J6" s="2"/>
    </row>
    <row r="7" spans="1:10">
      <c r="A7" s="8">
        <v>40598</v>
      </c>
      <c r="B7" s="9" t="s">
        <v>6</v>
      </c>
      <c r="C7" s="10" t="s">
        <v>14</v>
      </c>
      <c r="D7" s="9">
        <v>62</v>
      </c>
      <c r="F7" s="31"/>
      <c r="G7" s="30"/>
      <c r="I7" s="2"/>
      <c r="J7" s="2"/>
    </row>
    <row r="8" spans="1:10">
      <c r="A8" s="8">
        <v>40588</v>
      </c>
      <c r="B8" s="9" t="s">
        <v>5</v>
      </c>
      <c r="C8" s="10" t="s">
        <v>14</v>
      </c>
      <c r="D8" s="9">
        <v>38</v>
      </c>
      <c r="F8" s="11"/>
      <c r="I8" s="2"/>
      <c r="J8" s="2"/>
    </row>
    <row r="9" spans="1:10">
      <c r="A9" s="8">
        <v>40593</v>
      </c>
      <c r="B9" s="9" t="s">
        <v>6</v>
      </c>
      <c r="C9" s="10" t="s">
        <v>15</v>
      </c>
      <c r="D9" s="9">
        <v>98</v>
      </c>
      <c r="F9" s="5" t="s">
        <v>2</v>
      </c>
      <c r="G9" s="12" t="s">
        <v>11</v>
      </c>
      <c r="I9" s="2"/>
      <c r="J9" s="2"/>
    </row>
    <row r="10" spans="1:10">
      <c r="A10" s="8">
        <v>40599</v>
      </c>
      <c r="B10" s="9" t="s">
        <v>4</v>
      </c>
      <c r="C10" s="10" t="s">
        <v>13</v>
      </c>
      <c r="D10" s="9">
        <v>93</v>
      </c>
      <c r="F10" s="9" t="s">
        <v>6</v>
      </c>
      <c r="G10" s="13"/>
      <c r="H10" s="28" t="str">
        <f>REPT("█",G10/1000)</f>
        <v/>
      </c>
      <c r="I10" s="2"/>
      <c r="J10" s="2"/>
    </row>
    <row r="11" spans="1:10">
      <c r="A11" s="8">
        <v>40596</v>
      </c>
      <c r="B11" s="9" t="s">
        <v>4</v>
      </c>
      <c r="C11" s="10" t="s">
        <v>13</v>
      </c>
      <c r="D11" s="9">
        <v>95</v>
      </c>
      <c r="F11" s="9" t="s">
        <v>4</v>
      </c>
      <c r="G11" s="13"/>
      <c r="H11" s="28"/>
      <c r="I11" s="2"/>
      <c r="J11" s="2"/>
    </row>
    <row r="12" spans="1:10">
      <c r="A12" s="8">
        <v>40590</v>
      </c>
      <c r="B12" s="9" t="s">
        <v>5</v>
      </c>
      <c r="C12" s="10" t="s">
        <v>13</v>
      </c>
      <c r="D12" s="9">
        <v>57</v>
      </c>
      <c r="F12" s="14" t="s">
        <v>5</v>
      </c>
      <c r="G12" s="13"/>
      <c r="H12" s="28"/>
      <c r="I12" s="2"/>
      <c r="J12" s="2"/>
    </row>
    <row r="13" spans="1:10">
      <c r="A13" s="8">
        <v>40602</v>
      </c>
      <c r="B13" s="9" t="s">
        <v>4</v>
      </c>
      <c r="C13" s="10" t="s">
        <v>13</v>
      </c>
      <c r="D13" s="9">
        <v>85</v>
      </c>
      <c r="F13" s="15" t="s">
        <v>0</v>
      </c>
      <c r="G13" s="16"/>
      <c r="I13" s="2"/>
      <c r="J13" s="2"/>
    </row>
    <row r="14" spans="1:10">
      <c r="A14" s="8">
        <v>40588</v>
      </c>
      <c r="B14" s="9" t="s">
        <v>6</v>
      </c>
      <c r="C14" s="10" t="s">
        <v>14</v>
      </c>
      <c r="D14" s="9">
        <v>11</v>
      </c>
      <c r="I14" s="2"/>
      <c r="J14" s="2"/>
    </row>
    <row r="15" spans="1:10">
      <c r="A15" s="8">
        <v>40601</v>
      </c>
      <c r="B15" s="9" t="s">
        <v>6</v>
      </c>
      <c r="C15" s="10" t="s">
        <v>13</v>
      </c>
      <c r="D15" s="9">
        <v>43</v>
      </c>
      <c r="F15" s="11" t="s">
        <v>29</v>
      </c>
      <c r="I15" s="2"/>
      <c r="J15" s="2"/>
    </row>
    <row r="16" spans="1:10">
      <c r="A16" s="8">
        <v>40592</v>
      </c>
      <c r="B16" s="9" t="s">
        <v>5</v>
      </c>
      <c r="C16" s="10" t="s">
        <v>15</v>
      </c>
      <c r="D16" s="9">
        <v>95</v>
      </c>
      <c r="I16" s="2"/>
      <c r="J16" s="2"/>
    </row>
    <row r="17" spans="1:10">
      <c r="A17" s="8">
        <v>40593</v>
      </c>
      <c r="B17" s="9" t="s">
        <v>4</v>
      </c>
      <c r="C17" s="10" t="s">
        <v>13</v>
      </c>
      <c r="D17" s="9">
        <v>75</v>
      </c>
      <c r="F17" s="6" t="s">
        <v>12</v>
      </c>
      <c r="G17" s="12" t="s">
        <v>11</v>
      </c>
      <c r="I17" s="2"/>
      <c r="J17" s="2"/>
    </row>
    <row r="18" spans="1:10">
      <c r="A18" s="8">
        <v>40588</v>
      </c>
      <c r="B18" s="9" t="s">
        <v>4</v>
      </c>
      <c r="C18" s="10" t="s">
        <v>13</v>
      </c>
      <c r="D18" s="9">
        <v>84</v>
      </c>
      <c r="F18" s="9" t="s">
        <v>13</v>
      </c>
      <c r="G18" s="13"/>
      <c r="H18" s="28"/>
      <c r="I18" s="2"/>
      <c r="J18" s="2"/>
    </row>
    <row r="19" spans="1:10">
      <c r="A19" s="8">
        <v>40597</v>
      </c>
      <c r="B19" s="9" t="s">
        <v>5</v>
      </c>
      <c r="C19" s="10" t="s">
        <v>13</v>
      </c>
      <c r="D19" s="9">
        <v>69</v>
      </c>
      <c r="F19" s="9" t="s">
        <v>14</v>
      </c>
      <c r="G19" s="13"/>
      <c r="H19" s="28"/>
      <c r="I19" s="2"/>
      <c r="J19" s="17"/>
    </row>
    <row r="20" spans="1:10">
      <c r="A20" s="8">
        <v>40593</v>
      </c>
      <c r="B20" s="9" t="s">
        <v>4</v>
      </c>
      <c r="C20" s="10" t="s">
        <v>14</v>
      </c>
      <c r="D20" s="9">
        <v>68</v>
      </c>
      <c r="F20" s="14" t="s">
        <v>15</v>
      </c>
      <c r="G20" s="13"/>
      <c r="H20" s="28"/>
      <c r="I20" s="2"/>
      <c r="J20" s="18"/>
    </row>
    <row r="21" spans="1:10">
      <c r="A21" s="8">
        <v>40598</v>
      </c>
      <c r="B21" s="9" t="s">
        <v>6</v>
      </c>
      <c r="C21" s="10" t="s">
        <v>13</v>
      </c>
      <c r="D21" s="9">
        <v>6</v>
      </c>
      <c r="F21" s="15" t="s">
        <v>0</v>
      </c>
      <c r="G21" s="16"/>
      <c r="I21" s="2"/>
      <c r="J21" s="18"/>
    </row>
    <row r="22" spans="1:10">
      <c r="A22" s="8">
        <v>40592</v>
      </c>
      <c r="B22" s="9" t="s">
        <v>5</v>
      </c>
      <c r="C22" s="10" t="s">
        <v>14</v>
      </c>
      <c r="D22" s="9">
        <v>81</v>
      </c>
      <c r="I22" s="2"/>
      <c r="J22" s="18"/>
    </row>
    <row r="23" spans="1:10">
      <c r="A23" s="8">
        <v>40591</v>
      </c>
      <c r="B23" s="9" t="s">
        <v>4</v>
      </c>
      <c r="C23" s="10" t="s">
        <v>14</v>
      </c>
      <c r="D23" s="9">
        <v>88</v>
      </c>
      <c r="F23" s="130" t="s">
        <v>7</v>
      </c>
      <c r="G23" s="130"/>
      <c r="H23" s="130"/>
      <c r="I23" s="130"/>
      <c r="J23" s="18"/>
    </row>
    <row r="24" spans="1:10">
      <c r="A24" s="8">
        <v>40588</v>
      </c>
      <c r="B24" s="9" t="s">
        <v>5</v>
      </c>
      <c r="C24" s="10" t="s">
        <v>13</v>
      </c>
      <c r="D24" s="9">
        <v>94</v>
      </c>
      <c r="F24" s="130"/>
      <c r="G24" s="130"/>
      <c r="H24" s="130"/>
      <c r="I24" s="130"/>
      <c r="J24" s="18"/>
    </row>
    <row r="25" spans="1:10" ht="14.25" customHeight="1">
      <c r="A25" s="8">
        <v>40588</v>
      </c>
      <c r="B25" s="9" t="s">
        <v>6</v>
      </c>
      <c r="C25" s="10" t="s">
        <v>14</v>
      </c>
      <c r="D25" s="9">
        <v>27</v>
      </c>
      <c r="F25" s="33"/>
      <c r="G25" s="33"/>
      <c r="H25" s="33"/>
      <c r="I25" s="33"/>
      <c r="J25" s="18"/>
    </row>
    <row r="26" spans="1:10">
      <c r="A26" s="8">
        <v>40596</v>
      </c>
      <c r="B26" s="9" t="s">
        <v>5</v>
      </c>
      <c r="C26" s="10" t="s">
        <v>13</v>
      </c>
      <c r="D26" s="9">
        <v>2</v>
      </c>
      <c r="F26" s="11" t="s">
        <v>16</v>
      </c>
      <c r="G26" s="18"/>
      <c r="H26" s="25"/>
      <c r="I26" s="18"/>
    </row>
    <row r="27" spans="1:10">
      <c r="A27" s="8">
        <v>40598</v>
      </c>
      <c r="B27" s="9" t="s">
        <v>6</v>
      </c>
      <c r="C27" s="10" t="s">
        <v>15</v>
      </c>
      <c r="D27" s="9">
        <v>79</v>
      </c>
    </row>
    <row r="28" spans="1:10">
      <c r="A28" s="8">
        <v>40597</v>
      </c>
      <c r="B28" s="9" t="s">
        <v>6</v>
      </c>
      <c r="C28" s="10" t="s">
        <v>15</v>
      </c>
      <c r="D28" s="9">
        <v>68</v>
      </c>
      <c r="F28" s="5" t="s">
        <v>2</v>
      </c>
      <c r="G28" s="6" t="s">
        <v>12</v>
      </c>
      <c r="H28" s="12" t="s">
        <v>11</v>
      </c>
      <c r="I28" s="32"/>
    </row>
    <row r="29" spans="1:10">
      <c r="A29" s="8">
        <v>40588</v>
      </c>
      <c r="B29" s="9" t="s">
        <v>6</v>
      </c>
      <c r="C29" s="10" t="s">
        <v>13</v>
      </c>
      <c r="D29" s="9">
        <v>22</v>
      </c>
      <c r="F29" s="26" t="s">
        <v>6</v>
      </c>
      <c r="G29" s="14" t="s">
        <v>14</v>
      </c>
      <c r="H29" s="27">
        <f t="array" ref="H29">SUM(IF((Zona="A")*(AFP="Integra"),Clientes))</f>
        <v>843</v>
      </c>
      <c r="I29" t="e">
        <f ca="1">_xlfn.FORMULATEXT(H29)</f>
        <v>#NAME?</v>
      </c>
      <c r="J29" s="32"/>
    </row>
    <row r="30" spans="1:10">
      <c r="A30" s="8">
        <v>40586</v>
      </c>
      <c r="B30" s="9" t="s">
        <v>5</v>
      </c>
      <c r="C30" s="10" t="s">
        <v>15</v>
      </c>
      <c r="D30" s="9">
        <v>98</v>
      </c>
      <c r="J30" s="18"/>
    </row>
    <row r="31" spans="1:10">
      <c r="A31" s="8">
        <v>40587</v>
      </c>
      <c r="B31" s="9" t="s">
        <v>4</v>
      </c>
      <c r="C31" s="10" t="s">
        <v>15</v>
      </c>
      <c r="D31" s="9">
        <v>48</v>
      </c>
      <c r="F31" s="5" t="s">
        <v>2</v>
      </c>
      <c r="G31" s="6" t="s">
        <v>12</v>
      </c>
      <c r="H31" s="12" t="s">
        <v>11</v>
      </c>
      <c r="I31" s="17"/>
    </row>
    <row r="32" spans="1:10">
      <c r="A32" s="8">
        <v>40596</v>
      </c>
      <c r="B32" s="9" t="s">
        <v>5</v>
      </c>
      <c r="C32" s="10" t="s">
        <v>14</v>
      </c>
      <c r="D32" s="9">
        <v>31</v>
      </c>
      <c r="F32" s="26" t="s">
        <v>6</v>
      </c>
      <c r="G32" s="14" t="s">
        <v>14</v>
      </c>
      <c r="H32" s="27"/>
      <c r="I32" s="2"/>
    </row>
    <row r="33" spans="1:13">
      <c r="A33" s="8">
        <v>40589</v>
      </c>
      <c r="B33" s="9" t="s">
        <v>4</v>
      </c>
      <c r="C33" s="10" t="s">
        <v>15</v>
      </c>
      <c r="D33" s="9">
        <v>16</v>
      </c>
      <c r="I33" s="32"/>
    </row>
    <row r="34" spans="1:13">
      <c r="A34" s="8">
        <v>40588</v>
      </c>
      <c r="B34" s="9" t="s">
        <v>4</v>
      </c>
      <c r="C34" s="10" t="s">
        <v>13</v>
      </c>
      <c r="D34" s="9">
        <v>60</v>
      </c>
    </row>
    <row r="35" spans="1:13">
      <c r="A35" s="8">
        <v>40597</v>
      </c>
      <c r="B35" s="9" t="s">
        <v>5</v>
      </c>
      <c r="C35" s="10" t="s">
        <v>13</v>
      </c>
      <c r="D35" s="9">
        <v>73</v>
      </c>
      <c r="K35" s="18"/>
      <c r="L35" s="31" t="s">
        <v>21</v>
      </c>
    </row>
    <row r="36" spans="1:13">
      <c r="A36" s="8">
        <v>40599</v>
      </c>
      <c r="B36" s="9" t="s">
        <v>6</v>
      </c>
      <c r="C36" s="10" t="s">
        <v>13</v>
      </c>
      <c r="D36" s="9">
        <v>68</v>
      </c>
      <c r="F36" s="11" t="s">
        <v>23</v>
      </c>
      <c r="K36" s="18"/>
      <c r="L36" s="31" t="s">
        <v>20</v>
      </c>
    </row>
    <row r="37" spans="1:13">
      <c r="A37" s="8">
        <v>40591</v>
      </c>
      <c r="B37" s="9" t="s">
        <v>5</v>
      </c>
      <c r="C37" s="10" t="s">
        <v>15</v>
      </c>
      <c r="D37" s="9">
        <v>24</v>
      </c>
      <c r="I37" s="17"/>
      <c r="K37" s="18"/>
    </row>
    <row r="38" spans="1:13">
      <c r="A38" s="8">
        <v>40601</v>
      </c>
      <c r="B38" s="9" t="s">
        <v>6</v>
      </c>
      <c r="C38" s="10" t="s">
        <v>13</v>
      </c>
      <c r="D38" s="9">
        <v>55</v>
      </c>
      <c r="F38" s="127" t="s">
        <v>8</v>
      </c>
      <c r="G38" s="127"/>
      <c r="H38" s="129" t="s">
        <v>11</v>
      </c>
      <c r="I38" s="31"/>
      <c r="J38" s="32"/>
      <c r="K38" s="18"/>
    </row>
    <row r="39" spans="1:13">
      <c r="A39" s="8">
        <v>40590</v>
      </c>
      <c r="B39" s="9" t="s">
        <v>4</v>
      </c>
      <c r="C39" s="10" t="s">
        <v>13</v>
      </c>
      <c r="D39" s="9">
        <v>54</v>
      </c>
      <c r="F39" s="19" t="s">
        <v>9</v>
      </c>
      <c r="G39" s="20" t="s">
        <v>10</v>
      </c>
      <c r="H39" s="129"/>
      <c r="I39" s="31"/>
      <c r="J39" s="32"/>
    </row>
    <row r="40" spans="1:13">
      <c r="A40" s="8">
        <v>40586</v>
      </c>
      <c r="B40" s="9" t="s">
        <v>4</v>
      </c>
      <c r="C40" s="10" t="s">
        <v>14</v>
      </c>
      <c r="D40" s="9">
        <v>79</v>
      </c>
      <c r="F40" s="21">
        <v>40586</v>
      </c>
      <c r="G40" s="22">
        <v>40592</v>
      </c>
      <c r="H40" s="13">
        <f>SUM(IF((Fecha&gt;=F40)*(Fecha&lt;=G40),Clientes))</f>
        <v>12125</v>
      </c>
      <c r="J40" s="18"/>
      <c r="M40" s="17"/>
    </row>
    <row r="41" spans="1:13">
      <c r="A41" s="8">
        <v>40588</v>
      </c>
      <c r="B41" s="9" t="s">
        <v>5</v>
      </c>
      <c r="C41" s="10" t="s">
        <v>14</v>
      </c>
      <c r="D41" s="9">
        <v>45</v>
      </c>
      <c r="F41" s="21">
        <v>40593</v>
      </c>
      <c r="G41" s="22">
        <v>40599</v>
      </c>
      <c r="H41" s="13">
        <f t="array" ref="H41">SUM(IF((Fecha&gt;=F41)*(Fecha&lt;=G41),Clientes))</f>
        <v>4624</v>
      </c>
      <c r="I41" s="28"/>
    </row>
    <row r="42" spans="1:13">
      <c r="A42" s="8">
        <v>40594</v>
      </c>
      <c r="B42" s="9" t="s">
        <v>4</v>
      </c>
      <c r="C42" s="10" t="s">
        <v>14</v>
      </c>
      <c r="D42" s="9">
        <v>58</v>
      </c>
      <c r="F42" s="21">
        <v>40600</v>
      </c>
      <c r="G42" s="22">
        <v>40602</v>
      </c>
      <c r="H42" s="13">
        <f t="array" ref="H42">SUM(IF((Fecha&gt;=F42)*(Fecha&lt;=G42),Clientes))</f>
        <v>1641</v>
      </c>
      <c r="I42" s="28"/>
    </row>
    <row r="43" spans="1:13">
      <c r="A43" s="8">
        <v>40601</v>
      </c>
      <c r="B43" s="9" t="s">
        <v>6</v>
      </c>
      <c r="C43" s="10" t="s">
        <v>13</v>
      </c>
      <c r="D43" s="9">
        <v>98</v>
      </c>
      <c r="F43" s="127" t="s">
        <v>0</v>
      </c>
      <c r="G43" s="127"/>
      <c r="H43" s="23">
        <f>SUM(H40:H42)</f>
        <v>18390</v>
      </c>
      <c r="I43" s="18"/>
    </row>
    <row r="44" spans="1:13">
      <c r="A44" s="8">
        <v>40602</v>
      </c>
      <c r="B44" s="9" t="s">
        <v>6</v>
      </c>
      <c r="C44" s="10" t="s">
        <v>14</v>
      </c>
      <c r="D44" s="9">
        <v>8</v>
      </c>
      <c r="H44" s="24"/>
      <c r="I44" s="18"/>
    </row>
    <row r="45" spans="1:13">
      <c r="A45" s="8">
        <v>40597</v>
      </c>
      <c r="B45" s="9" t="s">
        <v>5</v>
      </c>
      <c r="C45" s="10" t="s">
        <v>15</v>
      </c>
      <c r="D45" s="9">
        <v>17</v>
      </c>
      <c r="F45" s="11" t="s">
        <v>31</v>
      </c>
    </row>
    <row r="46" spans="1:13">
      <c r="A46" s="8">
        <v>40589</v>
      </c>
      <c r="B46" s="9" t="s">
        <v>4</v>
      </c>
      <c r="C46" s="10" t="s">
        <v>15</v>
      </c>
      <c r="D46" s="9">
        <v>79</v>
      </c>
    </row>
    <row r="47" spans="1:13">
      <c r="A47" s="8">
        <v>40597</v>
      </c>
      <c r="B47" s="9" t="s">
        <v>4</v>
      </c>
      <c r="C47" s="10" t="s">
        <v>15</v>
      </c>
      <c r="D47" s="9">
        <v>8</v>
      </c>
      <c r="F47" s="6" t="s">
        <v>12</v>
      </c>
      <c r="G47" s="19" t="s">
        <v>9</v>
      </c>
      <c r="H47" s="20" t="s">
        <v>10</v>
      </c>
      <c r="I47" s="12" t="s">
        <v>11</v>
      </c>
    </row>
    <row r="48" spans="1:13">
      <c r="A48" s="8">
        <v>40588</v>
      </c>
      <c r="B48" s="9" t="s">
        <v>5</v>
      </c>
      <c r="C48" s="10" t="s">
        <v>15</v>
      </c>
      <c r="D48" s="9">
        <v>35</v>
      </c>
      <c r="F48" s="34" t="s">
        <v>33</v>
      </c>
      <c r="G48" s="35">
        <v>40586</v>
      </c>
      <c r="H48" s="35">
        <v>40592</v>
      </c>
      <c r="I48" s="27">
        <f t="array" ref="I48">SUM(IF((AFP=F48)*(Fecha&gt;=G48)*(Fecha&lt;=H48),Clientes))</f>
        <v>1882</v>
      </c>
      <c r="K48" s="37">
        <v>1882</v>
      </c>
      <c r="M48" s="18"/>
    </row>
    <row r="49" spans="1:13">
      <c r="A49" s="8">
        <v>40595</v>
      </c>
      <c r="B49" s="9" t="s">
        <v>4</v>
      </c>
      <c r="C49" s="10" t="s">
        <v>14</v>
      </c>
      <c r="D49" s="9">
        <v>37</v>
      </c>
    </row>
    <row r="50" spans="1:13">
      <c r="A50" s="8">
        <v>40602</v>
      </c>
      <c r="B50" s="9" t="s">
        <v>6</v>
      </c>
      <c r="C50" s="10" t="s">
        <v>14</v>
      </c>
      <c r="D50" s="9">
        <v>32</v>
      </c>
      <c r="F50" s="11" t="s">
        <v>32</v>
      </c>
    </row>
    <row r="51" spans="1:13">
      <c r="A51" s="8">
        <v>40591</v>
      </c>
      <c r="B51" s="9" t="s">
        <v>5</v>
      </c>
      <c r="C51" s="10" t="s">
        <v>13</v>
      </c>
      <c r="D51" s="9">
        <v>44</v>
      </c>
    </row>
    <row r="52" spans="1:13">
      <c r="A52" s="8">
        <v>40591</v>
      </c>
      <c r="B52" s="9" t="s">
        <v>4</v>
      </c>
      <c r="C52" s="10" t="s">
        <v>13</v>
      </c>
      <c r="D52" s="9">
        <v>86</v>
      </c>
      <c r="F52" s="6" t="s">
        <v>12</v>
      </c>
      <c r="G52" s="19" t="s">
        <v>9</v>
      </c>
      <c r="H52" s="20" t="s">
        <v>10</v>
      </c>
      <c r="I52" s="5" t="s">
        <v>2</v>
      </c>
      <c r="J52" s="12" t="s">
        <v>11</v>
      </c>
    </row>
    <row r="53" spans="1:13">
      <c r="A53" s="8">
        <v>40597</v>
      </c>
      <c r="B53" s="9" t="s">
        <v>5</v>
      </c>
      <c r="C53" s="10" t="s">
        <v>13</v>
      </c>
      <c r="D53" s="9">
        <v>28</v>
      </c>
      <c r="F53" s="34" t="s">
        <v>13</v>
      </c>
      <c r="G53" s="35">
        <v>40593</v>
      </c>
      <c r="H53" s="35">
        <v>40599</v>
      </c>
      <c r="I53" s="36" t="s">
        <v>5</v>
      </c>
      <c r="J53" s="27">
        <f t="array" ref="J53">SUM(IF((AFP=F53)*(Fecha&gt;=G53)*(Fecha&lt;=H53)*(Zona=I53),Clientes))</f>
        <v>715</v>
      </c>
    </row>
    <row r="54" spans="1:13">
      <c r="A54" s="8">
        <v>40594</v>
      </c>
      <c r="B54" s="9" t="s">
        <v>6</v>
      </c>
      <c r="C54" s="10" t="s">
        <v>15</v>
      </c>
      <c r="D54" s="9">
        <v>57</v>
      </c>
    </row>
    <row r="55" spans="1:13">
      <c r="A55" s="8">
        <v>40589</v>
      </c>
      <c r="B55" s="9" t="s">
        <v>5</v>
      </c>
      <c r="C55" s="10" t="s">
        <v>14</v>
      </c>
      <c r="D55" s="9">
        <v>73</v>
      </c>
      <c r="K55" s="37">
        <v>715</v>
      </c>
      <c r="M55" s="18"/>
    </row>
    <row r="56" spans="1:13">
      <c r="A56" s="8">
        <v>40598</v>
      </c>
      <c r="B56" s="9" t="s">
        <v>6</v>
      </c>
      <c r="C56" s="10" t="s">
        <v>13</v>
      </c>
      <c r="D56" s="9">
        <v>87</v>
      </c>
    </row>
    <row r="57" spans="1:13">
      <c r="A57" s="8">
        <v>40589</v>
      </c>
      <c r="B57" s="9" t="s">
        <v>6</v>
      </c>
      <c r="C57" s="10" t="s">
        <v>13</v>
      </c>
      <c r="D57" s="9">
        <v>91</v>
      </c>
    </row>
    <row r="58" spans="1:13">
      <c r="A58" s="8">
        <v>40598</v>
      </c>
      <c r="B58" s="9" t="s">
        <v>6</v>
      </c>
      <c r="C58" s="10" t="s">
        <v>13</v>
      </c>
      <c r="D58" s="9">
        <v>8</v>
      </c>
    </row>
    <row r="59" spans="1:13">
      <c r="A59" s="8">
        <v>40587</v>
      </c>
      <c r="B59" s="9" t="s">
        <v>5</v>
      </c>
      <c r="C59" s="10" t="s">
        <v>13</v>
      </c>
      <c r="D59" s="9">
        <v>63</v>
      </c>
    </row>
    <row r="60" spans="1:13">
      <c r="A60" s="8">
        <v>40595</v>
      </c>
      <c r="B60" s="9" t="s">
        <v>4</v>
      </c>
      <c r="C60" s="10" t="s">
        <v>13</v>
      </c>
      <c r="D60" s="9">
        <v>78</v>
      </c>
    </row>
    <row r="61" spans="1:13">
      <c r="A61" s="8">
        <v>40594</v>
      </c>
      <c r="B61" s="9" t="s">
        <v>5</v>
      </c>
      <c r="C61" s="10" t="s">
        <v>15</v>
      </c>
      <c r="D61" s="9">
        <v>46</v>
      </c>
    </row>
    <row r="62" spans="1:13">
      <c r="A62" s="8">
        <v>40592</v>
      </c>
      <c r="B62" s="9" t="s">
        <v>4</v>
      </c>
      <c r="C62" s="10" t="s">
        <v>14</v>
      </c>
      <c r="D62" s="9">
        <v>69</v>
      </c>
    </row>
    <row r="63" spans="1:13">
      <c r="A63" s="8">
        <v>40601</v>
      </c>
      <c r="B63" s="9" t="s">
        <v>4</v>
      </c>
      <c r="C63" s="10" t="s">
        <v>14</v>
      </c>
      <c r="D63" s="9">
        <v>96</v>
      </c>
    </row>
    <row r="64" spans="1:13">
      <c r="A64" s="8">
        <v>40594</v>
      </c>
      <c r="B64" s="9" t="s">
        <v>5</v>
      </c>
      <c r="C64" s="10" t="s">
        <v>13</v>
      </c>
      <c r="D64" s="9">
        <v>9</v>
      </c>
    </row>
    <row r="65" spans="1:4">
      <c r="A65" s="8">
        <v>40595</v>
      </c>
      <c r="B65" s="9" t="s">
        <v>6</v>
      </c>
      <c r="C65" s="10" t="s">
        <v>14</v>
      </c>
      <c r="D65" s="9">
        <v>42</v>
      </c>
    </row>
    <row r="66" spans="1:4">
      <c r="A66" s="8">
        <v>40596</v>
      </c>
      <c r="B66" s="9" t="s">
        <v>5</v>
      </c>
      <c r="C66" s="10" t="s">
        <v>15</v>
      </c>
      <c r="D66" s="9">
        <v>34</v>
      </c>
    </row>
    <row r="67" spans="1:4">
      <c r="A67" s="8">
        <v>40592</v>
      </c>
      <c r="B67" s="9" t="s">
        <v>6</v>
      </c>
      <c r="C67" s="10" t="s">
        <v>15</v>
      </c>
      <c r="D67" s="9">
        <v>94</v>
      </c>
    </row>
    <row r="68" spans="1:4">
      <c r="A68" s="8">
        <v>40597</v>
      </c>
      <c r="B68" s="9" t="s">
        <v>4</v>
      </c>
      <c r="C68" s="10" t="s">
        <v>14</v>
      </c>
      <c r="D68" s="9">
        <v>51</v>
      </c>
    </row>
    <row r="69" spans="1:4">
      <c r="A69" s="8">
        <v>40600</v>
      </c>
      <c r="B69" s="9" t="s">
        <v>4</v>
      </c>
      <c r="C69" s="10" t="s">
        <v>15</v>
      </c>
      <c r="D69" s="9">
        <v>36</v>
      </c>
    </row>
    <row r="70" spans="1:4">
      <c r="A70" s="8">
        <v>40597</v>
      </c>
      <c r="B70" s="9" t="s">
        <v>5</v>
      </c>
      <c r="C70" s="10" t="s">
        <v>13</v>
      </c>
      <c r="D70" s="9">
        <v>17</v>
      </c>
    </row>
    <row r="71" spans="1:4">
      <c r="A71" s="8">
        <v>40595</v>
      </c>
      <c r="B71" s="9" t="s">
        <v>4</v>
      </c>
      <c r="C71" s="10" t="s">
        <v>15</v>
      </c>
      <c r="D71" s="9">
        <v>17</v>
      </c>
    </row>
    <row r="72" spans="1:4">
      <c r="A72" s="8">
        <v>40601</v>
      </c>
      <c r="B72" s="9" t="s">
        <v>6</v>
      </c>
      <c r="C72" s="10" t="s">
        <v>13</v>
      </c>
      <c r="D72" s="9">
        <v>28</v>
      </c>
    </row>
    <row r="73" spans="1:4">
      <c r="A73" s="8">
        <v>40593</v>
      </c>
      <c r="B73" s="9" t="s">
        <v>6</v>
      </c>
      <c r="C73" s="10" t="s">
        <v>15</v>
      </c>
      <c r="D73" s="9">
        <v>59</v>
      </c>
    </row>
    <row r="74" spans="1:4">
      <c r="A74" s="8">
        <v>40602</v>
      </c>
      <c r="B74" s="9" t="s">
        <v>5</v>
      </c>
      <c r="C74" s="10" t="s">
        <v>13</v>
      </c>
      <c r="D74" s="9">
        <v>53</v>
      </c>
    </row>
    <row r="75" spans="1:4">
      <c r="A75" s="8">
        <v>40596</v>
      </c>
      <c r="B75" s="9" t="s">
        <v>4</v>
      </c>
      <c r="C75" s="10" t="s">
        <v>14</v>
      </c>
      <c r="D75" s="9">
        <v>77</v>
      </c>
    </row>
    <row r="76" spans="1:4">
      <c r="A76" s="8">
        <v>40599</v>
      </c>
      <c r="B76" s="9" t="s">
        <v>4</v>
      </c>
      <c r="C76" s="10" t="s">
        <v>13</v>
      </c>
      <c r="D76" s="9">
        <v>3</v>
      </c>
    </row>
    <row r="77" spans="1:4">
      <c r="A77" s="8">
        <v>40602</v>
      </c>
      <c r="B77" s="9" t="s">
        <v>5</v>
      </c>
      <c r="C77" s="10" t="s">
        <v>15</v>
      </c>
      <c r="D77" s="9">
        <v>58</v>
      </c>
    </row>
    <row r="78" spans="1:4">
      <c r="A78" s="8">
        <v>40598</v>
      </c>
      <c r="B78" s="9" t="s">
        <v>4</v>
      </c>
      <c r="C78" s="10" t="s">
        <v>14</v>
      </c>
      <c r="D78" s="9">
        <v>87</v>
      </c>
    </row>
    <row r="79" spans="1:4">
      <c r="A79" s="8">
        <v>40589</v>
      </c>
      <c r="B79" s="9" t="s">
        <v>6</v>
      </c>
      <c r="C79" s="10" t="s">
        <v>15</v>
      </c>
      <c r="D79" s="9">
        <v>98</v>
      </c>
    </row>
    <row r="80" spans="1:4">
      <c r="A80" s="8">
        <v>40588</v>
      </c>
      <c r="B80" s="9" t="s">
        <v>5</v>
      </c>
      <c r="C80" s="10" t="s">
        <v>13</v>
      </c>
      <c r="D80" s="9">
        <v>98</v>
      </c>
    </row>
    <row r="81" spans="1:4">
      <c r="A81" s="8">
        <v>40599</v>
      </c>
      <c r="B81" s="9" t="s">
        <v>4</v>
      </c>
      <c r="C81" s="10" t="s">
        <v>13</v>
      </c>
      <c r="D81" s="9">
        <v>70</v>
      </c>
    </row>
    <row r="82" spans="1:4">
      <c r="A82" s="8">
        <v>40600</v>
      </c>
      <c r="B82" s="9" t="s">
        <v>5</v>
      </c>
      <c r="C82" s="10" t="s">
        <v>15</v>
      </c>
      <c r="D82" s="9">
        <v>80</v>
      </c>
    </row>
    <row r="83" spans="1:4">
      <c r="A83" s="8">
        <v>40586</v>
      </c>
      <c r="B83" s="9" t="s">
        <v>6</v>
      </c>
      <c r="C83" s="10" t="s">
        <v>13</v>
      </c>
      <c r="D83" s="9">
        <v>14</v>
      </c>
    </row>
    <row r="84" spans="1:4">
      <c r="A84" s="8">
        <v>40594</v>
      </c>
      <c r="B84" s="9" t="s">
        <v>5</v>
      </c>
      <c r="C84" s="10" t="s">
        <v>15</v>
      </c>
      <c r="D84" s="9">
        <v>15</v>
      </c>
    </row>
    <row r="85" spans="1:4">
      <c r="A85" s="8">
        <v>40600</v>
      </c>
      <c r="B85" s="9" t="s">
        <v>6</v>
      </c>
      <c r="C85" s="10" t="s">
        <v>13</v>
      </c>
      <c r="D85" s="9">
        <v>16</v>
      </c>
    </row>
    <row r="86" spans="1:4">
      <c r="A86" s="8">
        <v>40594</v>
      </c>
      <c r="B86" s="9" t="s">
        <v>6</v>
      </c>
      <c r="C86" s="10" t="s">
        <v>13</v>
      </c>
      <c r="D86" s="9">
        <v>74</v>
      </c>
    </row>
    <row r="87" spans="1:4">
      <c r="A87" s="8">
        <v>40602</v>
      </c>
      <c r="B87" s="9" t="s">
        <v>6</v>
      </c>
      <c r="C87" s="10" t="s">
        <v>14</v>
      </c>
      <c r="D87" s="9">
        <v>69</v>
      </c>
    </row>
    <row r="88" spans="1:4">
      <c r="A88" s="8">
        <v>40596</v>
      </c>
      <c r="B88" s="9" t="s">
        <v>5</v>
      </c>
      <c r="C88" s="10" t="s">
        <v>13</v>
      </c>
      <c r="D88" s="9">
        <v>84</v>
      </c>
    </row>
    <row r="89" spans="1:4">
      <c r="A89" s="8">
        <v>40590</v>
      </c>
      <c r="B89" s="9" t="s">
        <v>4</v>
      </c>
      <c r="C89" s="10" t="s">
        <v>14</v>
      </c>
      <c r="D89" s="9">
        <v>6</v>
      </c>
    </row>
    <row r="90" spans="1:4">
      <c r="A90" s="8">
        <v>40597</v>
      </c>
      <c r="B90" s="9" t="s">
        <v>5</v>
      </c>
      <c r="C90" s="10" t="s">
        <v>14</v>
      </c>
      <c r="D90" s="9">
        <v>53</v>
      </c>
    </row>
    <row r="91" spans="1:4">
      <c r="A91" s="8">
        <v>40601</v>
      </c>
      <c r="B91" s="9" t="s">
        <v>4</v>
      </c>
      <c r="C91" s="10" t="s">
        <v>13</v>
      </c>
      <c r="D91" s="9">
        <v>26</v>
      </c>
    </row>
    <row r="92" spans="1:4">
      <c r="A92" s="8">
        <v>40596</v>
      </c>
      <c r="B92" s="9" t="s">
        <v>4</v>
      </c>
      <c r="C92" s="10" t="s">
        <v>13</v>
      </c>
      <c r="D92" s="9">
        <v>2</v>
      </c>
    </row>
    <row r="93" spans="1:4">
      <c r="A93" s="8">
        <v>40595</v>
      </c>
      <c r="B93" s="9" t="s">
        <v>5</v>
      </c>
      <c r="C93" s="10" t="s">
        <v>13</v>
      </c>
      <c r="D93" s="9">
        <v>91</v>
      </c>
    </row>
    <row r="94" spans="1:4">
      <c r="A94" s="8">
        <v>40589</v>
      </c>
      <c r="B94" s="9" t="s">
        <v>6</v>
      </c>
      <c r="C94" s="10" t="s">
        <v>13</v>
      </c>
      <c r="D94" s="9">
        <v>88</v>
      </c>
    </row>
    <row r="95" spans="1:4">
      <c r="A95" s="8">
        <v>40588</v>
      </c>
      <c r="B95" s="9" t="s">
        <v>5</v>
      </c>
      <c r="C95" s="10" t="s">
        <v>13</v>
      </c>
      <c r="D95" s="9">
        <v>27</v>
      </c>
    </row>
    <row r="96" spans="1:4">
      <c r="A96" s="8">
        <v>40590</v>
      </c>
      <c r="B96" s="9" t="s">
        <v>6</v>
      </c>
      <c r="C96" s="10" t="s">
        <v>13</v>
      </c>
      <c r="D96" s="9">
        <v>19</v>
      </c>
    </row>
    <row r="97" spans="1:4">
      <c r="A97" s="8">
        <v>40594</v>
      </c>
      <c r="B97" s="9" t="s">
        <v>4</v>
      </c>
      <c r="C97" s="10" t="s">
        <v>15</v>
      </c>
      <c r="D97" s="9">
        <v>56</v>
      </c>
    </row>
    <row r="98" spans="1:4">
      <c r="A98" s="8">
        <v>40591</v>
      </c>
      <c r="B98" s="9" t="s">
        <v>4</v>
      </c>
      <c r="C98" s="10" t="s">
        <v>15</v>
      </c>
      <c r="D98" s="9">
        <v>65</v>
      </c>
    </row>
    <row r="99" spans="1:4">
      <c r="A99" s="8">
        <v>40601</v>
      </c>
      <c r="B99" s="9" t="s">
        <v>5</v>
      </c>
      <c r="C99" s="10" t="s">
        <v>14</v>
      </c>
      <c r="D99" s="9">
        <v>44</v>
      </c>
    </row>
    <row r="100" spans="1:4">
      <c r="A100" s="8">
        <v>40599</v>
      </c>
      <c r="B100" s="9" t="s">
        <v>4</v>
      </c>
      <c r="C100" s="10" t="s">
        <v>13</v>
      </c>
      <c r="D100" s="9">
        <v>68</v>
      </c>
    </row>
    <row r="101" spans="1:4">
      <c r="A101" s="8">
        <v>40587</v>
      </c>
      <c r="B101" s="9" t="s">
        <v>6</v>
      </c>
      <c r="C101" s="10" t="s">
        <v>15</v>
      </c>
      <c r="D101" s="9">
        <v>92</v>
      </c>
    </row>
    <row r="102" spans="1:4">
      <c r="A102" s="8">
        <v>40589</v>
      </c>
      <c r="B102" s="9" t="s">
        <v>6</v>
      </c>
      <c r="C102" s="10" t="s">
        <v>14</v>
      </c>
      <c r="D102" s="9">
        <v>13</v>
      </c>
    </row>
    <row r="103" spans="1:4">
      <c r="A103" s="8">
        <v>40600</v>
      </c>
      <c r="B103" s="9" t="s">
        <v>5</v>
      </c>
      <c r="C103" s="10" t="s">
        <v>13</v>
      </c>
      <c r="D103" s="9">
        <v>85</v>
      </c>
    </row>
    <row r="104" spans="1:4">
      <c r="A104" s="8">
        <v>40597</v>
      </c>
      <c r="B104" s="9" t="s">
        <v>4</v>
      </c>
      <c r="C104" s="10" t="s">
        <v>13</v>
      </c>
      <c r="D104" s="9">
        <v>21</v>
      </c>
    </row>
    <row r="105" spans="1:4">
      <c r="A105" s="8">
        <v>40588</v>
      </c>
      <c r="B105" s="9" t="s">
        <v>4</v>
      </c>
      <c r="C105" s="10" t="s">
        <v>13</v>
      </c>
      <c r="D105" s="9">
        <v>82</v>
      </c>
    </row>
    <row r="106" spans="1:4">
      <c r="A106" s="8">
        <v>40587</v>
      </c>
      <c r="B106" s="9" t="s">
        <v>5</v>
      </c>
      <c r="C106" s="10" t="s">
        <v>15</v>
      </c>
      <c r="D106" s="9">
        <v>72</v>
      </c>
    </row>
    <row r="107" spans="1:4">
      <c r="A107" s="8">
        <v>40596</v>
      </c>
      <c r="B107" s="9" t="s">
        <v>4</v>
      </c>
      <c r="C107" s="10" t="s">
        <v>13</v>
      </c>
      <c r="D107" s="9">
        <v>22</v>
      </c>
    </row>
    <row r="108" spans="1:4">
      <c r="A108" s="8">
        <v>40588</v>
      </c>
      <c r="B108" s="9" t="s">
        <v>6</v>
      </c>
      <c r="C108" s="10" t="s">
        <v>14</v>
      </c>
      <c r="D108" s="9">
        <v>77</v>
      </c>
    </row>
    <row r="109" spans="1:4">
      <c r="A109" s="8">
        <v>40589</v>
      </c>
      <c r="B109" s="9" t="s">
        <v>5</v>
      </c>
      <c r="C109" s="10" t="s">
        <v>13</v>
      </c>
      <c r="D109" s="9">
        <v>34</v>
      </c>
    </row>
    <row r="110" spans="1:4">
      <c r="A110" s="8">
        <v>40599</v>
      </c>
      <c r="B110" s="9" t="s">
        <v>4</v>
      </c>
      <c r="C110" s="10" t="s">
        <v>14</v>
      </c>
      <c r="D110" s="9">
        <v>40</v>
      </c>
    </row>
    <row r="111" spans="1:4">
      <c r="A111" s="8">
        <v>40594</v>
      </c>
      <c r="B111" s="9" t="s">
        <v>5</v>
      </c>
      <c r="C111" s="10" t="s">
        <v>13</v>
      </c>
      <c r="D111" s="9">
        <v>47</v>
      </c>
    </row>
    <row r="112" spans="1:4">
      <c r="A112" s="8">
        <v>40595</v>
      </c>
      <c r="B112" s="9" t="s">
        <v>6</v>
      </c>
      <c r="C112" s="10" t="s">
        <v>13</v>
      </c>
      <c r="D112" s="9">
        <v>15</v>
      </c>
    </row>
    <row r="113" spans="1:4">
      <c r="A113" s="8">
        <v>40593</v>
      </c>
      <c r="B113" s="9" t="s">
        <v>5</v>
      </c>
      <c r="C113" s="10" t="s">
        <v>13</v>
      </c>
      <c r="D113" s="9">
        <v>83</v>
      </c>
    </row>
    <row r="114" spans="1:4">
      <c r="A114" s="8">
        <v>40602</v>
      </c>
      <c r="B114" s="9" t="s">
        <v>6</v>
      </c>
      <c r="C114" s="10" t="s">
        <v>13</v>
      </c>
      <c r="D114" s="9">
        <v>83</v>
      </c>
    </row>
    <row r="115" spans="1:4">
      <c r="A115" s="8">
        <v>40595</v>
      </c>
      <c r="B115" s="9" t="s">
        <v>6</v>
      </c>
      <c r="C115" s="10" t="s">
        <v>14</v>
      </c>
      <c r="D115" s="9">
        <v>27</v>
      </c>
    </row>
    <row r="116" spans="1:4">
      <c r="A116" s="8">
        <v>40597</v>
      </c>
      <c r="B116" s="9" t="s">
        <v>6</v>
      </c>
      <c r="C116" s="10" t="s">
        <v>13</v>
      </c>
      <c r="D116" s="9">
        <v>53</v>
      </c>
    </row>
    <row r="117" spans="1:4">
      <c r="A117" s="8">
        <v>40595</v>
      </c>
      <c r="B117" s="9" t="s">
        <v>5</v>
      </c>
      <c r="C117" s="10" t="s">
        <v>15</v>
      </c>
      <c r="D117" s="9">
        <v>2</v>
      </c>
    </row>
    <row r="118" spans="1:4">
      <c r="A118" s="8">
        <v>40592</v>
      </c>
      <c r="B118" s="9" t="s">
        <v>4</v>
      </c>
      <c r="C118" s="10" t="s">
        <v>15</v>
      </c>
      <c r="D118" s="9">
        <v>46</v>
      </c>
    </row>
    <row r="119" spans="1:4">
      <c r="A119" s="8">
        <v>40593</v>
      </c>
      <c r="B119" s="9" t="s">
        <v>5</v>
      </c>
      <c r="C119" s="10" t="s">
        <v>15</v>
      </c>
      <c r="D119" s="9">
        <v>39</v>
      </c>
    </row>
    <row r="120" spans="1:4">
      <c r="A120" s="8">
        <v>40586</v>
      </c>
      <c r="B120" s="9" t="s">
        <v>4</v>
      </c>
      <c r="C120" s="10" t="s">
        <v>14</v>
      </c>
      <c r="D120" s="9">
        <v>75</v>
      </c>
    </row>
    <row r="121" spans="1:4">
      <c r="A121" s="8">
        <v>40598</v>
      </c>
      <c r="B121" s="9" t="s">
        <v>4</v>
      </c>
      <c r="C121" s="10" t="s">
        <v>13</v>
      </c>
      <c r="D121" s="9">
        <v>28</v>
      </c>
    </row>
    <row r="122" spans="1:4">
      <c r="A122" s="8">
        <v>40601</v>
      </c>
      <c r="B122" s="9" t="s">
        <v>5</v>
      </c>
      <c r="C122" s="10" t="s">
        <v>15</v>
      </c>
      <c r="D122" s="9">
        <v>77</v>
      </c>
    </row>
    <row r="123" spans="1:4">
      <c r="A123" s="8">
        <v>40588</v>
      </c>
      <c r="B123" s="9" t="s">
        <v>6</v>
      </c>
      <c r="C123" s="10" t="s">
        <v>13</v>
      </c>
      <c r="D123" s="9">
        <v>13</v>
      </c>
    </row>
    <row r="124" spans="1:4">
      <c r="A124" s="8">
        <v>40602</v>
      </c>
      <c r="B124" s="9" t="s">
        <v>5</v>
      </c>
      <c r="C124" s="10" t="s">
        <v>15</v>
      </c>
      <c r="D124" s="9">
        <v>4</v>
      </c>
    </row>
    <row r="125" spans="1:4">
      <c r="A125" s="8">
        <v>40592</v>
      </c>
      <c r="B125" s="9" t="s">
        <v>6</v>
      </c>
      <c r="C125" s="10" t="s">
        <v>13</v>
      </c>
      <c r="D125" s="9">
        <v>63</v>
      </c>
    </row>
    <row r="126" spans="1:4">
      <c r="A126" s="8">
        <v>40598</v>
      </c>
      <c r="B126" s="9" t="s">
        <v>4</v>
      </c>
      <c r="C126" s="10" t="s">
        <v>15</v>
      </c>
      <c r="D126" s="9">
        <v>58</v>
      </c>
    </row>
    <row r="127" spans="1:4">
      <c r="A127" s="8">
        <v>40587</v>
      </c>
      <c r="B127" s="9" t="s">
        <v>4</v>
      </c>
      <c r="C127" s="10" t="s">
        <v>13</v>
      </c>
      <c r="D127" s="9">
        <v>81</v>
      </c>
    </row>
    <row r="128" spans="1:4">
      <c r="A128" s="8">
        <v>40588</v>
      </c>
      <c r="B128" s="9" t="s">
        <v>5</v>
      </c>
      <c r="C128" s="10" t="s">
        <v>14</v>
      </c>
      <c r="D128" s="9">
        <v>18</v>
      </c>
    </row>
    <row r="129" spans="1:4">
      <c r="A129" s="8">
        <v>40597</v>
      </c>
      <c r="B129" s="9" t="s">
        <v>4</v>
      </c>
      <c r="C129" s="10" t="s">
        <v>13</v>
      </c>
      <c r="D129" s="9">
        <v>75</v>
      </c>
    </row>
    <row r="130" spans="1:4">
      <c r="A130" s="8">
        <v>40601</v>
      </c>
      <c r="B130" s="9" t="s">
        <v>6</v>
      </c>
      <c r="C130" s="10" t="s">
        <v>15</v>
      </c>
      <c r="D130" s="9">
        <v>30</v>
      </c>
    </row>
    <row r="131" spans="1:4">
      <c r="A131" s="8">
        <v>40591</v>
      </c>
      <c r="B131" s="9" t="s">
        <v>6</v>
      </c>
      <c r="C131" s="10" t="s">
        <v>13</v>
      </c>
      <c r="D131" s="9">
        <v>84</v>
      </c>
    </row>
    <row r="132" spans="1:4">
      <c r="A132" s="8">
        <v>40588</v>
      </c>
      <c r="B132" s="9" t="s">
        <v>5</v>
      </c>
      <c r="C132" s="10" t="s">
        <v>15</v>
      </c>
      <c r="D132" s="9">
        <v>26</v>
      </c>
    </row>
    <row r="133" spans="1:4">
      <c r="A133" s="8">
        <v>40588</v>
      </c>
      <c r="B133" s="9" t="s">
        <v>4</v>
      </c>
      <c r="C133" s="10" t="s">
        <v>13</v>
      </c>
      <c r="D133" s="9">
        <v>90</v>
      </c>
    </row>
    <row r="134" spans="1:4">
      <c r="A134" s="8">
        <v>40601</v>
      </c>
      <c r="B134" s="9" t="s">
        <v>4</v>
      </c>
      <c r="C134" s="10" t="s">
        <v>15</v>
      </c>
      <c r="D134" s="9">
        <v>37</v>
      </c>
    </row>
    <row r="135" spans="1:4">
      <c r="A135" s="8">
        <v>40602</v>
      </c>
      <c r="B135" s="9" t="s">
        <v>5</v>
      </c>
      <c r="C135" s="10" t="s">
        <v>15</v>
      </c>
      <c r="D135" s="9">
        <v>42</v>
      </c>
    </row>
    <row r="136" spans="1:4">
      <c r="A136" s="8">
        <v>40592</v>
      </c>
      <c r="B136" s="9" t="s">
        <v>4</v>
      </c>
      <c r="C136" s="10" t="s">
        <v>15</v>
      </c>
      <c r="D136" s="9">
        <v>66</v>
      </c>
    </row>
    <row r="137" spans="1:4">
      <c r="A137" s="8">
        <v>40591</v>
      </c>
      <c r="B137" s="9" t="s">
        <v>6</v>
      </c>
      <c r="C137" s="10" t="s">
        <v>14</v>
      </c>
      <c r="D137" s="9">
        <v>61</v>
      </c>
    </row>
    <row r="138" spans="1:4">
      <c r="A138" s="8">
        <v>40598</v>
      </c>
      <c r="B138" s="9" t="s">
        <v>5</v>
      </c>
      <c r="C138" s="10" t="s">
        <v>14</v>
      </c>
      <c r="D138" s="9">
        <v>49</v>
      </c>
    </row>
    <row r="139" spans="1:4">
      <c r="A139" s="8">
        <v>40590</v>
      </c>
      <c r="B139" s="9" t="s">
        <v>4</v>
      </c>
      <c r="C139" s="10" t="s">
        <v>15</v>
      </c>
      <c r="D139" s="9">
        <v>92</v>
      </c>
    </row>
    <row r="140" spans="1:4">
      <c r="A140" s="8">
        <v>40596</v>
      </c>
      <c r="B140" s="9" t="s">
        <v>5</v>
      </c>
      <c r="C140" s="10" t="s">
        <v>15</v>
      </c>
      <c r="D140" s="9">
        <v>98</v>
      </c>
    </row>
    <row r="141" spans="1:4">
      <c r="A141" s="8">
        <v>40593</v>
      </c>
      <c r="B141" s="9" t="s">
        <v>6</v>
      </c>
      <c r="C141" s="10" t="s">
        <v>13</v>
      </c>
      <c r="D141" s="9">
        <v>68</v>
      </c>
    </row>
    <row r="142" spans="1:4">
      <c r="A142" s="8">
        <v>40588</v>
      </c>
      <c r="B142" s="9" t="s">
        <v>5</v>
      </c>
      <c r="C142" s="10" t="s">
        <v>13</v>
      </c>
      <c r="D142" s="9">
        <v>32</v>
      </c>
    </row>
    <row r="143" spans="1:4">
      <c r="A143" s="8">
        <v>40592</v>
      </c>
      <c r="B143" s="9" t="s">
        <v>6</v>
      </c>
      <c r="C143" s="10" t="s">
        <v>14</v>
      </c>
      <c r="D143" s="9">
        <v>61</v>
      </c>
    </row>
    <row r="144" spans="1:4">
      <c r="A144" s="8">
        <v>40589</v>
      </c>
      <c r="B144" s="9" t="s">
        <v>6</v>
      </c>
      <c r="C144" s="10" t="s">
        <v>15</v>
      </c>
      <c r="D144" s="9">
        <v>53</v>
      </c>
    </row>
    <row r="145" spans="1:4">
      <c r="A145" s="8">
        <v>40600</v>
      </c>
      <c r="B145" s="9" t="s">
        <v>6</v>
      </c>
      <c r="C145" s="10" t="s">
        <v>14</v>
      </c>
      <c r="D145" s="9">
        <v>67</v>
      </c>
    </row>
    <row r="146" spans="1:4">
      <c r="A146" s="8">
        <v>40599</v>
      </c>
      <c r="B146" s="9" t="s">
        <v>5</v>
      </c>
      <c r="C146" s="10" t="s">
        <v>15</v>
      </c>
      <c r="D146" s="9">
        <v>99</v>
      </c>
    </row>
    <row r="147" spans="1:4">
      <c r="A147" s="8">
        <v>40597</v>
      </c>
      <c r="B147" s="9" t="s">
        <v>4</v>
      </c>
      <c r="C147" s="10" t="s">
        <v>15</v>
      </c>
      <c r="D147" s="9">
        <v>91</v>
      </c>
    </row>
    <row r="148" spans="1:4">
      <c r="A148" s="8">
        <v>40600</v>
      </c>
      <c r="B148" s="9" t="s">
        <v>5</v>
      </c>
      <c r="C148" s="10" t="s">
        <v>15</v>
      </c>
      <c r="D148" s="9">
        <v>68</v>
      </c>
    </row>
    <row r="149" spans="1:4">
      <c r="A149" s="8">
        <v>40595</v>
      </c>
      <c r="B149" s="9" t="s">
        <v>4</v>
      </c>
      <c r="C149" s="10" t="s">
        <v>15</v>
      </c>
      <c r="D149" s="9">
        <v>64</v>
      </c>
    </row>
    <row r="150" spans="1:4">
      <c r="A150" s="8">
        <v>40590</v>
      </c>
      <c r="B150" s="9" t="s">
        <v>4</v>
      </c>
      <c r="C150" s="10" t="s">
        <v>13</v>
      </c>
      <c r="D150" s="9">
        <v>95</v>
      </c>
    </row>
    <row r="151" spans="1:4">
      <c r="A151" s="8">
        <v>40586</v>
      </c>
      <c r="B151" s="9" t="s">
        <v>5</v>
      </c>
      <c r="C151" s="10" t="s">
        <v>15</v>
      </c>
      <c r="D151" s="9">
        <v>9</v>
      </c>
    </row>
    <row r="152" spans="1:4">
      <c r="A152" s="8">
        <v>40596</v>
      </c>
      <c r="B152" s="9" t="s">
        <v>6</v>
      </c>
      <c r="C152" s="10" t="s">
        <v>13</v>
      </c>
      <c r="D152" s="9">
        <v>6</v>
      </c>
    </row>
    <row r="153" spans="1:4">
      <c r="A153" s="8">
        <v>40597</v>
      </c>
      <c r="B153" s="9" t="s">
        <v>5</v>
      </c>
      <c r="C153" s="10" t="s">
        <v>15</v>
      </c>
      <c r="D153" s="9">
        <v>98</v>
      </c>
    </row>
    <row r="154" spans="1:4">
      <c r="A154" s="8">
        <v>40587</v>
      </c>
      <c r="B154" s="9" t="s">
        <v>6</v>
      </c>
      <c r="C154" s="10" t="s">
        <v>15</v>
      </c>
      <c r="D154" s="9">
        <v>52</v>
      </c>
    </row>
    <row r="155" spans="1:4">
      <c r="A155" s="8">
        <v>40586</v>
      </c>
      <c r="B155" s="9" t="s">
        <v>4</v>
      </c>
      <c r="C155" s="10" t="s">
        <v>15</v>
      </c>
      <c r="D155" s="9">
        <v>75</v>
      </c>
    </row>
    <row r="156" spans="1:4">
      <c r="A156" s="8">
        <v>40589</v>
      </c>
      <c r="B156" s="9" t="s">
        <v>4</v>
      </c>
      <c r="C156" s="10" t="s">
        <v>13</v>
      </c>
      <c r="D156" s="9">
        <v>13</v>
      </c>
    </row>
    <row r="157" spans="1:4">
      <c r="A157" s="8">
        <v>40590</v>
      </c>
      <c r="B157" s="9" t="s">
        <v>5</v>
      </c>
      <c r="C157" s="10" t="s">
        <v>15</v>
      </c>
      <c r="D157" s="9">
        <v>32</v>
      </c>
    </row>
    <row r="158" spans="1:4">
      <c r="A158" s="8">
        <v>40588</v>
      </c>
      <c r="B158" s="9" t="s">
        <v>4</v>
      </c>
      <c r="C158" s="10" t="s">
        <v>15</v>
      </c>
      <c r="D158" s="9">
        <v>90</v>
      </c>
    </row>
    <row r="159" spans="1:4">
      <c r="A159" s="8">
        <v>40596</v>
      </c>
      <c r="B159" s="9" t="s">
        <v>6</v>
      </c>
      <c r="C159" s="10" t="s">
        <v>15</v>
      </c>
      <c r="D159" s="9">
        <v>18</v>
      </c>
    </row>
    <row r="160" spans="1:4">
      <c r="A160" s="8">
        <v>40598</v>
      </c>
      <c r="B160" s="9" t="s">
        <v>6</v>
      </c>
      <c r="C160" s="10" t="s">
        <v>13</v>
      </c>
      <c r="D160" s="9">
        <v>74</v>
      </c>
    </row>
    <row r="161" spans="1:4">
      <c r="A161" s="8">
        <v>40586</v>
      </c>
      <c r="B161" s="9" t="s">
        <v>5</v>
      </c>
      <c r="C161" s="10" t="s">
        <v>15</v>
      </c>
      <c r="D161" s="9">
        <v>27</v>
      </c>
    </row>
    <row r="162" spans="1:4">
      <c r="A162" s="8">
        <v>40591</v>
      </c>
      <c r="B162" s="9" t="s">
        <v>4</v>
      </c>
      <c r="C162" s="10" t="s">
        <v>13</v>
      </c>
      <c r="D162" s="9">
        <v>32</v>
      </c>
    </row>
    <row r="163" spans="1:4">
      <c r="A163" s="8">
        <v>40593</v>
      </c>
      <c r="B163" s="9" t="s">
        <v>4</v>
      </c>
      <c r="C163" s="10" t="s">
        <v>15</v>
      </c>
      <c r="D163" s="9">
        <v>73</v>
      </c>
    </row>
    <row r="164" spans="1:4">
      <c r="A164" s="8">
        <v>40589</v>
      </c>
      <c r="B164" s="9" t="s">
        <v>5</v>
      </c>
      <c r="C164" s="10" t="s">
        <v>13</v>
      </c>
      <c r="D164" s="9">
        <v>54</v>
      </c>
    </row>
    <row r="165" spans="1:4">
      <c r="A165" s="8">
        <v>40596</v>
      </c>
      <c r="B165" s="9" t="s">
        <v>4</v>
      </c>
      <c r="C165" s="10" t="s">
        <v>15</v>
      </c>
      <c r="D165" s="9">
        <v>22</v>
      </c>
    </row>
    <row r="166" spans="1:4">
      <c r="A166" s="8">
        <v>40595</v>
      </c>
      <c r="B166" s="9" t="s">
        <v>6</v>
      </c>
      <c r="C166" s="10" t="s">
        <v>15</v>
      </c>
      <c r="D166" s="9">
        <v>65</v>
      </c>
    </row>
    <row r="167" spans="1:4">
      <c r="A167" s="8">
        <v>40596</v>
      </c>
      <c r="B167" s="9" t="s">
        <v>5</v>
      </c>
      <c r="C167" s="10" t="s">
        <v>14</v>
      </c>
      <c r="D167" s="9">
        <v>29</v>
      </c>
    </row>
    <row r="168" spans="1:4">
      <c r="A168" s="8">
        <v>40588</v>
      </c>
      <c r="B168" s="9" t="s">
        <v>4</v>
      </c>
      <c r="C168" s="10" t="s">
        <v>14</v>
      </c>
      <c r="D168" s="9">
        <v>18</v>
      </c>
    </row>
    <row r="169" spans="1:4">
      <c r="A169" s="8">
        <v>40593</v>
      </c>
      <c r="B169" s="9" t="s">
        <v>5</v>
      </c>
      <c r="C169" s="10" t="s">
        <v>13</v>
      </c>
      <c r="D169" s="9">
        <v>21</v>
      </c>
    </row>
    <row r="170" spans="1:4">
      <c r="A170" s="8">
        <v>40589</v>
      </c>
      <c r="B170" s="9" t="s">
        <v>6</v>
      </c>
      <c r="C170" s="10" t="s">
        <v>15</v>
      </c>
      <c r="D170" s="9">
        <v>44</v>
      </c>
    </row>
    <row r="171" spans="1:4">
      <c r="A171" s="8">
        <v>40587</v>
      </c>
      <c r="B171" s="9" t="s">
        <v>5</v>
      </c>
      <c r="C171" s="10" t="s">
        <v>13</v>
      </c>
      <c r="D171" s="9">
        <v>74</v>
      </c>
    </row>
    <row r="172" spans="1:4">
      <c r="A172" s="8">
        <v>40588</v>
      </c>
      <c r="B172" s="9" t="s">
        <v>6</v>
      </c>
      <c r="C172" s="10" t="s">
        <v>15</v>
      </c>
      <c r="D172" s="9">
        <v>50</v>
      </c>
    </row>
    <row r="173" spans="1:4">
      <c r="A173" s="8">
        <v>40590</v>
      </c>
      <c r="B173" s="9" t="s">
        <v>6</v>
      </c>
      <c r="C173" s="10" t="s">
        <v>13</v>
      </c>
      <c r="D173" s="9">
        <v>61</v>
      </c>
    </row>
    <row r="174" spans="1:4">
      <c r="A174" s="8">
        <v>40592</v>
      </c>
      <c r="B174" s="9" t="s">
        <v>6</v>
      </c>
      <c r="C174" s="10" t="s">
        <v>14</v>
      </c>
      <c r="D174" s="9">
        <v>8</v>
      </c>
    </row>
    <row r="175" spans="1:4">
      <c r="A175" s="8">
        <v>40602</v>
      </c>
      <c r="B175" s="9" t="s">
        <v>5</v>
      </c>
      <c r="C175" s="10" t="s">
        <v>13</v>
      </c>
      <c r="D175" s="9">
        <v>28</v>
      </c>
    </row>
    <row r="176" spans="1:4">
      <c r="A176" s="8">
        <v>40598</v>
      </c>
      <c r="B176" s="9" t="s">
        <v>4</v>
      </c>
      <c r="C176" s="10" t="s">
        <v>13</v>
      </c>
      <c r="D176" s="9">
        <v>98</v>
      </c>
    </row>
    <row r="177" spans="1:4">
      <c r="A177" s="8">
        <v>40591</v>
      </c>
      <c r="B177" s="9" t="s">
        <v>5</v>
      </c>
      <c r="C177" s="10" t="s">
        <v>13</v>
      </c>
      <c r="D177" s="9">
        <v>70</v>
      </c>
    </row>
    <row r="178" spans="1:4">
      <c r="A178" s="8">
        <v>40598</v>
      </c>
      <c r="B178" s="9" t="s">
        <v>4</v>
      </c>
      <c r="C178" s="10" t="s">
        <v>15</v>
      </c>
      <c r="D178" s="9">
        <v>33</v>
      </c>
    </row>
    <row r="179" spans="1:4">
      <c r="A179" s="8">
        <v>40589</v>
      </c>
      <c r="B179" s="9" t="s">
        <v>4</v>
      </c>
      <c r="C179" s="10" t="s">
        <v>13</v>
      </c>
      <c r="D179" s="9">
        <v>20</v>
      </c>
    </row>
    <row r="180" spans="1:4">
      <c r="A180" s="8">
        <v>40598</v>
      </c>
      <c r="B180" s="9" t="s">
        <v>5</v>
      </c>
      <c r="C180" s="10" t="s">
        <v>13</v>
      </c>
      <c r="D180" s="9">
        <v>96</v>
      </c>
    </row>
    <row r="181" spans="1:4">
      <c r="A181" s="8">
        <v>40587</v>
      </c>
      <c r="B181" s="9" t="s">
        <v>6</v>
      </c>
      <c r="C181" s="10" t="s">
        <v>15</v>
      </c>
      <c r="D181" s="9">
        <v>53</v>
      </c>
    </row>
    <row r="182" spans="1:4">
      <c r="A182" s="8">
        <v>40587</v>
      </c>
      <c r="B182" s="9" t="s">
        <v>5</v>
      </c>
      <c r="C182" s="10" t="s">
        <v>14</v>
      </c>
      <c r="D182" s="9">
        <v>15</v>
      </c>
    </row>
    <row r="183" spans="1:4">
      <c r="A183" s="8">
        <v>40590</v>
      </c>
      <c r="B183" s="9" t="s">
        <v>6</v>
      </c>
      <c r="C183" s="10" t="s">
        <v>13</v>
      </c>
      <c r="D183" s="9">
        <v>87</v>
      </c>
    </row>
    <row r="184" spans="1:4">
      <c r="A184" s="8">
        <v>40588</v>
      </c>
      <c r="B184" s="9" t="s">
        <v>4</v>
      </c>
      <c r="C184" s="10" t="s">
        <v>15</v>
      </c>
      <c r="D184" s="9">
        <v>80</v>
      </c>
    </row>
    <row r="185" spans="1:4">
      <c r="A185" s="8">
        <v>40601</v>
      </c>
      <c r="B185" s="9" t="s">
        <v>4</v>
      </c>
      <c r="C185" s="10" t="s">
        <v>15</v>
      </c>
      <c r="D185" s="9">
        <v>84</v>
      </c>
    </row>
    <row r="186" spans="1:4">
      <c r="A186" s="8">
        <v>40599</v>
      </c>
      <c r="B186" s="9" t="s">
        <v>5</v>
      </c>
      <c r="C186" s="10" t="s">
        <v>14</v>
      </c>
      <c r="D186" s="9">
        <v>42</v>
      </c>
    </row>
    <row r="187" spans="1:4">
      <c r="A187" s="8">
        <v>40590</v>
      </c>
      <c r="B187" s="9" t="s">
        <v>4</v>
      </c>
      <c r="C187" s="10" t="s">
        <v>14</v>
      </c>
      <c r="D187" s="9">
        <v>18</v>
      </c>
    </row>
    <row r="188" spans="1:4">
      <c r="A188" s="8">
        <v>40588</v>
      </c>
      <c r="B188" s="9" t="s">
        <v>6</v>
      </c>
      <c r="C188" s="10" t="s">
        <v>14</v>
      </c>
      <c r="D188" s="9">
        <v>39</v>
      </c>
    </row>
    <row r="189" spans="1:4">
      <c r="A189" s="8">
        <v>40587</v>
      </c>
      <c r="B189" s="9" t="s">
        <v>6</v>
      </c>
      <c r="C189" s="10" t="s">
        <v>13</v>
      </c>
      <c r="D189" s="9">
        <v>73</v>
      </c>
    </row>
    <row r="190" spans="1:4">
      <c r="A190" s="8">
        <v>40589</v>
      </c>
      <c r="B190" s="9" t="s">
        <v>5</v>
      </c>
      <c r="C190" s="10" t="s">
        <v>15</v>
      </c>
      <c r="D190" s="9">
        <v>35</v>
      </c>
    </row>
    <row r="191" spans="1:4">
      <c r="A191" s="8">
        <v>40586</v>
      </c>
      <c r="B191" s="9" t="s">
        <v>4</v>
      </c>
      <c r="C191" s="10" t="s">
        <v>14</v>
      </c>
      <c r="D191" s="9">
        <v>38</v>
      </c>
    </row>
    <row r="192" spans="1:4">
      <c r="A192" s="8">
        <v>40591</v>
      </c>
      <c r="B192" s="9" t="s">
        <v>4</v>
      </c>
      <c r="C192" s="10" t="s">
        <v>14</v>
      </c>
      <c r="D192" s="9">
        <v>74</v>
      </c>
    </row>
    <row r="193" spans="1:4">
      <c r="A193" s="8">
        <v>40593</v>
      </c>
      <c r="B193" s="9" t="s">
        <v>5</v>
      </c>
      <c r="C193" s="10" t="s">
        <v>14</v>
      </c>
      <c r="D193" s="9">
        <v>80</v>
      </c>
    </row>
    <row r="194" spans="1:4">
      <c r="A194" s="8">
        <v>40599</v>
      </c>
      <c r="B194" s="9" t="s">
        <v>4</v>
      </c>
      <c r="C194" s="10" t="s">
        <v>15</v>
      </c>
      <c r="D194" s="9">
        <v>12</v>
      </c>
    </row>
    <row r="195" spans="1:4">
      <c r="A195" s="8">
        <v>40594</v>
      </c>
      <c r="B195" s="9" t="s">
        <v>6</v>
      </c>
      <c r="C195" s="10" t="s">
        <v>15</v>
      </c>
      <c r="D195" s="9">
        <v>10</v>
      </c>
    </row>
    <row r="196" spans="1:4">
      <c r="A196" s="8">
        <v>40586</v>
      </c>
      <c r="B196" s="9" t="s">
        <v>5</v>
      </c>
      <c r="C196" s="10" t="s">
        <v>14</v>
      </c>
      <c r="D196" s="9">
        <v>94</v>
      </c>
    </row>
    <row r="197" spans="1:4">
      <c r="A197" s="8">
        <v>40587</v>
      </c>
      <c r="B197" s="9" t="s">
        <v>4</v>
      </c>
      <c r="C197" s="10" t="s">
        <v>14</v>
      </c>
      <c r="D197" s="9">
        <v>19</v>
      </c>
    </row>
    <row r="198" spans="1:4">
      <c r="A198" s="8">
        <v>40600</v>
      </c>
      <c r="B198" s="9" t="s">
        <v>5</v>
      </c>
      <c r="C198" s="10" t="s">
        <v>13</v>
      </c>
      <c r="D198" s="9">
        <v>38</v>
      </c>
    </row>
    <row r="199" spans="1:4">
      <c r="A199" s="8">
        <v>40588</v>
      </c>
      <c r="B199" s="9" t="s">
        <v>6</v>
      </c>
      <c r="C199" s="10" t="s">
        <v>14</v>
      </c>
      <c r="D199" s="9">
        <v>78</v>
      </c>
    </row>
    <row r="200" spans="1:4">
      <c r="A200" s="8">
        <v>40587</v>
      </c>
      <c r="B200" s="9" t="s">
        <v>5</v>
      </c>
      <c r="C200" s="10" t="s">
        <v>13</v>
      </c>
      <c r="D200" s="9">
        <v>10</v>
      </c>
    </row>
    <row r="201" spans="1:4">
      <c r="A201" s="8">
        <v>40600</v>
      </c>
      <c r="B201" s="9" t="s">
        <v>6</v>
      </c>
      <c r="C201" s="10" t="s">
        <v>14</v>
      </c>
      <c r="D201" s="9">
        <v>25</v>
      </c>
    </row>
    <row r="202" spans="1:4">
      <c r="A202" s="8">
        <v>40587</v>
      </c>
      <c r="B202" s="9" t="s">
        <v>6</v>
      </c>
      <c r="C202" s="10" t="s">
        <v>15</v>
      </c>
      <c r="D202" s="9">
        <v>60</v>
      </c>
    </row>
    <row r="203" spans="1:4">
      <c r="A203" s="8">
        <v>40598</v>
      </c>
      <c r="B203" s="9" t="s">
        <v>6</v>
      </c>
      <c r="C203" s="10" t="s">
        <v>13</v>
      </c>
      <c r="D203" s="9">
        <v>70</v>
      </c>
    </row>
    <row r="204" spans="1:4">
      <c r="A204" s="8">
        <v>40592</v>
      </c>
      <c r="B204" s="9" t="s">
        <v>5</v>
      </c>
      <c r="C204" s="10" t="s">
        <v>15</v>
      </c>
      <c r="D204" s="9">
        <v>2</v>
      </c>
    </row>
    <row r="205" spans="1:4">
      <c r="A205" s="8">
        <v>40588</v>
      </c>
      <c r="B205" s="9" t="s">
        <v>4</v>
      </c>
      <c r="C205" s="10" t="s">
        <v>13</v>
      </c>
      <c r="D205" s="9">
        <v>69</v>
      </c>
    </row>
    <row r="206" spans="1:4">
      <c r="A206" s="8">
        <v>40602</v>
      </c>
      <c r="B206" s="9" t="s">
        <v>5</v>
      </c>
      <c r="C206" s="10" t="s">
        <v>15</v>
      </c>
      <c r="D206" s="9">
        <v>75</v>
      </c>
    </row>
    <row r="207" spans="1:4">
      <c r="A207" s="8">
        <v>40600</v>
      </c>
      <c r="B207" s="9" t="s">
        <v>4</v>
      </c>
      <c r="C207" s="10" t="s">
        <v>13</v>
      </c>
      <c r="D207" s="9">
        <v>29</v>
      </c>
    </row>
    <row r="208" spans="1:4">
      <c r="A208" s="8">
        <v>40592</v>
      </c>
      <c r="B208" s="9" t="s">
        <v>4</v>
      </c>
      <c r="C208" s="10" t="s">
        <v>13</v>
      </c>
      <c r="D208" s="9">
        <v>79</v>
      </c>
    </row>
    <row r="209" spans="1:4">
      <c r="A209" s="8">
        <v>40598</v>
      </c>
      <c r="B209" s="9" t="s">
        <v>5</v>
      </c>
      <c r="C209" s="10" t="s">
        <v>15</v>
      </c>
      <c r="D209" s="9">
        <v>43</v>
      </c>
    </row>
    <row r="210" spans="1:4">
      <c r="A210" s="8">
        <v>40590</v>
      </c>
      <c r="B210" s="9" t="s">
        <v>6</v>
      </c>
      <c r="C210" s="10" t="s">
        <v>13</v>
      </c>
      <c r="D210" s="9">
        <v>28</v>
      </c>
    </row>
    <row r="211" spans="1:4">
      <c r="A211" s="8">
        <v>40599</v>
      </c>
      <c r="B211" s="9" t="s">
        <v>5</v>
      </c>
      <c r="C211" s="10" t="s">
        <v>15</v>
      </c>
      <c r="D211" s="9">
        <v>25</v>
      </c>
    </row>
    <row r="212" spans="1:4">
      <c r="A212" s="8">
        <v>40588</v>
      </c>
      <c r="B212" s="9" t="s">
        <v>6</v>
      </c>
      <c r="C212" s="10" t="s">
        <v>13</v>
      </c>
      <c r="D212" s="9">
        <v>77</v>
      </c>
    </row>
    <row r="213" spans="1:4">
      <c r="A213" s="8">
        <v>40587</v>
      </c>
      <c r="B213" s="9" t="s">
        <v>4</v>
      </c>
      <c r="C213" s="10" t="s">
        <v>13</v>
      </c>
      <c r="D213" s="9">
        <v>16</v>
      </c>
    </row>
    <row r="214" spans="1:4">
      <c r="A214" s="8">
        <v>40587</v>
      </c>
      <c r="B214" s="9" t="s">
        <v>4</v>
      </c>
      <c r="C214" s="10" t="s">
        <v>13</v>
      </c>
      <c r="D214" s="9">
        <v>55</v>
      </c>
    </row>
    <row r="215" spans="1:4">
      <c r="A215" s="8">
        <v>40593</v>
      </c>
      <c r="B215" s="9" t="s">
        <v>5</v>
      </c>
      <c r="C215" s="10" t="s">
        <v>14</v>
      </c>
      <c r="D215" s="9">
        <v>22</v>
      </c>
    </row>
    <row r="216" spans="1:4">
      <c r="A216" s="8">
        <v>40595</v>
      </c>
      <c r="B216" s="9" t="s">
        <v>4</v>
      </c>
      <c r="C216" s="10" t="s">
        <v>14</v>
      </c>
      <c r="D216" s="9">
        <v>7</v>
      </c>
    </row>
    <row r="217" spans="1:4">
      <c r="A217" s="8">
        <v>40586</v>
      </c>
      <c r="B217" s="9" t="s">
        <v>6</v>
      </c>
      <c r="C217" s="10" t="s">
        <v>14</v>
      </c>
      <c r="D217" s="9">
        <v>94</v>
      </c>
    </row>
    <row r="218" spans="1:4">
      <c r="A218" s="8">
        <v>40587</v>
      </c>
      <c r="B218" s="9" t="s">
        <v>6</v>
      </c>
      <c r="C218" s="10" t="s">
        <v>13</v>
      </c>
      <c r="D218" s="9">
        <v>98</v>
      </c>
    </row>
    <row r="219" spans="1:4">
      <c r="A219" s="8">
        <v>40593</v>
      </c>
      <c r="B219" s="9" t="s">
        <v>5</v>
      </c>
      <c r="C219" s="10" t="s">
        <v>14</v>
      </c>
      <c r="D219" s="9">
        <v>8</v>
      </c>
    </row>
    <row r="220" spans="1:4">
      <c r="A220" s="8">
        <v>40586</v>
      </c>
      <c r="B220" s="9" t="s">
        <v>4</v>
      </c>
      <c r="C220" s="10" t="s">
        <v>13</v>
      </c>
      <c r="D220" s="9">
        <v>65</v>
      </c>
    </row>
    <row r="221" spans="1:4">
      <c r="A221" s="8">
        <v>40591</v>
      </c>
      <c r="B221" s="9" t="s">
        <v>4</v>
      </c>
      <c r="C221" s="10" t="s">
        <v>13</v>
      </c>
      <c r="D221" s="9">
        <v>11</v>
      </c>
    </row>
    <row r="222" spans="1:4">
      <c r="A222" s="8">
        <v>40600</v>
      </c>
      <c r="B222" s="9" t="s">
        <v>5</v>
      </c>
      <c r="C222" s="10" t="s">
        <v>15</v>
      </c>
      <c r="D222" s="9">
        <v>42</v>
      </c>
    </row>
    <row r="223" spans="1:4">
      <c r="A223" s="8">
        <v>40588</v>
      </c>
      <c r="B223" s="9" t="s">
        <v>4</v>
      </c>
      <c r="C223" s="10" t="s">
        <v>14</v>
      </c>
      <c r="D223" s="9">
        <v>9</v>
      </c>
    </row>
    <row r="224" spans="1:4">
      <c r="A224" s="8">
        <v>40590</v>
      </c>
      <c r="B224" s="9" t="s">
        <v>6</v>
      </c>
      <c r="C224" s="10" t="s">
        <v>15</v>
      </c>
      <c r="D224" s="9">
        <v>38</v>
      </c>
    </row>
    <row r="225" spans="1:4">
      <c r="A225" s="8">
        <v>40592</v>
      </c>
      <c r="B225" s="9" t="s">
        <v>5</v>
      </c>
      <c r="C225" s="10" t="s">
        <v>13</v>
      </c>
      <c r="D225" s="9">
        <v>99</v>
      </c>
    </row>
    <row r="226" spans="1:4">
      <c r="A226" s="8">
        <v>40593</v>
      </c>
      <c r="B226" s="9" t="s">
        <v>4</v>
      </c>
      <c r="C226" s="10" t="s">
        <v>13</v>
      </c>
      <c r="D226" s="9">
        <v>42</v>
      </c>
    </row>
    <row r="227" spans="1:4">
      <c r="A227" s="8">
        <v>40596</v>
      </c>
      <c r="B227" s="9" t="s">
        <v>5</v>
      </c>
      <c r="C227" s="10" t="s">
        <v>13</v>
      </c>
      <c r="D227" s="9">
        <v>95</v>
      </c>
    </row>
    <row r="228" spans="1:4">
      <c r="A228" s="8">
        <v>40592</v>
      </c>
      <c r="B228" s="9" t="s">
        <v>6</v>
      </c>
      <c r="C228" s="10" t="s">
        <v>13</v>
      </c>
      <c r="D228" s="9">
        <v>39</v>
      </c>
    </row>
    <row r="229" spans="1:4">
      <c r="A229" s="8">
        <v>40599</v>
      </c>
      <c r="B229" s="9" t="s">
        <v>5</v>
      </c>
      <c r="C229" s="10" t="s">
        <v>14</v>
      </c>
      <c r="D229" s="9">
        <v>58</v>
      </c>
    </row>
    <row r="230" spans="1:4">
      <c r="A230" s="8">
        <v>40587</v>
      </c>
      <c r="B230" s="9" t="s">
        <v>6</v>
      </c>
      <c r="C230" s="10" t="s">
        <v>15</v>
      </c>
      <c r="D230" s="9">
        <v>42</v>
      </c>
    </row>
    <row r="231" spans="1:4">
      <c r="A231" s="8">
        <v>40594</v>
      </c>
      <c r="B231" s="9" t="s">
        <v>6</v>
      </c>
      <c r="C231" s="10" t="s">
        <v>15</v>
      </c>
      <c r="D231" s="9">
        <v>94</v>
      </c>
    </row>
    <row r="232" spans="1:4">
      <c r="A232" s="8">
        <v>40590</v>
      </c>
      <c r="B232" s="9" t="s">
        <v>6</v>
      </c>
      <c r="C232" s="10" t="s">
        <v>14</v>
      </c>
      <c r="D232" s="9">
        <v>42</v>
      </c>
    </row>
    <row r="233" spans="1:4">
      <c r="A233" s="8">
        <v>40599</v>
      </c>
      <c r="B233" s="9" t="s">
        <v>5</v>
      </c>
      <c r="C233" s="10" t="s">
        <v>14</v>
      </c>
      <c r="D233" s="9">
        <v>90</v>
      </c>
    </row>
  </sheetData>
  <mergeCells count="5">
    <mergeCell ref="A1:D1"/>
    <mergeCell ref="F23:I24"/>
    <mergeCell ref="F38:G38"/>
    <mergeCell ref="H38:H39"/>
    <mergeCell ref="F43:G43"/>
  </mergeCells>
  <pageMargins left="0.75" right="0.75" top="1" bottom="1" header="0" footer="0"/>
  <pageSetup paperSize="9" orientation="portrait"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dimension ref="B3:F19"/>
  <sheetViews>
    <sheetView workbookViewId="0">
      <selection activeCell="H21" sqref="H21"/>
    </sheetView>
  </sheetViews>
  <sheetFormatPr baseColWidth="10" defaultRowHeight="12.75"/>
  <cols>
    <col min="2" max="2" width="8.42578125" customWidth="1"/>
    <col min="3" max="4" width="10.140625" bestFit="1" customWidth="1"/>
  </cols>
  <sheetData>
    <row r="3" spans="2:6">
      <c r="B3" s="11" t="s">
        <v>37</v>
      </c>
    </row>
    <row r="5" spans="2:6">
      <c r="B5" s="6" t="s">
        <v>12</v>
      </c>
      <c r="C5" s="19" t="s">
        <v>9</v>
      </c>
      <c r="D5" s="20" t="s">
        <v>10</v>
      </c>
      <c r="E5" s="12" t="s">
        <v>11</v>
      </c>
    </row>
    <row r="6" spans="2:6" ht="15">
      <c r="B6" s="27" t="s">
        <v>13</v>
      </c>
      <c r="C6" s="35">
        <v>40594</v>
      </c>
      <c r="D6" s="35">
        <v>40602</v>
      </c>
      <c r="E6" s="122" t="s">
        <v>316</v>
      </c>
    </row>
    <row r="8" spans="2:6">
      <c r="B8" s="11" t="s">
        <v>38</v>
      </c>
    </row>
    <row r="10" spans="2:6">
      <c r="B10" s="6" t="s">
        <v>12</v>
      </c>
      <c r="C10" s="19" t="s">
        <v>9</v>
      </c>
      <c r="D10" s="20" t="s">
        <v>10</v>
      </c>
      <c r="E10" s="5" t="s">
        <v>2</v>
      </c>
      <c r="F10" s="12" t="s">
        <v>11</v>
      </c>
    </row>
    <row r="11" spans="2:6">
      <c r="B11" s="27" t="s">
        <v>317</v>
      </c>
      <c r="C11" s="35">
        <v>40575</v>
      </c>
      <c r="D11" s="35">
        <v>40589</v>
      </c>
      <c r="E11" s="26" t="s">
        <v>6</v>
      </c>
      <c r="F11" s="27">
        <f t="array" ref="F11">SUM(IF((Fecha&gt;=C11)*(Fecha&lt;=D11)*(AFP=B11)*(Zona=E11),Clientes))</f>
        <v>544</v>
      </c>
    </row>
    <row r="13" spans="2:6">
      <c r="B13" s="18" t="s">
        <v>39</v>
      </c>
    </row>
    <row r="15" spans="2:6">
      <c r="B15" s="6" t="s">
        <v>12</v>
      </c>
      <c r="C15" s="19" t="s">
        <v>9</v>
      </c>
      <c r="D15" s="20" t="s">
        <v>10</v>
      </c>
      <c r="E15" s="12" t="s">
        <v>11</v>
      </c>
    </row>
    <row r="16" spans="2:6" ht="14.25">
      <c r="B16" s="27" t="s">
        <v>13</v>
      </c>
      <c r="C16" s="35">
        <v>40594</v>
      </c>
      <c r="D16" s="35">
        <v>40602</v>
      </c>
      <c r="E16" s="123">
        <f>SUMIFS(Clientes,AFP,B6,Fecha,"&gt;="&amp;C6,Fecha,"&lt;="&amp;D6)</f>
        <v>2392</v>
      </c>
      <c r="F16" t="e">
        <f ca="1">_xlfn.FORMULATEXT(E16)</f>
        <v>#NAME?</v>
      </c>
    </row>
    <row r="18" spans="2:6">
      <c r="B18" s="6" t="s">
        <v>12</v>
      </c>
      <c r="C18" s="19" t="s">
        <v>9</v>
      </c>
      <c r="D18" s="20" t="s">
        <v>10</v>
      </c>
      <c r="E18" s="5" t="s">
        <v>2</v>
      </c>
      <c r="F18" s="12" t="s">
        <v>11</v>
      </c>
    </row>
    <row r="19" spans="2:6">
      <c r="B19" s="27"/>
      <c r="C19" s="27"/>
      <c r="D19" s="27"/>
      <c r="E19" s="26"/>
      <c r="F19" s="2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36"/>
  <sheetViews>
    <sheetView topLeftCell="C1" zoomScale="85" zoomScaleNormal="85" workbookViewId="0">
      <selection activeCell="F17" sqref="F17"/>
    </sheetView>
  </sheetViews>
  <sheetFormatPr baseColWidth="10" defaultRowHeight="12.75"/>
  <cols>
    <col min="1" max="1" width="8.5703125" style="39" customWidth="1"/>
    <col min="2" max="2" width="15.42578125" style="39" customWidth="1"/>
    <col min="3" max="3" width="12.42578125" style="39" customWidth="1"/>
    <col min="4" max="4" width="11.7109375" style="39" customWidth="1"/>
    <col min="5" max="5" width="10.85546875" style="39" customWidth="1"/>
    <col min="6" max="6" width="12.5703125" style="39" customWidth="1"/>
    <col min="7" max="7" width="16" style="39" customWidth="1"/>
    <col min="8" max="256" width="11.42578125" style="39"/>
    <col min="257" max="257" width="8.5703125" style="39" customWidth="1"/>
    <col min="258" max="258" width="15.42578125" style="39" customWidth="1"/>
    <col min="259" max="259" width="12.42578125" style="39" customWidth="1"/>
    <col min="260" max="260" width="11.7109375" style="39" customWidth="1"/>
    <col min="261" max="261" width="10.85546875" style="39" customWidth="1"/>
    <col min="262" max="262" width="13.42578125" style="39" customWidth="1"/>
    <col min="263" max="263" width="16" style="39" customWidth="1"/>
    <col min="264" max="512" width="11.42578125" style="39"/>
    <col min="513" max="513" width="8.5703125" style="39" customWidth="1"/>
    <col min="514" max="514" width="15.42578125" style="39" customWidth="1"/>
    <col min="515" max="515" width="12.42578125" style="39" customWidth="1"/>
    <col min="516" max="516" width="11.7109375" style="39" customWidth="1"/>
    <col min="517" max="517" width="10.85546875" style="39" customWidth="1"/>
    <col min="518" max="518" width="13.42578125" style="39" customWidth="1"/>
    <col min="519" max="519" width="16" style="39" customWidth="1"/>
    <col min="520" max="768" width="11.42578125" style="39"/>
    <col min="769" max="769" width="8.5703125" style="39" customWidth="1"/>
    <col min="770" max="770" width="15.42578125" style="39" customWidth="1"/>
    <col min="771" max="771" width="12.42578125" style="39" customWidth="1"/>
    <col min="772" max="772" width="11.7109375" style="39" customWidth="1"/>
    <col min="773" max="773" width="10.85546875" style="39" customWidth="1"/>
    <col min="774" max="774" width="13.42578125" style="39" customWidth="1"/>
    <col min="775" max="775" width="16" style="39" customWidth="1"/>
    <col min="776" max="1024" width="11.42578125" style="39"/>
    <col min="1025" max="1025" width="8.5703125" style="39" customWidth="1"/>
    <col min="1026" max="1026" width="15.42578125" style="39" customWidth="1"/>
    <col min="1027" max="1027" width="12.42578125" style="39" customWidth="1"/>
    <col min="1028" max="1028" width="11.7109375" style="39" customWidth="1"/>
    <col min="1029" max="1029" width="10.85546875" style="39" customWidth="1"/>
    <col min="1030" max="1030" width="13.42578125" style="39" customWidth="1"/>
    <col min="1031" max="1031" width="16" style="39" customWidth="1"/>
    <col min="1032" max="1280" width="11.42578125" style="39"/>
    <col min="1281" max="1281" width="8.5703125" style="39" customWidth="1"/>
    <col min="1282" max="1282" width="15.42578125" style="39" customWidth="1"/>
    <col min="1283" max="1283" width="12.42578125" style="39" customWidth="1"/>
    <col min="1284" max="1284" width="11.7109375" style="39" customWidth="1"/>
    <col min="1285" max="1285" width="10.85546875" style="39" customWidth="1"/>
    <col min="1286" max="1286" width="13.42578125" style="39" customWidth="1"/>
    <col min="1287" max="1287" width="16" style="39" customWidth="1"/>
    <col min="1288" max="1536" width="11.42578125" style="39"/>
    <col min="1537" max="1537" width="8.5703125" style="39" customWidth="1"/>
    <col min="1538" max="1538" width="15.42578125" style="39" customWidth="1"/>
    <col min="1539" max="1539" width="12.42578125" style="39" customWidth="1"/>
    <col min="1540" max="1540" width="11.7109375" style="39" customWidth="1"/>
    <col min="1541" max="1541" width="10.85546875" style="39" customWidth="1"/>
    <col min="1542" max="1542" width="13.42578125" style="39" customWidth="1"/>
    <col min="1543" max="1543" width="16" style="39" customWidth="1"/>
    <col min="1544" max="1792" width="11.42578125" style="39"/>
    <col min="1793" max="1793" width="8.5703125" style="39" customWidth="1"/>
    <col min="1794" max="1794" width="15.42578125" style="39" customWidth="1"/>
    <col min="1795" max="1795" width="12.42578125" style="39" customWidth="1"/>
    <col min="1796" max="1796" width="11.7109375" style="39" customWidth="1"/>
    <col min="1797" max="1797" width="10.85546875" style="39" customWidth="1"/>
    <col min="1798" max="1798" width="13.42578125" style="39" customWidth="1"/>
    <col min="1799" max="1799" width="16" style="39" customWidth="1"/>
    <col min="1800" max="2048" width="11.42578125" style="39"/>
    <col min="2049" max="2049" width="8.5703125" style="39" customWidth="1"/>
    <col min="2050" max="2050" width="15.42578125" style="39" customWidth="1"/>
    <col min="2051" max="2051" width="12.42578125" style="39" customWidth="1"/>
    <col min="2052" max="2052" width="11.7109375" style="39" customWidth="1"/>
    <col min="2053" max="2053" width="10.85546875" style="39" customWidth="1"/>
    <col min="2054" max="2054" width="13.42578125" style="39" customWidth="1"/>
    <col min="2055" max="2055" width="16" style="39" customWidth="1"/>
    <col min="2056" max="2304" width="11.42578125" style="39"/>
    <col min="2305" max="2305" width="8.5703125" style="39" customWidth="1"/>
    <col min="2306" max="2306" width="15.42578125" style="39" customWidth="1"/>
    <col min="2307" max="2307" width="12.42578125" style="39" customWidth="1"/>
    <col min="2308" max="2308" width="11.7109375" style="39" customWidth="1"/>
    <col min="2309" max="2309" width="10.85546875" style="39" customWidth="1"/>
    <col min="2310" max="2310" width="13.42578125" style="39" customWidth="1"/>
    <col min="2311" max="2311" width="16" style="39" customWidth="1"/>
    <col min="2312" max="2560" width="11.42578125" style="39"/>
    <col min="2561" max="2561" width="8.5703125" style="39" customWidth="1"/>
    <col min="2562" max="2562" width="15.42578125" style="39" customWidth="1"/>
    <col min="2563" max="2563" width="12.42578125" style="39" customWidth="1"/>
    <col min="2564" max="2564" width="11.7109375" style="39" customWidth="1"/>
    <col min="2565" max="2565" width="10.85546875" style="39" customWidth="1"/>
    <col min="2566" max="2566" width="13.42578125" style="39" customWidth="1"/>
    <col min="2567" max="2567" width="16" style="39" customWidth="1"/>
    <col min="2568" max="2816" width="11.42578125" style="39"/>
    <col min="2817" max="2817" width="8.5703125" style="39" customWidth="1"/>
    <col min="2818" max="2818" width="15.42578125" style="39" customWidth="1"/>
    <col min="2819" max="2819" width="12.42578125" style="39" customWidth="1"/>
    <col min="2820" max="2820" width="11.7109375" style="39" customWidth="1"/>
    <col min="2821" max="2821" width="10.85546875" style="39" customWidth="1"/>
    <col min="2822" max="2822" width="13.42578125" style="39" customWidth="1"/>
    <col min="2823" max="2823" width="16" style="39" customWidth="1"/>
    <col min="2824" max="3072" width="11.42578125" style="39"/>
    <col min="3073" max="3073" width="8.5703125" style="39" customWidth="1"/>
    <col min="3074" max="3074" width="15.42578125" style="39" customWidth="1"/>
    <col min="3075" max="3075" width="12.42578125" style="39" customWidth="1"/>
    <col min="3076" max="3076" width="11.7109375" style="39" customWidth="1"/>
    <col min="3077" max="3077" width="10.85546875" style="39" customWidth="1"/>
    <col min="3078" max="3078" width="13.42578125" style="39" customWidth="1"/>
    <col min="3079" max="3079" width="16" style="39" customWidth="1"/>
    <col min="3080" max="3328" width="11.42578125" style="39"/>
    <col min="3329" max="3329" width="8.5703125" style="39" customWidth="1"/>
    <col min="3330" max="3330" width="15.42578125" style="39" customWidth="1"/>
    <col min="3331" max="3331" width="12.42578125" style="39" customWidth="1"/>
    <col min="3332" max="3332" width="11.7109375" style="39" customWidth="1"/>
    <col min="3333" max="3333" width="10.85546875" style="39" customWidth="1"/>
    <col min="3334" max="3334" width="13.42578125" style="39" customWidth="1"/>
    <col min="3335" max="3335" width="16" style="39" customWidth="1"/>
    <col min="3336" max="3584" width="11.42578125" style="39"/>
    <col min="3585" max="3585" width="8.5703125" style="39" customWidth="1"/>
    <col min="3586" max="3586" width="15.42578125" style="39" customWidth="1"/>
    <col min="3587" max="3587" width="12.42578125" style="39" customWidth="1"/>
    <col min="3588" max="3588" width="11.7109375" style="39" customWidth="1"/>
    <col min="3589" max="3589" width="10.85546875" style="39" customWidth="1"/>
    <col min="3590" max="3590" width="13.42578125" style="39" customWidth="1"/>
    <col min="3591" max="3591" width="16" style="39" customWidth="1"/>
    <col min="3592" max="3840" width="11.42578125" style="39"/>
    <col min="3841" max="3841" width="8.5703125" style="39" customWidth="1"/>
    <col min="3842" max="3842" width="15.42578125" style="39" customWidth="1"/>
    <col min="3843" max="3843" width="12.42578125" style="39" customWidth="1"/>
    <col min="3844" max="3844" width="11.7109375" style="39" customWidth="1"/>
    <col min="3845" max="3845" width="10.85546875" style="39" customWidth="1"/>
    <col min="3846" max="3846" width="13.42578125" style="39" customWidth="1"/>
    <col min="3847" max="3847" width="16" style="39" customWidth="1"/>
    <col min="3848" max="4096" width="11.42578125" style="39"/>
    <col min="4097" max="4097" width="8.5703125" style="39" customWidth="1"/>
    <col min="4098" max="4098" width="15.42578125" style="39" customWidth="1"/>
    <col min="4099" max="4099" width="12.42578125" style="39" customWidth="1"/>
    <col min="4100" max="4100" width="11.7109375" style="39" customWidth="1"/>
    <col min="4101" max="4101" width="10.85546875" style="39" customWidth="1"/>
    <col min="4102" max="4102" width="13.42578125" style="39" customWidth="1"/>
    <col min="4103" max="4103" width="16" style="39" customWidth="1"/>
    <col min="4104" max="4352" width="11.42578125" style="39"/>
    <col min="4353" max="4353" width="8.5703125" style="39" customWidth="1"/>
    <col min="4354" max="4354" width="15.42578125" style="39" customWidth="1"/>
    <col min="4355" max="4355" width="12.42578125" style="39" customWidth="1"/>
    <col min="4356" max="4356" width="11.7109375" style="39" customWidth="1"/>
    <col min="4357" max="4357" width="10.85546875" style="39" customWidth="1"/>
    <col min="4358" max="4358" width="13.42578125" style="39" customWidth="1"/>
    <col min="4359" max="4359" width="16" style="39" customWidth="1"/>
    <col min="4360" max="4608" width="11.42578125" style="39"/>
    <col min="4609" max="4609" width="8.5703125" style="39" customWidth="1"/>
    <col min="4610" max="4610" width="15.42578125" style="39" customWidth="1"/>
    <col min="4611" max="4611" width="12.42578125" style="39" customWidth="1"/>
    <col min="4612" max="4612" width="11.7109375" style="39" customWidth="1"/>
    <col min="4613" max="4613" width="10.85546875" style="39" customWidth="1"/>
    <col min="4614" max="4614" width="13.42578125" style="39" customWidth="1"/>
    <col min="4615" max="4615" width="16" style="39" customWidth="1"/>
    <col min="4616" max="4864" width="11.42578125" style="39"/>
    <col min="4865" max="4865" width="8.5703125" style="39" customWidth="1"/>
    <col min="4866" max="4866" width="15.42578125" style="39" customWidth="1"/>
    <col min="4867" max="4867" width="12.42578125" style="39" customWidth="1"/>
    <col min="4868" max="4868" width="11.7109375" style="39" customWidth="1"/>
    <col min="4869" max="4869" width="10.85546875" style="39" customWidth="1"/>
    <col min="4870" max="4870" width="13.42578125" style="39" customWidth="1"/>
    <col min="4871" max="4871" width="16" style="39" customWidth="1"/>
    <col min="4872" max="5120" width="11.42578125" style="39"/>
    <col min="5121" max="5121" width="8.5703125" style="39" customWidth="1"/>
    <col min="5122" max="5122" width="15.42578125" style="39" customWidth="1"/>
    <col min="5123" max="5123" width="12.42578125" style="39" customWidth="1"/>
    <col min="5124" max="5124" width="11.7109375" style="39" customWidth="1"/>
    <col min="5125" max="5125" width="10.85546875" style="39" customWidth="1"/>
    <col min="5126" max="5126" width="13.42578125" style="39" customWidth="1"/>
    <col min="5127" max="5127" width="16" style="39" customWidth="1"/>
    <col min="5128" max="5376" width="11.42578125" style="39"/>
    <col min="5377" max="5377" width="8.5703125" style="39" customWidth="1"/>
    <col min="5378" max="5378" width="15.42578125" style="39" customWidth="1"/>
    <col min="5379" max="5379" width="12.42578125" style="39" customWidth="1"/>
    <col min="5380" max="5380" width="11.7109375" style="39" customWidth="1"/>
    <col min="5381" max="5381" width="10.85546875" style="39" customWidth="1"/>
    <col min="5382" max="5382" width="13.42578125" style="39" customWidth="1"/>
    <col min="5383" max="5383" width="16" style="39" customWidth="1"/>
    <col min="5384" max="5632" width="11.42578125" style="39"/>
    <col min="5633" max="5633" width="8.5703125" style="39" customWidth="1"/>
    <col min="5634" max="5634" width="15.42578125" style="39" customWidth="1"/>
    <col min="5635" max="5635" width="12.42578125" style="39" customWidth="1"/>
    <col min="5636" max="5636" width="11.7109375" style="39" customWidth="1"/>
    <col min="5637" max="5637" width="10.85546875" style="39" customWidth="1"/>
    <col min="5638" max="5638" width="13.42578125" style="39" customWidth="1"/>
    <col min="5639" max="5639" width="16" style="39" customWidth="1"/>
    <col min="5640" max="5888" width="11.42578125" style="39"/>
    <col min="5889" max="5889" width="8.5703125" style="39" customWidth="1"/>
    <col min="5890" max="5890" width="15.42578125" style="39" customWidth="1"/>
    <col min="5891" max="5891" width="12.42578125" style="39" customWidth="1"/>
    <col min="5892" max="5892" width="11.7109375" style="39" customWidth="1"/>
    <col min="5893" max="5893" width="10.85546875" style="39" customWidth="1"/>
    <col min="5894" max="5894" width="13.42578125" style="39" customWidth="1"/>
    <col min="5895" max="5895" width="16" style="39" customWidth="1"/>
    <col min="5896" max="6144" width="11.42578125" style="39"/>
    <col min="6145" max="6145" width="8.5703125" style="39" customWidth="1"/>
    <col min="6146" max="6146" width="15.42578125" style="39" customWidth="1"/>
    <col min="6147" max="6147" width="12.42578125" style="39" customWidth="1"/>
    <col min="6148" max="6148" width="11.7109375" style="39" customWidth="1"/>
    <col min="6149" max="6149" width="10.85546875" style="39" customWidth="1"/>
    <col min="6150" max="6150" width="13.42578125" style="39" customWidth="1"/>
    <col min="6151" max="6151" width="16" style="39" customWidth="1"/>
    <col min="6152" max="6400" width="11.42578125" style="39"/>
    <col min="6401" max="6401" width="8.5703125" style="39" customWidth="1"/>
    <col min="6402" max="6402" width="15.42578125" style="39" customWidth="1"/>
    <col min="6403" max="6403" width="12.42578125" style="39" customWidth="1"/>
    <col min="6404" max="6404" width="11.7109375" style="39" customWidth="1"/>
    <col min="6405" max="6405" width="10.85546875" style="39" customWidth="1"/>
    <col min="6406" max="6406" width="13.42578125" style="39" customWidth="1"/>
    <col min="6407" max="6407" width="16" style="39" customWidth="1"/>
    <col min="6408" max="6656" width="11.42578125" style="39"/>
    <col min="6657" max="6657" width="8.5703125" style="39" customWidth="1"/>
    <col min="6658" max="6658" width="15.42578125" style="39" customWidth="1"/>
    <col min="6659" max="6659" width="12.42578125" style="39" customWidth="1"/>
    <col min="6660" max="6660" width="11.7109375" style="39" customWidth="1"/>
    <col min="6661" max="6661" width="10.85546875" style="39" customWidth="1"/>
    <col min="6662" max="6662" width="13.42578125" style="39" customWidth="1"/>
    <col min="6663" max="6663" width="16" style="39" customWidth="1"/>
    <col min="6664" max="6912" width="11.42578125" style="39"/>
    <col min="6913" max="6913" width="8.5703125" style="39" customWidth="1"/>
    <col min="6914" max="6914" width="15.42578125" style="39" customWidth="1"/>
    <col min="6915" max="6915" width="12.42578125" style="39" customWidth="1"/>
    <col min="6916" max="6916" width="11.7109375" style="39" customWidth="1"/>
    <col min="6917" max="6917" width="10.85546875" style="39" customWidth="1"/>
    <col min="6918" max="6918" width="13.42578125" style="39" customWidth="1"/>
    <col min="6919" max="6919" width="16" style="39" customWidth="1"/>
    <col min="6920" max="7168" width="11.42578125" style="39"/>
    <col min="7169" max="7169" width="8.5703125" style="39" customWidth="1"/>
    <col min="7170" max="7170" width="15.42578125" style="39" customWidth="1"/>
    <col min="7171" max="7171" width="12.42578125" style="39" customWidth="1"/>
    <col min="7172" max="7172" width="11.7109375" style="39" customWidth="1"/>
    <col min="7173" max="7173" width="10.85546875" style="39" customWidth="1"/>
    <col min="7174" max="7174" width="13.42578125" style="39" customWidth="1"/>
    <col min="7175" max="7175" width="16" style="39" customWidth="1"/>
    <col min="7176" max="7424" width="11.42578125" style="39"/>
    <col min="7425" max="7425" width="8.5703125" style="39" customWidth="1"/>
    <col min="7426" max="7426" width="15.42578125" style="39" customWidth="1"/>
    <col min="7427" max="7427" width="12.42578125" style="39" customWidth="1"/>
    <col min="7428" max="7428" width="11.7109375" style="39" customWidth="1"/>
    <col min="7429" max="7429" width="10.85546875" style="39" customWidth="1"/>
    <col min="7430" max="7430" width="13.42578125" style="39" customWidth="1"/>
    <col min="7431" max="7431" width="16" style="39" customWidth="1"/>
    <col min="7432" max="7680" width="11.42578125" style="39"/>
    <col min="7681" max="7681" width="8.5703125" style="39" customWidth="1"/>
    <col min="7682" max="7682" width="15.42578125" style="39" customWidth="1"/>
    <col min="7683" max="7683" width="12.42578125" style="39" customWidth="1"/>
    <col min="7684" max="7684" width="11.7109375" style="39" customWidth="1"/>
    <col min="7685" max="7685" width="10.85546875" style="39" customWidth="1"/>
    <col min="7686" max="7686" width="13.42578125" style="39" customWidth="1"/>
    <col min="7687" max="7687" width="16" style="39" customWidth="1"/>
    <col min="7688" max="7936" width="11.42578125" style="39"/>
    <col min="7937" max="7937" width="8.5703125" style="39" customWidth="1"/>
    <col min="7938" max="7938" width="15.42578125" style="39" customWidth="1"/>
    <col min="7939" max="7939" width="12.42578125" style="39" customWidth="1"/>
    <col min="7940" max="7940" width="11.7109375" style="39" customWidth="1"/>
    <col min="7941" max="7941" width="10.85546875" style="39" customWidth="1"/>
    <col min="7942" max="7942" width="13.42578125" style="39" customWidth="1"/>
    <col min="7943" max="7943" width="16" style="39" customWidth="1"/>
    <col min="7944" max="8192" width="11.42578125" style="39"/>
    <col min="8193" max="8193" width="8.5703125" style="39" customWidth="1"/>
    <col min="8194" max="8194" width="15.42578125" style="39" customWidth="1"/>
    <col min="8195" max="8195" width="12.42578125" style="39" customWidth="1"/>
    <col min="8196" max="8196" width="11.7109375" style="39" customWidth="1"/>
    <col min="8197" max="8197" width="10.85546875" style="39" customWidth="1"/>
    <col min="8198" max="8198" width="13.42578125" style="39" customWidth="1"/>
    <col min="8199" max="8199" width="16" style="39" customWidth="1"/>
    <col min="8200" max="8448" width="11.42578125" style="39"/>
    <col min="8449" max="8449" width="8.5703125" style="39" customWidth="1"/>
    <col min="8450" max="8450" width="15.42578125" style="39" customWidth="1"/>
    <col min="8451" max="8451" width="12.42578125" style="39" customWidth="1"/>
    <col min="8452" max="8452" width="11.7109375" style="39" customWidth="1"/>
    <col min="8453" max="8453" width="10.85546875" style="39" customWidth="1"/>
    <col min="8454" max="8454" width="13.42578125" style="39" customWidth="1"/>
    <col min="8455" max="8455" width="16" style="39" customWidth="1"/>
    <col min="8456" max="8704" width="11.42578125" style="39"/>
    <col min="8705" max="8705" width="8.5703125" style="39" customWidth="1"/>
    <col min="8706" max="8706" width="15.42578125" style="39" customWidth="1"/>
    <col min="8707" max="8707" width="12.42578125" style="39" customWidth="1"/>
    <col min="8708" max="8708" width="11.7109375" style="39" customWidth="1"/>
    <col min="8709" max="8709" width="10.85546875" style="39" customWidth="1"/>
    <col min="8710" max="8710" width="13.42578125" style="39" customWidth="1"/>
    <col min="8711" max="8711" width="16" style="39" customWidth="1"/>
    <col min="8712" max="8960" width="11.42578125" style="39"/>
    <col min="8961" max="8961" width="8.5703125" style="39" customWidth="1"/>
    <col min="8962" max="8962" width="15.42578125" style="39" customWidth="1"/>
    <col min="8963" max="8963" width="12.42578125" style="39" customWidth="1"/>
    <col min="8964" max="8964" width="11.7109375" style="39" customWidth="1"/>
    <col min="8965" max="8965" width="10.85546875" style="39" customWidth="1"/>
    <col min="8966" max="8966" width="13.42578125" style="39" customWidth="1"/>
    <col min="8967" max="8967" width="16" style="39" customWidth="1"/>
    <col min="8968" max="9216" width="11.42578125" style="39"/>
    <col min="9217" max="9217" width="8.5703125" style="39" customWidth="1"/>
    <col min="9218" max="9218" width="15.42578125" style="39" customWidth="1"/>
    <col min="9219" max="9219" width="12.42578125" style="39" customWidth="1"/>
    <col min="9220" max="9220" width="11.7109375" style="39" customWidth="1"/>
    <col min="9221" max="9221" width="10.85546875" style="39" customWidth="1"/>
    <col min="9222" max="9222" width="13.42578125" style="39" customWidth="1"/>
    <col min="9223" max="9223" width="16" style="39" customWidth="1"/>
    <col min="9224" max="9472" width="11.42578125" style="39"/>
    <col min="9473" max="9473" width="8.5703125" style="39" customWidth="1"/>
    <col min="9474" max="9474" width="15.42578125" style="39" customWidth="1"/>
    <col min="9475" max="9475" width="12.42578125" style="39" customWidth="1"/>
    <col min="9476" max="9476" width="11.7109375" style="39" customWidth="1"/>
    <col min="9477" max="9477" width="10.85546875" style="39" customWidth="1"/>
    <col min="9478" max="9478" width="13.42578125" style="39" customWidth="1"/>
    <col min="9479" max="9479" width="16" style="39" customWidth="1"/>
    <col min="9480" max="9728" width="11.42578125" style="39"/>
    <col min="9729" max="9729" width="8.5703125" style="39" customWidth="1"/>
    <col min="9730" max="9730" width="15.42578125" style="39" customWidth="1"/>
    <col min="9731" max="9731" width="12.42578125" style="39" customWidth="1"/>
    <col min="9732" max="9732" width="11.7109375" style="39" customWidth="1"/>
    <col min="9733" max="9733" width="10.85546875" style="39" customWidth="1"/>
    <col min="9734" max="9734" width="13.42578125" style="39" customWidth="1"/>
    <col min="9735" max="9735" width="16" style="39" customWidth="1"/>
    <col min="9736" max="9984" width="11.42578125" style="39"/>
    <col min="9985" max="9985" width="8.5703125" style="39" customWidth="1"/>
    <col min="9986" max="9986" width="15.42578125" style="39" customWidth="1"/>
    <col min="9987" max="9987" width="12.42578125" style="39" customWidth="1"/>
    <col min="9988" max="9988" width="11.7109375" style="39" customWidth="1"/>
    <col min="9989" max="9989" width="10.85546875" style="39" customWidth="1"/>
    <col min="9990" max="9990" width="13.42578125" style="39" customWidth="1"/>
    <col min="9991" max="9991" width="16" style="39" customWidth="1"/>
    <col min="9992" max="10240" width="11.42578125" style="39"/>
    <col min="10241" max="10241" width="8.5703125" style="39" customWidth="1"/>
    <col min="10242" max="10242" width="15.42578125" style="39" customWidth="1"/>
    <col min="10243" max="10243" width="12.42578125" style="39" customWidth="1"/>
    <col min="10244" max="10244" width="11.7109375" style="39" customWidth="1"/>
    <col min="10245" max="10245" width="10.85546875" style="39" customWidth="1"/>
    <col min="10246" max="10246" width="13.42578125" style="39" customWidth="1"/>
    <col min="10247" max="10247" width="16" style="39" customWidth="1"/>
    <col min="10248" max="10496" width="11.42578125" style="39"/>
    <col min="10497" max="10497" width="8.5703125" style="39" customWidth="1"/>
    <col min="10498" max="10498" width="15.42578125" style="39" customWidth="1"/>
    <col min="10499" max="10499" width="12.42578125" style="39" customWidth="1"/>
    <col min="10500" max="10500" width="11.7109375" style="39" customWidth="1"/>
    <col min="10501" max="10501" width="10.85546875" style="39" customWidth="1"/>
    <col min="10502" max="10502" width="13.42578125" style="39" customWidth="1"/>
    <col min="10503" max="10503" width="16" style="39" customWidth="1"/>
    <col min="10504" max="10752" width="11.42578125" style="39"/>
    <col min="10753" max="10753" width="8.5703125" style="39" customWidth="1"/>
    <col min="10754" max="10754" width="15.42578125" style="39" customWidth="1"/>
    <col min="10755" max="10755" width="12.42578125" style="39" customWidth="1"/>
    <col min="10756" max="10756" width="11.7109375" style="39" customWidth="1"/>
    <col min="10757" max="10757" width="10.85546875" style="39" customWidth="1"/>
    <col min="10758" max="10758" width="13.42578125" style="39" customWidth="1"/>
    <col min="10759" max="10759" width="16" style="39" customWidth="1"/>
    <col min="10760" max="11008" width="11.42578125" style="39"/>
    <col min="11009" max="11009" width="8.5703125" style="39" customWidth="1"/>
    <col min="11010" max="11010" width="15.42578125" style="39" customWidth="1"/>
    <col min="11011" max="11011" width="12.42578125" style="39" customWidth="1"/>
    <col min="11012" max="11012" width="11.7109375" style="39" customWidth="1"/>
    <col min="11013" max="11013" width="10.85546875" style="39" customWidth="1"/>
    <col min="11014" max="11014" width="13.42578125" style="39" customWidth="1"/>
    <col min="11015" max="11015" width="16" style="39" customWidth="1"/>
    <col min="11016" max="11264" width="11.42578125" style="39"/>
    <col min="11265" max="11265" width="8.5703125" style="39" customWidth="1"/>
    <col min="11266" max="11266" width="15.42578125" style="39" customWidth="1"/>
    <col min="11267" max="11267" width="12.42578125" style="39" customWidth="1"/>
    <col min="11268" max="11268" width="11.7109375" style="39" customWidth="1"/>
    <col min="11269" max="11269" width="10.85546875" style="39" customWidth="1"/>
    <col min="11270" max="11270" width="13.42578125" style="39" customWidth="1"/>
    <col min="11271" max="11271" width="16" style="39" customWidth="1"/>
    <col min="11272" max="11520" width="11.42578125" style="39"/>
    <col min="11521" max="11521" width="8.5703125" style="39" customWidth="1"/>
    <col min="11522" max="11522" width="15.42578125" style="39" customWidth="1"/>
    <col min="11523" max="11523" width="12.42578125" style="39" customWidth="1"/>
    <col min="11524" max="11524" width="11.7109375" style="39" customWidth="1"/>
    <col min="11525" max="11525" width="10.85546875" style="39" customWidth="1"/>
    <col min="11526" max="11526" width="13.42578125" style="39" customWidth="1"/>
    <col min="11527" max="11527" width="16" style="39" customWidth="1"/>
    <col min="11528" max="11776" width="11.42578125" style="39"/>
    <col min="11777" max="11777" width="8.5703125" style="39" customWidth="1"/>
    <col min="11778" max="11778" width="15.42578125" style="39" customWidth="1"/>
    <col min="11779" max="11779" width="12.42578125" style="39" customWidth="1"/>
    <col min="11780" max="11780" width="11.7109375" style="39" customWidth="1"/>
    <col min="11781" max="11781" width="10.85546875" style="39" customWidth="1"/>
    <col min="11782" max="11782" width="13.42578125" style="39" customWidth="1"/>
    <col min="11783" max="11783" width="16" style="39" customWidth="1"/>
    <col min="11784" max="12032" width="11.42578125" style="39"/>
    <col min="12033" max="12033" width="8.5703125" style="39" customWidth="1"/>
    <col min="12034" max="12034" width="15.42578125" style="39" customWidth="1"/>
    <col min="12035" max="12035" width="12.42578125" style="39" customWidth="1"/>
    <col min="12036" max="12036" width="11.7109375" style="39" customWidth="1"/>
    <col min="12037" max="12037" width="10.85546875" style="39" customWidth="1"/>
    <col min="12038" max="12038" width="13.42578125" style="39" customWidth="1"/>
    <col min="12039" max="12039" width="16" style="39" customWidth="1"/>
    <col min="12040" max="12288" width="11.42578125" style="39"/>
    <col min="12289" max="12289" width="8.5703125" style="39" customWidth="1"/>
    <col min="12290" max="12290" width="15.42578125" style="39" customWidth="1"/>
    <col min="12291" max="12291" width="12.42578125" style="39" customWidth="1"/>
    <col min="12292" max="12292" width="11.7109375" style="39" customWidth="1"/>
    <col min="12293" max="12293" width="10.85546875" style="39" customWidth="1"/>
    <col min="12294" max="12294" width="13.42578125" style="39" customWidth="1"/>
    <col min="12295" max="12295" width="16" style="39" customWidth="1"/>
    <col min="12296" max="12544" width="11.42578125" style="39"/>
    <col min="12545" max="12545" width="8.5703125" style="39" customWidth="1"/>
    <col min="12546" max="12546" width="15.42578125" style="39" customWidth="1"/>
    <col min="12547" max="12547" width="12.42578125" style="39" customWidth="1"/>
    <col min="12548" max="12548" width="11.7109375" style="39" customWidth="1"/>
    <col min="12549" max="12549" width="10.85546875" style="39" customWidth="1"/>
    <col min="12550" max="12550" width="13.42578125" style="39" customWidth="1"/>
    <col min="12551" max="12551" width="16" style="39" customWidth="1"/>
    <col min="12552" max="12800" width="11.42578125" style="39"/>
    <col min="12801" max="12801" width="8.5703125" style="39" customWidth="1"/>
    <col min="12802" max="12802" width="15.42578125" style="39" customWidth="1"/>
    <col min="12803" max="12803" width="12.42578125" style="39" customWidth="1"/>
    <col min="12804" max="12804" width="11.7109375" style="39" customWidth="1"/>
    <col min="12805" max="12805" width="10.85546875" style="39" customWidth="1"/>
    <col min="12806" max="12806" width="13.42578125" style="39" customWidth="1"/>
    <col min="12807" max="12807" width="16" style="39" customWidth="1"/>
    <col min="12808" max="13056" width="11.42578125" style="39"/>
    <col min="13057" max="13057" width="8.5703125" style="39" customWidth="1"/>
    <col min="13058" max="13058" width="15.42578125" style="39" customWidth="1"/>
    <col min="13059" max="13059" width="12.42578125" style="39" customWidth="1"/>
    <col min="13060" max="13060" width="11.7109375" style="39" customWidth="1"/>
    <col min="13061" max="13061" width="10.85546875" style="39" customWidth="1"/>
    <col min="13062" max="13062" width="13.42578125" style="39" customWidth="1"/>
    <col min="13063" max="13063" width="16" style="39" customWidth="1"/>
    <col min="13064" max="13312" width="11.42578125" style="39"/>
    <col min="13313" max="13313" width="8.5703125" style="39" customWidth="1"/>
    <col min="13314" max="13314" width="15.42578125" style="39" customWidth="1"/>
    <col min="13315" max="13315" width="12.42578125" style="39" customWidth="1"/>
    <col min="13316" max="13316" width="11.7109375" style="39" customWidth="1"/>
    <col min="13317" max="13317" width="10.85546875" style="39" customWidth="1"/>
    <col min="13318" max="13318" width="13.42578125" style="39" customWidth="1"/>
    <col min="13319" max="13319" width="16" style="39" customWidth="1"/>
    <col min="13320" max="13568" width="11.42578125" style="39"/>
    <col min="13569" max="13569" width="8.5703125" style="39" customWidth="1"/>
    <col min="13570" max="13570" width="15.42578125" style="39" customWidth="1"/>
    <col min="13571" max="13571" width="12.42578125" style="39" customWidth="1"/>
    <col min="13572" max="13572" width="11.7109375" style="39" customWidth="1"/>
    <col min="13573" max="13573" width="10.85546875" style="39" customWidth="1"/>
    <col min="13574" max="13574" width="13.42578125" style="39" customWidth="1"/>
    <col min="13575" max="13575" width="16" style="39" customWidth="1"/>
    <col min="13576" max="13824" width="11.42578125" style="39"/>
    <col min="13825" max="13825" width="8.5703125" style="39" customWidth="1"/>
    <col min="13826" max="13826" width="15.42578125" style="39" customWidth="1"/>
    <col min="13827" max="13827" width="12.42578125" style="39" customWidth="1"/>
    <col min="13828" max="13828" width="11.7109375" style="39" customWidth="1"/>
    <col min="13829" max="13829" width="10.85546875" style="39" customWidth="1"/>
    <col min="13830" max="13830" width="13.42578125" style="39" customWidth="1"/>
    <col min="13831" max="13831" width="16" style="39" customWidth="1"/>
    <col min="13832" max="14080" width="11.42578125" style="39"/>
    <col min="14081" max="14081" width="8.5703125" style="39" customWidth="1"/>
    <col min="14082" max="14082" width="15.42578125" style="39" customWidth="1"/>
    <col min="14083" max="14083" width="12.42578125" style="39" customWidth="1"/>
    <col min="14084" max="14084" width="11.7109375" style="39" customWidth="1"/>
    <col min="14085" max="14085" width="10.85546875" style="39" customWidth="1"/>
    <col min="14086" max="14086" width="13.42578125" style="39" customWidth="1"/>
    <col min="14087" max="14087" width="16" style="39" customWidth="1"/>
    <col min="14088" max="14336" width="11.42578125" style="39"/>
    <col min="14337" max="14337" width="8.5703125" style="39" customWidth="1"/>
    <col min="14338" max="14338" width="15.42578125" style="39" customWidth="1"/>
    <col min="14339" max="14339" width="12.42578125" style="39" customWidth="1"/>
    <col min="14340" max="14340" width="11.7109375" style="39" customWidth="1"/>
    <col min="14341" max="14341" width="10.85546875" style="39" customWidth="1"/>
    <col min="14342" max="14342" width="13.42578125" style="39" customWidth="1"/>
    <col min="14343" max="14343" width="16" style="39" customWidth="1"/>
    <col min="14344" max="14592" width="11.42578125" style="39"/>
    <col min="14593" max="14593" width="8.5703125" style="39" customWidth="1"/>
    <col min="14594" max="14594" width="15.42578125" style="39" customWidth="1"/>
    <col min="14595" max="14595" width="12.42578125" style="39" customWidth="1"/>
    <col min="14596" max="14596" width="11.7109375" style="39" customWidth="1"/>
    <col min="14597" max="14597" width="10.85546875" style="39" customWidth="1"/>
    <col min="14598" max="14598" width="13.42578125" style="39" customWidth="1"/>
    <col min="14599" max="14599" width="16" style="39" customWidth="1"/>
    <col min="14600" max="14848" width="11.42578125" style="39"/>
    <col min="14849" max="14849" width="8.5703125" style="39" customWidth="1"/>
    <col min="14850" max="14850" width="15.42578125" style="39" customWidth="1"/>
    <col min="14851" max="14851" width="12.42578125" style="39" customWidth="1"/>
    <col min="14852" max="14852" width="11.7109375" style="39" customWidth="1"/>
    <col min="14853" max="14853" width="10.85546875" style="39" customWidth="1"/>
    <col min="14854" max="14854" width="13.42578125" style="39" customWidth="1"/>
    <col min="14855" max="14855" width="16" style="39" customWidth="1"/>
    <col min="14856" max="15104" width="11.42578125" style="39"/>
    <col min="15105" max="15105" width="8.5703125" style="39" customWidth="1"/>
    <col min="15106" max="15106" width="15.42578125" style="39" customWidth="1"/>
    <col min="15107" max="15107" width="12.42578125" style="39" customWidth="1"/>
    <col min="15108" max="15108" width="11.7109375" style="39" customWidth="1"/>
    <col min="15109" max="15109" width="10.85546875" style="39" customWidth="1"/>
    <col min="15110" max="15110" width="13.42578125" style="39" customWidth="1"/>
    <col min="15111" max="15111" width="16" style="39" customWidth="1"/>
    <col min="15112" max="15360" width="11.42578125" style="39"/>
    <col min="15361" max="15361" width="8.5703125" style="39" customWidth="1"/>
    <col min="15362" max="15362" width="15.42578125" style="39" customWidth="1"/>
    <col min="15363" max="15363" width="12.42578125" style="39" customWidth="1"/>
    <col min="15364" max="15364" width="11.7109375" style="39" customWidth="1"/>
    <col min="15365" max="15365" width="10.85546875" style="39" customWidth="1"/>
    <col min="15366" max="15366" width="13.42578125" style="39" customWidth="1"/>
    <col min="15367" max="15367" width="16" style="39" customWidth="1"/>
    <col min="15368" max="15616" width="11.42578125" style="39"/>
    <col min="15617" max="15617" width="8.5703125" style="39" customWidth="1"/>
    <col min="15618" max="15618" width="15.42578125" style="39" customWidth="1"/>
    <col min="15619" max="15619" width="12.42578125" style="39" customWidth="1"/>
    <col min="15620" max="15620" width="11.7109375" style="39" customWidth="1"/>
    <col min="15621" max="15621" width="10.85546875" style="39" customWidth="1"/>
    <col min="15622" max="15622" width="13.42578125" style="39" customWidth="1"/>
    <col min="15623" max="15623" width="16" style="39" customWidth="1"/>
    <col min="15624" max="15872" width="11.42578125" style="39"/>
    <col min="15873" max="15873" width="8.5703125" style="39" customWidth="1"/>
    <col min="15874" max="15874" width="15.42578125" style="39" customWidth="1"/>
    <col min="15875" max="15875" width="12.42578125" style="39" customWidth="1"/>
    <col min="15876" max="15876" width="11.7109375" style="39" customWidth="1"/>
    <col min="15877" max="15877" width="10.85546875" style="39" customWidth="1"/>
    <col min="15878" max="15878" width="13.42578125" style="39" customWidth="1"/>
    <col min="15879" max="15879" width="16" style="39" customWidth="1"/>
    <col min="15880" max="16128" width="11.42578125" style="39"/>
    <col min="16129" max="16129" width="8.5703125" style="39" customWidth="1"/>
    <col min="16130" max="16130" width="15.42578125" style="39" customWidth="1"/>
    <col min="16131" max="16131" width="12.42578125" style="39" customWidth="1"/>
    <col min="16132" max="16132" width="11.7109375" style="39" customWidth="1"/>
    <col min="16133" max="16133" width="10.85546875" style="39" customWidth="1"/>
    <col min="16134" max="16134" width="13.42578125" style="39" customWidth="1"/>
    <col min="16135" max="16135" width="16" style="39" customWidth="1"/>
    <col min="16136" max="16384" width="11.42578125" style="39"/>
  </cols>
  <sheetData>
    <row r="1" spans="1:15" ht="13.5" thickBot="1">
      <c r="A1" s="39" t="s">
        <v>57</v>
      </c>
      <c r="B1" s="39" t="s">
        <v>58</v>
      </c>
      <c r="G1" s="39" t="s">
        <v>59</v>
      </c>
    </row>
    <row r="2" spans="1:15" ht="18.75" thickBot="1">
      <c r="E2" s="39" t="s">
        <v>60</v>
      </c>
      <c r="F2" s="39">
        <v>800</v>
      </c>
      <c r="G2" s="96">
        <f t="array" ref="G2">SUM(IF((Aerolínea=B6)*(Destino=D10),Pasajeros))</f>
        <v>800</v>
      </c>
      <c r="H2" s="39" t="e">
        <f ca="1">_xlfn.FORMULATEXT(G2)</f>
        <v>#NAME?</v>
      </c>
    </row>
    <row r="3" spans="1:15" ht="14.25">
      <c r="A3" s="131" t="s">
        <v>61</v>
      </c>
      <c r="B3" s="131"/>
      <c r="C3" s="131"/>
      <c r="D3" s="131"/>
      <c r="E3" s="131"/>
      <c r="F3" s="131"/>
      <c r="G3" s="131"/>
    </row>
    <row r="4" spans="1:15" ht="18.75" thickBot="1">
      <c r="I4" s="97" t="s">
        <v>174</v>
      </c>
    </row>
    <row r="5" spans="1:15" ht="14.25" customHeight="1" thickBot="1">
      <c r="A5" s="44" t="s">
        <v>62</v>
      </c>
      <c r="B5" s="44" t="s">
        <v>63</v>
      </c>
      <c r="C5" s="44" t="s">
        <v>64</v>
      </c>
      <c r="D5" s="44" t="s">
        <v>65</v>
      </c>
      <c r="E5" s="44" t="s">
        <v>66</v>
      </c>
      <c r="F5" s="44" t="s">
        <v>67</v>
      </c>
      <c r="G5" s="44" t="s">
        <v>68</v>
      </c>
    </row>
    <row r="6" spans="1:15">
      <c r="A6" s="45">
        <v>1</v>
      </c>
      <c r="B6" s="46" t="s">
        <v>69</v>
      </c>
      <c r="C6" s="47" t="s">
        <v>70</v>
      </c>
      <c r="D6" s="47" t="s">
        <v>71</v>
      </c>
      <c r="E6" s="48">
        <v>150</v>
      </c>
      <c r="F6" s="49">
        <v>10500</v>
      </c>
      <c r="G6" s="50">
        <v>0.3125</v>
      </c>
    </row>
    <row r="7" spans="1:15">
      <c r="A7" s="45">
        <v>2</v>
      </c>
      <c r="B7" s="46" t="s">
        <v>72</v>
      </c>
      <c r="C7" s="47" t="s">
        <v>71</v>
      </c>
      <c r="D7" s="47" t="s">
        <v>73</v>
      </c>
      <c r="E7" s="48">
        <v>200</v>
      </c>
      <c r="F7" s="49">
        <v>12000</v>
      </c>
      <c r="G7" s="50">
        <v>0.20833333333333334</v>
      </c>
    </row>
    <row r="8" spans="1:15">
      <c r="A8" s="45">
        <v>3</v>
      </c>
      <c r="B8" s="46" t="s">
        <v>72</v>
      </c>
      <c r="C8" s="47" t="s">
        <v>70</v>
      </c>
      <c r="D8" s="47" t="s">
        <v>74</v>
      </c>
      <c r="E8" s="48">
        <v>175</v>
      </c>
      <c r="F8" s="49">
        <v>11500</v>
      </c>
      <c r="G8" s="50">
        <v>0.36458333333333331</v>
      </c>
    </row>
    <row r="9" spans="1:15">
      <c r="A9" s="45">
        <v>4</v>
      </c>
      <c r="B9" s="46" t="s">
        <v>75</v>
      </c>
      <c r="C9" s="47" t="s">
        <v>74</v>
      </c>
      <c r="D9" s="47" t="s">
        <v>76</v>
      </c>
      <c r="E9" s="48">
        <v>150</v>
      </c>
      <c r="F9" s="49">
        <v>10300</v>
      </c>
      <c r="G9" s="50">
        <v>0.39583333333333331</v>
      </c>
    </row>
    <row r="10" spans="1:15">
      <c r="A10" s="45">
        <v>5</v>
      </c>
      <c r="B10" s="46" t="s">
        <v>69</v>
      </c>
      <c r="C10" s="47" t="s">
        <v>73</v>
      </c>
      <c r="D10" s="47" t="s">
        <v>70</v>
      </c>
      <c r="E10" s="48">
        <v>135</v>
      </c>
      <c r="F10" s="49">
        <v>9500</v>
      </c>
      <c r="G10" s="50">
        <v>0.29166666666666669</v>
      </c>
      <c r="H10" s="51"/>
      <c r="I10" s="51"/>
      <c r="J10" s="52"/>
      <c r="K10" s="51"/>
      <c r="L10" s="52"/>
      <c r="M10" s="52"/>
      <c r="N10" s="52"/>
      <c r="O10" s="52"/>
    </row>
    <row r="11" spans="1:15">
      <c r="A11" s="45">
        <v>6</v>
      </c>
      <c r="B11" s="46" t="s">
        <v>75</v>
      </c>
      <c r="C11" s="47" t="s">
        <v>76</v>
      </c>
      <c r="D11" s="47" t="s">
        <v>71</v>
      </c>
      <c r="E11" s="48">
        <v>230</v>
      </c>
      <c r="F11" s="49">
        <v>14000</v>
      </c>
      <c r="G11" s="50">
        <v>0.27083333333333331</v>
      </c>
      <c r="H11" s="53"/>
      <c r="I11" s="54"/>
      <c r="J11" s="52"/>
      <c r="K11" s="52"/>
      <c r="L11" s="52"/>
      <c r="M11" s="52"/>
      <c r="N11" s="52"/>
      <c r="O11" s="52"/>
    </row>
    <row r="12" spans="1:15">
      <c r="A12" s="45">
        <v>7</v>
      </c>
      <c r="B12" s="46" t="s">
        <v>72</v>
      </c>
      <c r="C12" s="47" t="s">
        <v>73</v>
      </c>
      <c r="D12" s="47" t="s">
        <v>70</v>
      </c>
      <c r="E12" s="48">
        <v>175</v>
      </c>
      <c r="F12" s="49">
        <v>13500</v>
      </c>
      <c r="G12" s="50">
        <v>0.34722222222222227</v>
      </c>
      <c r="H12" s="53"/>
      <c r="I12" s="54"/>
      <c r="J12" s="52"/>
      <c r="K12" s="52"/>
      <c r="L12" s="52"/>
      <c r="M12" s="52"/>
      <c r="N12" s="52"/>
      <c r="O12" s="52"/>
    </row>
    <row r="13" spans="1:15">
      <c r="A13" s="45">
        <v>8</v>
      </c>
      <c r="B13" s="46" t="s">
        <v>75</v>
      </c>
      <c r="C13" s="47" t="s">
        <v>76</v>
      </c>
      <c r="D13" s="47" t="s">
        <v>74</v>
      </c>
      <c r="E13" s="48">
        <v>150</v>
      </c>
      <c r="F13" s="49">
        <v>12500</v>
      </c>
      <c r="G13" s="50">
        <v>0.23958333333333334</v>
      </c>
      <c r="H13" s="53"/>
      <c r="I13" s="54"/>
      <c r="J13" s="52"/>
      <c r="K13" s="52"/>
      <c r="L13" s="52"/>
      <c r="M13" s="52"/>
      <c r="N13" s="52"/>
      <c r="O13" s="52"/>
    </row>
    <row r="14" spans="1:15">
      <c r="A14" s="45">
        <v>13</v>
      </c>
      <c r="B14" s="46" t="s">
        <v>75</v>
      </c>
      <c r="C14" s="47" t="s">
        <v>76</v>
      </c>
      <c r="D14" s="47" t="s">
        <v>71</v>
      </c>
      <c r="E14" s="48">
        <v>150</v>
      </c>
      <c r="F14" s="49">
        <v>18000</v>
      </c>
      <c r="G14" s="50">
        <v>0.40972222222222227</v>
      </c>
      <c r="H14" s="51"/>
      <c r="I14" s="52"/>
      <c r="J14" s="52"/>
      <c r="K14" s="52"/>
      <c r="L14" s="52"/>
      <c r="M14" s="52"/>
      <c r="N14" s="52"/>
      <c r="O14" s="52"/>
    </row>
    <row r="15" spans="1:15">
      <c r="A15" s="45">
        <v>14</v>
      </c>
      <c r="B15" s="46" t="s">
        <v>69</v>
      </c>
      <c r="C15" s="47" t="s">
        <v>73</v>
      </c>
      <c r="D15" s="47" t="s">
        <v>70</v>
      </c>
      <c r="E15" s="48">
        <v>170</v>
      </c>
      <c r="F15" s="49">
        <v>16000</v>
      </c>
      <c r="G15" s="50">
        <v>0.34722222222222227</v>
      </c>
      <c r="H15" s="51"/>
      <c r="I15" s="51"/>
      <c r="J15" s="51"/>
      <c r="K15" s="51"/>
      <c r="L15" s="52"/>
      <c r="M15" s="51"/>
      <c r="N15" s="51"/>
      <c r="O15" s="51"/>
    </row>
    <row r="16" spans="1:15">
      <c r="A16" s="45">
        <v>15</v>
      </c>
      <c r="B16" s="46" t="s">
        <v>75</v>
      </c>
      <c r="C16" s="47" t="s">
        <v>76</v>
      </c>
      <c r="D16" s="47" t="s">
        <v>74</v>
      </c>
      <c r="E16" s="48">
        <v>150</v>
      </c>
      <c r="F16" s="49">
        <v>7000</v>
      </c>
      <c r="G16" s="50">
        <v>0.29166666666666669</v>
      </c>
      <c r="H16" s="53"/>
      <c r="I16" s="53"/>
      <c r="J16" s="53"/>
      <c r="K16" s="53"/>
      <c r="L16" s="52"/>
      <c r="M16" s="52"/>
      <c r="N16" s="52"/>
      <c r="O16" s="52"/>
    </row>
    <row r="17" spans="1:15">
      <c r="A17" s="45">
        <v>16</v>
      </c>
      <c r="B17" s="46" t="s">
        <v>72</v>
      </c>
      <c r="C17" s="47" t="s">
        <v>74</v>
      </c>
      <c r="D17" s="47" t="s">
        <v>73</v>
      </c>
      <c r="E17" s="48">
        <v>200</v>
      </c>
      <c r="F17" s="49">
        <v>7500</v>
      </c>
      <c r="G17" s="50">
        <v>0.33333333333333331</v>
      </c>
      <c r="H17" s="53"/>
      <c r="I17" s="53"/>
      <c r="J17" s="53"/>
      <c r="K17" s="53"/>
      <c r="L17" s="52"/>
      <c r="M17" s="52"/>
      <c r="N17" s="52"/>
      <c r="O17" s="52"/>
    </row>
    <row r="18" spans="1:15">
      <c r="A18" s="45">
        <v>17</v>
      </c>
      <c r="B18" s="46" t="s">
        <v>75</v>
      </c>
      <c r="C18" s="47" t="s">
        <v>73</v>
      </c>
      <c r="D18" s="47" t="s">
        <v>76</v>
      </c>
      <c r="E18" s="48">
        <v>180</v>
      </c>
      <c r="F18" s="49">
        <v>9800</v>
      </c>
      <c r="G18" s="50">
        <v>0.375</v>
      </c>
      <c r="H18" s="53"/>
      <c r="I18" s="53"/>
      <c r="J18" s="53"/>
      <c r="K18" s="53"/>
      <c r="L18" s="52"/>
      <c r="M18" s="52"/>
      <c r="N18" s="52"/>
      <c r="O18" s="52"/>
    </row>
    <row r="19" spans="1:15">
      <c r="A19" s="45">
        <v>18</v>
      </c>
      <c r="B19" s="46" t="s">
        <v>69</v>
      </c>
      <c r="C19" s="47" t="s">
        <v>76</v>
      </c>
      <c r="D19" s="47" t="s">
        <v>70</v>
      </c>
      <c r="E19" s="48">
        <v>105</v>
      </c>
      <c r="F19" s="49">
        <v>10000</v>
      </c>
      <c r="G19" s="50">
        <v>0.3888888888888889</v>
      </c>
      <c r="H19" s="53"/>
      <c r="I19" s="53"/>
      <c r="J19" s="53"/>
      <c r="K19" s="53"/>
      <c r="L19" s="52"/>
      <c r="M19" s="52"/>
      <c r="N19" s="52"/>
      <c r="O19" s="52"/>
    </row>
    <row r="20" spans="1:15">
      <c r="A20" s="45">
        <v>19</v>
      </c>
      <c r="B20" s="46" t="s">
        <v>72</v>
      </c>
      <c r="C20" s="47" t="s">
        <v>73</v>
      </c>
      <c r="D20" s="47" t="s">
        <v>76</v>
      </c>
      <c r="E20" s="48">
        <v>125</v>
      </c>
      <c r="F20" s="49">
        <v>12500</v>
      </c>
      <c r="G20" s="50">
        <v>0.3611111111111111</v>
      </c>
      <c r="H20" s="53"/>
      <c r="I20" s="53"/>
      <c r="J20" s="53"/>
      <c r="K20" s="53"/>
      <c r="L20" s="52"/>
      <c r="M20" s="52"/>
      <c r="N20" s="52"/>
      <c r="O20" s="52"/>
    </row>
    <row r="21" spans="1:15">
      <c r="A21" s="45">
        <v>20</v>
      </c>
      <c r="B21" s="46" t="s">
        <v>69</v>
      </c>
      <c r="C21" s="47" t="s">
        <v>76</v>
      </c>
      <c r="D21" s="47" t="s">
        <v>74</v>
      </c>
      <c r="E21" s="48">
        <v>245</v>
      </c>
      <c r="F21" s="49">
        <v>21200</v>
      </c>
      <c r="G21" s="50">
        <v>0.31597222222222221</v>
      </c>
      <c r="H21" s="53"/>
      <c r="I21" s="53"/>
      <c r="J21" s="53"/>
      <c r="K21" s="53"/>
      <c r="L21" s="52"/>
      <c r="M21" s="52"/>
      <c r="N21" s="52"/>
      <c r="O21" s="52"/>
    </row>
    <row r="22" spans="1:15">
      <c r="A22" s="45">
        <v>21</v>
      </c>
      <c r="B22" s="46" t="s">
        <v>75</v>
      </c>
      <c r="C22" s="47" t="s">
        <v>71</v>
      </c>
      <c r="D22" s="47" t="s">
        <v>73</v>
      </c>
      <c r="E22" s="48">
        <v>140</v>
      </c>
      <c r="F22" s="49">
        <v>23000</v>
      </c>
      <c r="G22" s="50">
        <v>0.3298611111111111</v>
      </c>
      <c r="H22" s="52"/>
      <c r="I22" s="52"/>
      <c r="J22" s="52"/>
      <c r="K22" s="52"/>
      <c r="L22" s="52"/>
      <c r="M22" s="52"/>
      <c r="N22" s="52"/>
      <c r="O22" s="52"/>
    </row>
    <row r="23" spans="1:15">
      <c r="A23" s="45">
        <v>22</v>
      </c>
      <c r="B23" s="46" t="s">
        <v>69</v>
      </c>
      <c r="C23" s="47" t="s">
        <v>70</v>
      </c>
      <c r="D23" s="47" t="s">
        <v>76</v>
      </c>
      <c r="E23" s="48">
        <v>120</v>
      </c>
      <c r="F23" s="49">
        <v>22500</v>
      </c>
      <c r="G23" s="50">
        <v>0.37152777777777773</v>
      </c>
      <c r="H23" s="52"/>
      <c r="I23" s="52"/>
      <c r="J23" s="52"/>
      <c r="K23" s="52"/>
      <c r="L23" s="52"/>
      <c r="M23" s="52"/>
      <c r="N23" s="52"/>
      <c r="O23" s="52"/>
    </row>
    <row r="24" spans="1:15">
      <c r="A24" s="45">
        <v>23</v>
      </c>
      <c r="B24" s="46" t="s">
        <v>75</v>
      </c>
      <c r="C24" s="47" t="s">
        <v>74</v>
      </c>
      <c r="D24" s="47" t="s">
        <v>73</v>
      </c>
      <c r="E24" s="48">
        <v>150</v>
      </c>
      <c r="F24" s="49">
        <v>18500</v>
      </c>
      <c r="G24" s="50">
        <v>0.39930555555555558</v>
      </c>
      <c r="H24" s="52"/>
      <c r="I24" s="52"/>
      <c r="J24" s="52"/>
      <c r="K24" s="52"/>
      <c r="L24" s="52"/>
      <c r="M24" s="52"/>
      <c r="N24" s="52"/>
      <c r="O24" s="52"/>
    </row>
    <row r="25" spans="1:15">
      <c r="A25" s="45">
        <v>24</v>
      </c>
      <c r="B25" s="46" t="s">
        <v>72</v>
      </c>
      <c r="C25" s="47" t="s">
        <v>73</v>
      </c>
      <c r="D25" s="47" t="s">
        <v>76</v>
      </c>
      <c r="E25" s="48">
        <v>180</v>
      </c>
      <c r="F25" s="49">
        <v>14000</v>
      </c>
      <c r="G25" s="50">
        <v>0.27083333333333331</v>
      </c>
    </row>
    <row r="26" spans="1:15">
      <c r="A26" s="45">
        <v>25</v>
      </c>
      <c r="B26" s="46" t="s">
        <v>75</v>
      </c>
      <c r="C26" s="47" t="s">
        <v>76</v>
      </c>
      <c r="D26" s="47" t="s">
        <v>71</v>
      </c>
      <c r="E26" s="48">
        <v>200</v>
      </c>
      <c r="F26" s="49">
        <v>13450</v>
      </c>
      <c r="G26" s="50">
        <v>0.28125</v>
      </c>
    </row>
    <row r="27" spans="1:15">
      <c r="A27" s="45">
        <v>26</v>
      </c>
      <c r="B27" s="46" t="s">
        <v>69</v>
      </c>
      <c r="C27" s="47" t="s">
        <v>73</v>
      </c>
      <c r="D27" s="47" t="s">
        <v>70</v>
      </c>
      <c r="E27" s="48">
        <v>220</v>
      </c>
      <c r="F27" s="49">
        <v>17750</v>
      </c>
      <c r="G27" s="50">
        <v>0.31597222222222221</v>
      </c>
    </row>
    <row r="28" spans="1:15">
      <c r="A28" s="45">
        <v>27</v>
      </c>
      <c r="B28" s="46" t="s">
        <v>75</v>
      </c>
      <c r="C28" s="47" t="s">
        <v>76</v>
      </c>
      <c r="D28" s="47" t="s">
        <v>74</v>
      </c>
      <c r="E28" s="48">
        <v>150</v>
      </c>
      <c r="F28" s="49">
        <v>18550</v>
      </c>
      <c r="G28" s="50">
        <v>0.28819444444444448</v>
      </c>
    </row>
    <row r="29" spans="1:15">
      <c r="A29" s="45">
        <v>28</v>
      </c>
      <c r="B29" s="46" t="s">
        <v>72</v>
      </c>
      <c r="C29" s="47" t="s">
        <v>74</v>
      </c>
      <c r="D29" s="47" t="s">
        <v>73</v>
      </c>
      <c r="E29" s="48">
        <v>170</v>
      </c>
      <c r="F29" s="49">
        <v>22450</v>
      </c>
      <c r="G29" s="50">
        <v>0.3298611111111111</v>
      </c>
    </row>
    <row r="30" spans="1:15">
      <c r="A30" s="45">
        <v>29</v>
      </c>
      <c r="B30" s="46" t="s">
        <v>75</v>
      </c>
      <c r="C30" s="47" t="s">
        <v>73</v>
      </c>
      <c r="D30" s="47" t="s">
        <v>76</v>
      </c>
      <c r="E30" s="48">
        <v>120</v>
      </c>
      <c r="F30" s="49">
        <v>25000</v>
      </c>
      <c r="G30" s="50">
        <v>0.36805555555555558</v>
      </c>
    </row>
    <row r="31" spans="1:15">
      <c r="A31" s="45">
        <v>29</v>
      </c>
      <c r="B31" s="46" t="s">
        <v>75</v>
      </c>
      <c r="C31" s="47" t="s">
        <v>76</v>
      </c>
      <c r="D31" s="47" t="s">
        <v>71</v>
      </c>
      <c r="E31" s="48">
        <v>230</v>
      </c>
      <c r="F31" s="49">
        <v>14000</v>
      </c>
      <c r="G31" s="50">
        <v>0.27083333333333331</v>
      </c>
    </row>
    <row r="32" spans="1:15">
      <c r="A32" s="45">
        <v>29</v>
      </c>
      <c r="B32" s="46" t="s">
        <v>72</v>
      </c>
      <c r="C32" s="47" t="s">
        <v>73</v>
      </c>
      <c r="D32" s="47" t="s">
        <v>70</v>
      </c>
      <c r="E32" s="48">
        <v>180</v>
      </c>
      <c r="F32" s="49">
        <v>13500</v>
      </c>
      <c r="G32" s="50">
        <v>0.34722222222222227</v>
      </c>
    </row>
    <row r="33" spans="1:7">
      <c r="A33" s="45">
        <v>29</v>
      </c>
      <c r="B33" s="46" t="s">
        <v>75</v>
      </c>
      <c r="C33" s="47" t="s">
        <v>76</v>
      </c>
      <c r="D33" s="47" t="s">
        <v>74</v>
      </c>
      <c r="E33" s="48">
        <v>150</v>
      </c>
      <c r="F33" s="49">
        <v>12500</v>
      </c>
      <c r="G33" s="50">
        <v>0.23958333333333334</v>
      </c>
    </row>
    <row r="34" spans="1:7">
      <c r="A34" s="45">
        <v>29</v>
      </c>
      <c r="B34" s="46" t="s">
        <v>75</v>
      </c>
      <c r="C34" s="47" t="s">
        <v>76</v>
      </c>
      <c r="D34" s="47" t="s">
        <v>71</v>
      </c>
      <c r="E34" s="48">
        <v>150</v>
      </c>
      <c r="F34" s="49">
        <v>18000</v>
      </c>
      <c r="G34" s="50">
        <v>0.40972222222222227</v>
      </c>
    </row>
    <row r="35" spans="1:7">
      <c r="A35" s="45">
        <v>29</v>
      </c>
      <c r="B35" s="46" t="s">
        <v>69</v>
      </c>
      <c r="C35" s="47" t="s">
        <v>73</v>
      </c>
      <c r="D35" s="47" t="s">
        <v>70</v>
      </c>
      <c r="E35" s="48">
        <v>170</v>
      </c>
      <c r="F35" s="49">
        <v>16000</v>
      </c>
      <c r="G35" s="50">
        <v>0.34722222222222227</v>
      </c>
    </row>
    <row r="36" spans="1:7">
      <c r="A36" s="45">
        <v>29</v>
      </c>
      <c r="B36" s="46" t="s">
        <v>75</v>
      </c>
      <c r="C36" s="47" t="s">
        <v>76</v>
      </c>
      <c r="D36" s="47" t="s">
        <v>74</v>
      </c>
      <c r="E36" s="48">
        <v>150</v>
      </c>
      <c r="F36" s="49">
        <v>7000</v>
      </c>
      <c r="G36" s="50">
        <v>0.29166666666666669</v>
      </c>
    </row>
  </sheetData>
  <mergeCells count="1">
    <mergeCell ref="A3:G3"/>
  </mergeCells>
  <printOptions horizontalCentered="1"/>
  <pageMargins left="0.78740157480314965" right="0.78740157480314965" top="0.98425196850393704" bottom="0.98425196850393704" header="0.51181102362204722" footer="0.51181102362204722"/>
  <pageSetup paperSize="9" scale="84" fitToHeight="2" orientation="portrait" horizontalDpi="180" verticalDpi="180" copies="0" r:id="rId1"/>
  <headerFooter alignWithMargins="0"/>
</worksheet>
</file>

<file path=xl/worksheets/sheet5.xml><?xml version="1.0" encoding="utf-8"?>
<worksheet xmlns="http://schemas.openxmlformats.org/spreadsheetml/2006/main" xmlns:r="http://schemas.openxmlformats.org/officeDocument/2006/relationships">
  <dimension ref="A1:L28"/>
  <sheetViews>
    <sheetView workbookViewId="0">
      <selection activeCell="C28" sqref="C28"/>
    </sheetView>
  </sheetViews>
  <sheetFormatPr baseColWidth="10" defaultColWidth="11.42578125" defaultRowHeight="12.75"/>
  <cols>
    <col min="1" max="1" width="7.85546875" style="39" bestFit="1" customWidth="1"/>
    <col min="2" max="2" width="8.28515625" style="39" bestFit="1" customWidth="1"/>
    <col min="3" max="4" width="11.42578125" style="39" customWidth="1"/>
    <col min="5" max="5" width="8.42578125" style="39" bestFit="1" customWidth="1"/>
    <col min="6" max="16384" width="11.42578125" style="39"/>
  </cols>
  <sheetData>
    <row r="1" spans="1:11" ht="20.25">
      <c r="A1" s="38" t="s">
        <v>40</v>
      </c>
      <c r="B1" s="38" t="s">
        <v>41</v>
      </c>
      <c r="C1" s="38" t="s">
        <v>42</v>
      </c>
      <c r="D1" s="38" t="s">
        <v>43</v>
      </c>
      <c r="E1" s="38" t="s">
        <v>44</v>
      </c>
      <c r="F1" s="38" t="s">
        <v>45</v>
      </c>
      <c r="H1" s="40"/>
      <c r="J1" s="38" t="s">
        <v>44</v>
      </c>
      <c r="K1" s="38" t="s">
        <v>45</v>
      </c>
    </row>
    <row r="2" spans="1:11">
      <c r="A2" s="41">
        <v>10101</v>
      </c>
      <c r="B2" s="41" t="s">
        <v>46</v>
      </c>
      <c r="C2" s="41">
        <v>12650</v>
      </c>
      <c r="D2" s="42">
        <f t="shared" ref="D2:D15" si="0">C2*19%</f>
        <v>2403.5</v>
      </c>
      <c r="E2" s="41" t="s">
        <v>47</v>
      </c>
      <c r="F2" s="41" t="s">
        <v>48</v>
      </c>
      <c r="J2" s="41" t="s">
        <v>47</v>
      </c>
      <c r="K2" s="41" t="s">
        <v>51</v>
      </c>
    </row>
    <row r="3" spans="1:11">
      <c r="A3" s="41">
        <v>10102</v>
      </c>
      <c r="B3" s="41" t="s">
        <v>49</v>
      </c>
      <c r="C3" s="41">
        <v>32010</v>
      </c>
      <c r="D3" s="42">
        <f t="shared" si="0"/>
        <v>6081.9</v>
      </c>
      <c r="E3" s="41" t="s">
        <v>50</v>
      </c>
      <c r="F3" s="41" t="s">
        <v>51</v>
      </c>
    </row>
    <row r="4" spans="1:11">
      <c r="A4" s="41">
        <v>10103</v>
      </c>
      <c r="B4" s="41" t="s">
        <v>52</v>
      </c>
      <c r="C4" s="41">
        <v>53123</v>
      </c>
      <c r="D4" s="42">
        <f t="shared" si="0"/>
        <v>10093.370000000001</v>
      </c>
      <c r="E4" s="41" t="s">
        <v>47</v>
      </c>
      <c r="F4" s="41" t="s">
        <v>48</v>
      </c>
    </row>
    <row r="5" spans="1:11">
      <c r="A5" s="41">
        <v>10104</v>
      </c>
      <c r="B5" s="41" t="s">
        <v>53</v>
      </c>
      <c r="C5" s="41">
        <v>45020</v>
      </c>
      <c r="D5" s="42">
        <f t="shared" si="0"/>
        <v>8553.7999999999993</v>
      </c>
      <c r="E5" s="41" t="s">
        <v>47</v>
      </c>
      <c r="F5" s="41" t="s">
        <v>54</v>
      </c>
    </row>
    <row r="6" spans="1:11">
      <c r="A6" s="41">
        <v>10105</v>
      </c>
      <c r="B6" s="41" t="s">
        <v>49</v>
      </c>
      <c r="C6" s="41">
        <v>21300</v>
      </c>
      <c r="D6" s="42">
        <f t="shared" si="0"/>
        <v>4047</v>
      </c>
      <c r="E6" s="41" t="s">
        <v>47</v>
      </c>
      <c r="F6" s="41" t="s">
        <v>51</v>
      </c>
    </row>
    <row r="7" spans="1:11">
      <c r="A7" s="41">
        <v>10106</v>
      </c>
      <c r="B7" s="41" t="s">
        <v>52</v>
      </c>
      <c r="C7" s="41">
        <v>23000</v>
      </c>
      <c r="D7" s="42">
        <f t="shared" si="0"/>
        <v>4370</v>
      </c>
      <c r="E7" s="41" t="s">
        <v>47</v>
      </c>
      <c r="F7" s="41" t="s">
        <v>51</v>
      </c>
    </row>
    <row r="8" spans="1:11">
      <c r="A8" s="41">
        <v>10107</v>
      </c>
      <c r="B8" s="41" t="s">
        <v>52</v>
      </c>
      <c r="C8" s="41">
        <v>15020</v>
      </c>
      <c r="D8" s="42">
        <f t="shared" si="0"/>
        <v>2853.8</v>
      </c>
      <c r="E8" s="41" t="s">
        <v>50</v>
      </c>
      <c r="F8" s="41" t="s">
        <v>51</v>
      </c>
    </row>
    <row r="9" spans="1:11">
      <c r="A9" s="41">
        <v>10108</v>
      </c>
      <c r="B9" s="41" t="s">
        <v>53</v>
      </c>
      <c r="C9" s="41">
        <v>63020</v>
      </c>
      <c r="D9" s="42">
        <f t="shared" si="0"/>
        <v>11973.8</v>
      </c>
      <c r="E9" s="41" t="s">
        <v>50</v>
      </c>
      <c r="F9" s="41" t="s">
        <v>54</v>
      </c>
    </row>
    <row r="10" spans="1:11">
      <c r="A10" s="41">
        <v>10109</v>
      </c>
      <c r="B10" s="41" t="s">
        <v>46</v>
      </c>
      <c r="C10" s="41">
        <v>45020</v>
      </c>
      <c r="D10" s="42">
        <f t="shared" si="0"/>
        <v>8553.7999999999993</v>
      </c>
      <c r="E10" s="41" t="s">
        <v>47</v>
      </c>
      <c r="F10" s="41" t="s">
        <v>48</v>
      </c>
    </row>
    <row r="11" spans="1:11">
      <c r="A11" s="41">
        <v>10110</v>
      </c>
      <c r="B11" s="41" t="s">
        <v>46</v>
      </c>
      <c r="C11" s="41">
        <v>14070</v>
      </c>
      <c r="D11" s="42">
        <f t="shared" si="0"/>
        <v>2673.3</v>
      </c>
      <c r="E11" s="41" t="s">
        <v>50</v>
      </c>
      <c r="F11" s="41" t="s">
        <v>48</v>
      </c>
    </row>
    <row r="12" spans="1:11">
      <c r="A12" s="41">
        <v>10111</v>
      </c>
      <c r="B12" s="41" t="s">
        <v>49</v>
      </c>
      <c r="C12" s="41">
        <v>15060</v>
      </c>
      <c r="D12" s="42">
        <f t="shared" si="0"/>
        <v>2861.4</v>
      </c>
      <c r="E12" s="41" t="s">
        <v>47</v>
      </c>
      <c r="F12" s="41" t="s">
        <v>51</v>
      </c>
    </row>
    <row r="13" spans="1:11">
      <c r="A13" s="41">
        <v>10112</v>
      </c>
      <c r="B13" s="41" t="s">
        <v>52</v>
      </c>
      <c r="C13" s="41">
        <v>52010</v>
      </c>
      <c r="D13" s="42">
        <f t="shared" si="0"/>
        <v>9881.9</v>
      </c>
      <c r="E13" s="41" t="s">
        <v>50</v>
      </c>
      <c r="F13" s="41" t="s">
        <v>51</v>
      </c>
    </row>
    <row r="14" spans="1:11">
      <c r="A14" s="41">
        <v>10113</v>
      </c>
      <c r="B14" s="41" t="s">
        <v>49</v>
      </c>
      <c r="C14" s="41">
        <v>63020</v>
      </c>
      <c r="D14" s="42">
        <f t="shared" si="0"/>
        <v>11973.8</v>
      </c>
      <c r="E14" s="41" t="s">
        <v>50</v>
      </c>
      <c r="F14" s="41" t="s">
        <v>51</v>
      </c>
    </row>
    <row r="15" spans="1:11">
      <c r="A15" s="41">
        <v>10114</v>
      </c>
      <c r="B15" s="41" t="s">
        <v>53</v>
      </c>
      <c r="C15" s="41">
        <v>15000</v>
      </c>
      <c r="D15" s="42">
        <f t="shared" si="0"/>
        <v>2850</v>
      </c>
      <c r="E15" s="41" t="s">
        <v>47</v>
      </c>
      <c r="F15" s="41" t="s">
        <v>54</v>
      </c>
    </row>
    <row r="20" spans="2:12" ht="23.25">
      <c r="B20" s="43" t="s">
        <v>55</v>
      </c>
      <c r="C20" s="132">
        <f>DSUM(A1:F16,"IGV",J1:K2)</f>
        <v>11278.4</v>
      </c>
      <c r="D20" s="133"/>
      <c r="I20" s="39" t="s">
        <v>56</v>
      </c>
    </row>
    <row r="26" spans="2:12">
      <c r="B26" s="43" t="s">
        <v>55</v>
      </c>
      <c r="C26" s="134">
        <f>DSUM(A1:F15,C1,J27:L28)</f>
        <v>36360</v>
      </c>
      <c r="D26" s="134"/>
      <c r="I26" s="39" t="s">
        <v>56</v>
      </c>
    </row>
    <row r="27" spans="2:12">
      <c r="J27" s="38" t="s">
        <v>44</v>
      </c>
      <c r="K27" s="38" t="s">
        <v>45</v>
      </c>
      <c r="L27" s="38" t="s">
        <v>41</v>
      </c>
    </row>
    <row r="28" spans="2:12">
      <c r="J28" s="41" t="s">
        <v>47</v>
      </c>
      <c r="K28" s="41" t="s">
        <v>51</v>
      </c>
      <c r="L28" s="41" t="s">
        <v>49</v>
      </c>
    </row>
  </sheetData>
  <mergeCells count="2">
    <mergeCell ref="C20:D20"/>
    <mergeCell ref="C26:D26"/>
  </mergeCells>
  <pageMargins left="0.75" right="0.75" top="1" bottom="1" header="0" footer="0"/>
  <headerFooter alignWithMargins="0"/>
  <drawing r:id="rId1"/>
</worksheet>
</file>

<file path=xl/worksheets/sheet6.xml><?xml version="1.0" encoding="utf-8"?>
<worksheet xmlns="http://schemas.openxmlformats.org/spreadsheetml/2006/main" xmlns:r="http://schemas.openxmlformats.org/officeDocument/2006/relationships">
  <dimension ref="A1:J25"/>
  <sheetViews>
    <sheetView topLeftCell="D1" zoomScale="85" zoomScaleNormal="85" workbookViewId="0">
      <selection activeCell="L8" sqref="L8"/>
    </sheetView>
  </sheetViews>
  <sheetFormatPr baseColWidth="10" defaultRowHeight="15"/>
  <cols>
    <col min="1" max="1" width="11.42578125" style="56"/>
    <col min="2" max="2" width="15.5703125" style="56" bestFit="1" customWidth="1"/>
    <col min="3" max="3" width="12.85546875" style="56" customWidth="1"/>
    <col min="4" max="5" width="11.42578125" style="56"/>
    <col min="6" max="6" width="4" style="56" customWidth="1"/>
    <col min="7" max="7" width="20.42578125" style="56" customWidth="1"/>
    <col min="8" max="9" width="11.42578125" style="56"/>
    <col min="10" max="10" width="20" style="56" customWidth="1"/>
    <col min="11" max="257" width="11.42578125" style="56"/>
    <col min="258" max="258" width="15.5703125" style="56" bestFit="1" customWidth="1"/>
    <col min="259" max="259" width="12.85546875" style="56" customWidth="1"/>
    <col min="260" max="261" width="11.42578125" style="56"/>
    <col min="262" max="262" width="4" style="56" customWidth="1"/>
    <col min="263" max="263" width="20.42578125" style="56" customWidth="1"/>
    <col min="264" max="513" width="11.42578125" style="56"/>
    <col min="514" max="514" width="15.5703125" style="56" bestFit="1" customWidth="1"/>
    <col min="515" max="515" width="12.85546875" style="56" customWidth="1"/>
    <col min="516" max="517" width="11.42578125" style="56"/>
    <col min="518" max="518" width="4" style="56" customWidth="1"/>
    <col min="519" max="519" width="20.42578125" style="56" customWidth="1"/>
    <col min="520" max="769" width="11.42578125" style="56"/>
    <col min="770" max="770" width="15.5703125" style="56" bestFit="1" customWidth="1"/>
    <col min="771" max="771" width="12.85546875" style="56" customWidth="1"/>
    <col min="772" max="773" width="11.42578125" style="56"/>
    <col min="774" max="774" width="4" style="56" customWidth="1"/>
    <col min="775" max="775" width="20.42578125" style="56" customWidth="1"/>
    <col min="776" max="1025" width="11.42578125" style="56"/>
    <col min="1026" max="1026" width="15.5703125" style="56" bestFit="1" customWidth="1"/>
    <col min="1027" max="1027" width="12.85546875" style="56" customWidth="1"/>
    <col min="1028" max="1029" width="11.42578125" style="56"/>
    <col min="1030" max="1030" width="4" style="56" customWidth="1"/>
    <col min="1031" max="1031" width="20.42578125" style="56" customWidth="1"/>
    <col min="1032" max="1281" width="11.42578125" style="56"/>
    <col min="1282" max="1282" width="15.5703125" style="56" bestFit="1" customWidth="1"/>
    <col min="1283" max="1283" width="12.85546875" style="56" customWidth="1"/>
    <col min="1284" max="1285" width="11.42578125" style="56"/>
    <col min="1286" max="1286" width="4" style="56" customWidth="1"/>
    <col min="1287" max="1287" width="20.42578125" style="56" customWidth="1"/>
    <col min="1288" max="1537" width="11.42578125" style="56"/>
    <col min="1538" max="1538" width="15.5703125" style="56" bestFit="1" customWidth="1"/>
    <col min="1539" max="1539" width="12.85546875" style="56" customWidth="1"/>
    <col min="1540" max="1541" width="11.42578125" style="56"/>
    <col min="1542" max="1542" width="4" style="56" customWidth="1"/>
    <col min="1543" max="1543" width="20.42578125" style="56" customWidth="1"/>
    <col min="1544" max="1793" width="11.42578125" style="56"/>
    <col min="1794" max="1794" width="15.5703125" style="56" bestFit="1" customWidth="1"/>
    <col min="1795" max="1795" width="12.85546875" style="56" customWidth="1"/>
    <col min="1796" max="1797" width="11.42578125" style="56"/>
    <col min="1798" max="1798" width="4" style="56" customWidth="1"/>
    <col min="1799" max="1799" width="20.42578125" style="56" customWidth="1"/>
    <col min="1800" max="2049" width="11.42578125" style="56"/>
    <col min="2050" max="2050" width="15.5703125" style="56" bestFit="1" customWidth="1"/>
    <col min="2051" max="2051" width="12.85546875" style="56" customWidth="1"/>
    <col min="2052" max="2053" width="11.42578125" style="56"/>
    <col min="2054" max="2054" width="4" style="56" customWidth="1"/>
    <col min="2055" max="2055" width="20.42578125" style="56" customWidth="1"/>
    <col min="2056" max="2305" width="11.42578125" style="56"/>
    <col min="2306" max="2306" width="15.5703125" style="56" bestFit="1" customWidth="1"/>
    <col min="2307" max="2307" width="12.85546875" style="56" customWidth="1"/>
    <col min="2308" max="2309" width="11.42578125" style="56"/>
    <col min="2310" max="2310" width="4" style="56" customWidth="1"/>
    <col min="2311" max="2311" width="20.42578125" style="56" customWidth="1"/>
    <col min="2312" max="2561" width="11.42578125" style="56"/>
    <col min="2562" max="2562" width="15.5703125" style="56" bestFit="1" customWidth="1"/>
    <col min="2563" max="2563" width="12.85546875" style="56" customWidth="1"/>
    <col min="2564" max="2565" width="11.42578125" style="56"/>
    <col min="2566" max="2566" width="4" style="56" customWidth="1"/>
    <col min="2567" max="2567" width="20.42578125" style="56" customWidth="1"/>
    <col min="2568" max="2817" width="11.42578125" style="56"/>
    <col min="2818" max="2818" width="15.5703125" style="56" bestFit="1" customWidth="1"/>
    <col min="2819" max="2819" width="12.85546875" style="56" customWidth="1"/>
    <col min="2820" max="2821" width="11.42578125" style="56"/>
    <col min="2822" max="2822" width="4" style="56" customWidth="1"/>
    <col min="2823" max="2823" width="20.42578125" style="56" customWidth="1"/>
    <col min="2824" max="3073" width="11.42578125" style="56"/>
    <col min="3074" max="3074" width="15.5703125" style="56" bestFit="1" customWidth="1"/>
    <col min="3075" max="3075" width="12.85546875" style="56" customWidth="1"/>
    <col min="3076" max="3077" width="11.42578125" style="56"/>
    <col min="3078" max="3078" width="4" style="56" customWidth="1"/>
    <col min="3079" max="3079" width="20.42578125" style="56" customWidth="1"/>
    <col min="3080" max="3329" width="11.42578125" style="56"/>
    <col min="3330" max="3330" width="15.5703125" style="56" bestFit="1" customWidth="1"/>
    <col min="3331" max="3331" width="12.85546875" style="56" customWidth="1"/>
    <col min="3332" max="3333" width="11.42578125" style="56"/>
    <col min="3334" max="3334" width="4" style="56" customWidth="1"/>
    <col min="3335" max="3335" width="20.42578125" style="56" customWidth="1"/>
    <col min="3336" max="3585" width="11.42578125" style="56"/>
    <col min="3586" max="3586" width="15.5703125" style="56" bestFit="1" customWidth="1"/>
    <col min="3587" max="3587" width="12.85546875" style="56" customWidth="1"/>
    <col min="3588" max="3589" width="11.42578125" style="56"/>
    <col min="3590" max="3590" width="4" style="56" customWidth="1"/>
    <col min="3591" max="3591" width="20.42578125" style="56" customWidth="1"/>
    <col min="3592" max="3841" width="11.42578125" style="56"/>
    <col min="3842" max="3842" width="15.5703125" style="56" bestFit="1" customWidth="1"/>
    <col min="3843" max="3843" width="12.85546875" style="56" customWidth="1"/>
    <col min="3844" max="3845" width="11.42578125" style="56"/>
    <col min="3846" max="3846" width="4" style="56" customWidth="1"/>
    <col min="3847" max="3847" width="20.42578125" style="56" customWidth="1"/>
    <col min="3848" max="4097" width="11.42578125" style="56"/>
    <col min="4098" max="4098" width="15.5703125" style="56" bestFit="1" customWidth="1"/>
    <col min="4099" max="4099" width="12.85546875" style="56" customWidth="1"/>
    <col min="4100" max="4101" width="11.42578125" style="56"/>
    <col min="4102" max="4102" width="4" style="56" customWidth="1"/>
    <col min="4103" max="4103" width="20.42578125" style="56" customWidth="1"/>
    <col min="4104" max="4353" width="11.42578125" style="56"/>
    <col min="4354" max="4354" width="15.5703125" style="56" bestFit="1" customWidth="1"/>
    <col min="4355" max="4355" width="12.85546875" style="56" customWidth="1"/>
    <col min="4356" max="4357" width="11.42578125" style="56"/>
    <col min="4358" max="4358" width="4" style="56" customWidth="1"/>
    <col min="4359" max="4359" width="20.42578125" style="56" customWidth="1"/>
    <col min="4360" max="4609" width="11.42578125" style="56"/>
    <col min="4610" max="4610" width="15.5703125" style="56" bestFit="1" customWidth="1"/>
    <col min="4611" max="4611" width="12.85546875" style="56" customWidth="1"/>
    <col min="4612" max="4613" width="11.42578125" style="56"/>
    <col min="4614" max="4614" width="4" style="56" customWidth="1"/>
    <col min="4615" max="4615" width="20.42578125" style="56" customWidth="1"/>
    <col min="4616" max="4865" width="11.42578125" style="56"/>
    <col min="4866" max="4866" width="15.5703125" style="56" bestFit="1" customWidth="1"/>
    <col min="4867" max="4867" width="12.85546875" style="56" customWidth="1"/>
    <col min="4868" max="4869" width="11.42578125" style="56"/>
    <col min="4870" max="4870" width="4" style="56" customWidth="1"/>
    <col min="4871" max="4871" width="20.42578125" style="56" customWidth="1"/>
    <col min="4872" max="5121" width="11.42578125" style="56"/>
    <col min="5122" max="5122" width="15.5703125" style="56" bestFit="1" customWidth="1"/>
    <col min="5123" max="5123" width="12.85546875" style="56" customWidth="1"/>
    <col min="5124" max="5125" width="11.42578125" style="56"/>
    <col min="5126" max="5126" width="4" style="56" customWidth="1"/>
    <col min="5127" max="5127" width="20.42578125" style="56" customWidth="1"/>
    <col min="5128" max="5377" width="11.42578125" style="56"/>
    <col min="5378" max="5378" width="15.5703125" style="56" bestFit="1" customWidth="1"/>
    <col min="5379" max="5379" width="12.85546875" style="56" customWidth="1"/>
    <col min="5380" max="5381" width="11.42578125" style="56"/>
    <col min="5382" max="5382" width="4" style="56" customWidth="1"/>
    <col min="5383" max="5383" width="20.42578125" style="56" customWidth="1"/>
    <col min="5384" max="5633" width="11.42578125" style="56"/>
    <col min="5634" max="5634" width="15.5703125" style="56" bestFit="1" customWidth="1"/>
    <col min="5635" max="5635" width="12.85546875" style="56" customWidth="1"/>
    <col min="5636" max="5637" width="11.42578125" style="56"/>
    <col min="5638" max="5638" width="4" style="56" customWidth="1"/>
    <col min="5639" max="5639" width="20.42578125" style="56" customWidth="1"/>
    <col min="5640" max="5889" width="11.42578125" style="56"/>
    <col min="5890" max="5890" width="15.5703125" style="56" bestFit="1" customWidth="1"/>
    <col min="5891" max="5891" width="12.85546875" style="56" customWidth="1"/>
    <col min="5892" max="5893" width="11.42578125" style="56"/>
    <col min="5894" max="5894" width="4" style="56" customWidth="1"/>
    <col min="5895" max="5895" width="20.42578125" style="56" customWidth="1"/>
    <col min="5896" max="6145" width="11.42578125" style="56"/>
    <col min="6146" max="6146" width="15.5703125" style="56" bestFit="1" customWidth="1"/>
    <col min="6147" max="6147" width="12.85546875" style="56" customWidth="1"/>
    <col min="6148" max="6149" width="11.42578125" style="56"/>
    <col min="6150" max="6150" width="4" style="56" customWidth="1"/>
    <col min="6151" max="6151" width="20.42578125" style="56" customWidth="1"/>
    <col min="6152" max="6401" width="11.42578125" style="56"/>
    <col min="6402" max="6402" width="15.5703125" style="56" bestFit="1" customWidth="1"/>
    <col min="6403" max="6403" width="12.85546875" style="56" customWidth="1"/>
    <col min="6404" max="6405" width="11.42578125" style="56"/>
    <col min="6406" max="6406" width="4" style="56" customWidth="1"/>
    <col min="6407" max="6407" width="20.42578125" style="56" customWidth="1"/>
    <col min="6408" max="6657" width="11.42578125" style="56"/>
    <col min="6658" max="6658" width="15.5703125" style="56" bestFit="1" customWidth="1"/>
    <col min="6659" max="6659" width="12.85546875" style="56" customWidth="1"/>
    <col min="6660" max="6661" width="11.42578125" style="56"/>
    <col min="6662" max="6662" width="4" style="56" customWidth="1"/>
    <col min="6663" max="6663" width="20.42578125" style="56" customWidth="1"/>
    <col min="6664" max="6913" width="11.42578125" style="56"/>
    <col min="6914" max="6914" width="15.5703125" style="56" bestFit="1" customWidth="1"/>
    <col min="6915" max="6915" width="12.85546875" style="56" customWidth="1"/>
    <col min="6916" max="6917" width="11.42578125" style="56"/>
    <col min="6918" max="6918" width="4" style="56" customWidth="1"/>
    <col min="6919" max="6919" width="20.42578125" style="56" customWidth="1"/>
    <col min="6920" max="7169" width="11.42578125" style="56"/>
    <col min="7170" max="7170" width="15.5703125" style="56" bestFit="1" customWidth="1"/>
    <col min="7171" max="7171" width="12.85546875" style="56" customWidth="1"/>
    <col min="7172" max="7173" width="11.42578125" style="56"/>
    <col min="7174" max="7174" width="4" style="56" customWidth="1"/>
    <col min="7175" max="7175" width="20.42578125" style="56" customWidth="1"/>
    <col min="7176" max="7425" width="11.42578125" style="56"/>
    <col min="7426" max="7426" width="15.5703125" style="56" bestFit="1" customWidth="1"/>
    <col min="7427" max="7427" width="12.85546875" style="56" customWidth="1"/>
    <col min="7428" max="7429" width="11.42578125" style="56"/>
    <col min="7430" max="7430" width="4" style="56" customWidth="1"/>
    <col min="7431" max="7431" width="20.42578125" style="56" customWidth="1"/>
    <col min="7432" max="7681" width="11.42578125" style="56"/>
    <col min="7682" max="7682" width="15.5703125" style="56" bestFit="1" customWidth="1"/>
    <col min="7683" max="7683" width="12.85546875" style="56" customWidth="1"/>
    <col min="7684" max="7685" width="11.42578125" style="56"/>
    <col min="7686" max="7686" width="4" style="56" customWidth="1"/>
    <col min="7687" max="7687" width="20.42578125" style="56" customWidth="1"/>
    <col min="7688" max="7937" width="11.42578125" style="56"/>
    <col min="7938" max="7938" width="15.5703125" style="56" bestFit="1" customWidth="1"/>
    <col min="7939" max="7939" width="12.85546875" style="56" customWidth="1"/>
    <col min="7940" max="7941" width="11.42578125" style="56"/>
    <col min="7942" max="7942" width="4" style="56" customWidth="1"/>
    <col min="7943" max="7943" width="20.42578125" style="56" customWidth="1"/>
    <col min="7944" max="8193" width="11.42578125" style="56"/>
    <col min="8194" max="8194" width="15.5703125" style="56" bestFit="1" customWidth="1"/>
    <col min="8195" max="8195" width="12.85546875" style="56" customWidth="1"/>
    <col min="8196" max="8197" width="11.42578125" style="56"/>
    <col min="8198" max="8198" width="4" style="56" customWidth="1"/>
    <col min="8199" max="8199" width="20.42578125" style="56" customWidth="1"/>
    <col min="8200" max="8449" width="11.42578125" style="56"/>
    <col min="8450" max="8450" width="15.5703125" style="56" bestFit="1" customWidth="1"/>
    <col min="8451" max="8451" width="12.85546875" style="56" customWidth="1"/>
    <col min="8452" max="8453" width="11.42578125" style="56"/>
    <col min="8454" max="8454" width="4" style="56" customWidth="1"/>
    <col min="8455" max="8455" width="20.42578125" style="56" customWidth="1"/>
    <col min="8456" max="8705" width="11.42578125" style="56"/>
    <col min="8706" max="8706" width="15.5703125" style="56" bestFit="1" customWidth="1"/>
    <col min="8707" max="8707" width="12.85546875" style="56" customWidth="1"/>
    <col min="8708" max="8709" width="11.42578125" style="56"/>
    <col min="8710" max="8710" width="4" style="56" customWidth="1"/>
    <col min="8711" max="8711" width="20.42578125" style="56" customWidth="1"/>
    <col min="8712" max="8961" width="11.42578125" style="56"/>
    <col min="8962" max="8962" width="15.5703125" style="56" bestFit="1" customWidth="1"/>
    <col min="8963" max="8963" width="12.85546875" style="56" customWidth="1"/>
    <col min="8964" max="8965" width="11.42578125" style="56"/>
    <col min="8966" max="8966" width="4" style="56" customWidth="1"/>
    <col min="8967" max="8967" width="20.42578125" style="56" customWidth="1"/>
    <col min="8968" max="9217" width="11.42578125" style="56"/>
    <col min="9218" max="9218" width="15.5703125" style="56" bestFit="1" customWidth="1"/>
    <col min="9219" max="9219" width="12.85546875" style="56" customWidth="1"/>
    <col min="9220" max="9221" width="11.42578125" style="56"/>
    <col min="9222" max="9222" width="4" style="56" customWidth="1"/>
    <col min="9223" max="9223" width="20.42578125" style="56" customWidth="1"/>
    <col min="9224" max="9473" width="11.42578125" style="56"/>
    <col min="9474" max="9474" width="15.5703125" style="56" bestFit="1" customWidth="1"/>
    <col min="9475" max="9475" width="12.85546875" style="56" customWidth="1"/>
    <col min="9476" max="9477" width="11.42578125" style="56"/>
    <col min="9478" max="9478" width="4" style="56" customWidth="1"/>
    <col min="9479" max="9479" width="20.42578125" style="56" customWidth="1"/>
    <col min="9480" max="9729" width="11.42578125" style="56"/>
    <col min="9730" max="9730" width="15.5703125" style="56" bestFit="1" customWidth="1"/>
    <col min="9731" max="9731" width="12.85546875" style="56" customWidth="1"/>
    <col min="9732" max="9733" width="11.42578125" style="56"/>
    <col min="9734" max="9734" width="4" style="56" customWidth="1"/>
    <col min="9735" max="9735" width="20.42578125" style="56" customWidth="1"/>
    <col min="9736" max="9985" width="11.42578125" style="56"/>
    <col min="9986" max="9986" width="15.5703125" style="56" bestFit="1" customWidth="1"/>
    <col min="9987" max="9987" width="12.85546875" style="56" customWidth="1"/>
    <col min="9988" max="9989" width="11.42578125" style="56"/>
    <col min="9990" max="9990" width="4" style="56" customWidth="1"/>
    <col min="9991" max="9991" width="20.42578125" style="56" customWidth="1"/>
    <col min="9992" max="10241" width="11.42578125" style="56"/>
    <col min="10242" max="10242" width="15.5703125" style="56" bestFit="1" customWidth="1"/>
    <col min="10243" max="10243" width="12.85546875" style="56" customWidth="1"/>
    <col min="10244" max="10245" width="11.42578125" style="56"/>
    <col min="10246" max="10246" width="4" style="56" customWidth="1"/>
    <col min="10247" max="10247" width="20.42578125" style="56" customWidth="1"/>
    <col min="10248" max="10497" width="11.42578125" style="56"/>
    <col min="10498" max="10498" width="15.5703125" style="56" bestFit="1" customWidth="1"/>
    <col min="10499" max="10499" width="12.85546875" style="56" customWidth="1"/>
    <col min="10500" max="10501" width="11.42578125" style="56"/>
    <col min="10502" max="10502" width="4" style="56" customWidth="1"/>
    <col min="10503" max="10503" width="20.42578125" style="56" customWidth="1"/>
    <col min="10504" max="10753" width="11.42578125" style="56"/>
    <col min="10754" max="10754" width="15.5703125" style="56" bestFit="1" customWidth="1"/>
    <col min="10755" max="10755" width="12.85546875" style="56" customWidth="1"/>
    <col min="10756" max="10757" width="11.42578125" style="56"/>
    <col min="10758" max="10758" width="4" style="56" customWidth="1"/>
    <col min="10759" max="10759" width="20.42578125" style="56" customWidth="1"/>
    <col min="10760" max="11009" width="11.42578125" style="56"/>
    <col min="11010" max="11010" width="15.5703125" style="56" bestFit="1" customWidth="1"/>
    <col min="11011" max="11011" width="12.85546875" style="56" customWidth="1"/>
    <col min="11012" max="11013" width="11.42578125" style="56"/>
    <col min="11014" max="11014" width="4" style="56" customWidth="1"/>
    <col min="11015" max="11015" width="20.42578125" style="56" customWidth="1"/>
    <col min="11016" max="11265" width="11.42578125" style="56"/>
    <col min="11266" max="11266" width="15.5703125" style="56" bestFit="1" customWidth="1"/>
    <col min="11267" max="11267" width="12.85546875" style="56" customWidth="1"/>
    <col min="11268" max="11269" width="11.42578125" style="56"/>
    <col min="11270" max="11270" width="4" style="56" customWidth="1"/>
    <col min="11271" max="11271" width="20.42578125" style="56" customWidth="1"/>
    <col min="11272" max="11521" width="11.42578125" style="56"/>
    <col min="11522" max="11522" width="15.5703125" style="56" bestFit="1" customWidth="1"/>
    <col min="11523" max="11523" width="12.85546875" style="56" customWidth="1"/>
    <col min="11524" max="11525" width="11.42578125" style="56"/>
    <col min="11526" max="11526" width="4" style="56" customWidth="1"/>
    <col min="11527" max="11527" width="20.42578125" style="56" customWidth="1"/>
    <col min="11528" max="11777" width="11.42578125" style="56"/>
    <col min="11778" max="11778" width="15.5703125" style="56" bestFit="1" customWidth="1"/>
    <col min="11779" max="11779" width="12.85546875" style="56" customWidth="1"/>
    <col min="11780" max="11781" width="11.42578125" style="56"/>
    <col min="11782" max="11782" width="4" style="56" customWidth="1"/>
    <col min="11783" max="11783" width="20.42578125" style="56" customWidth="1"/>
    <col min="11784" max="12033" width="11.42578125" style="56"/>
    <col min="12034" max="12034" width="15.5703125" style="56" bestFit="1" customWidth="1"/>
    <col min="12035" max="12035" width="12.85546875" style="56" customWidth="1"/>
    <col min="12036" max="12037" width="11.42578125" style="56"/>
    <col min="12038" max="12038" width="4" style="56" customWidth="1"/>
    <col min="12039" max="12039" width="20.42578125" style="56" customWidth="1"/>
    <col min="12040" max="12289" width="11.42578125" style="56"/>
    <col min="12290" max="12290" width="15.5703125" style="56" bestFit="1" customWidth="1"/>
    <col min="12291" max="12291" width="12.85546875" style="56" customWidth="1"/>
    <col min="12292" max="12293" width="11.42578125" style="56"/>
    <col min="12294" max="12294" width="4" style="56" customWidth="1"/>
    <col min="12295" max="12295" width="20.42578125" style="56" customWidth="1"/>
    <col min="12296" max="12545" width="11.42578125" style="56"/>
    <col min="12546" max="12546" width="15.5703125" style="56" bestFit="1" customWidth="1"/>
    <col min="12547" max="12547" width="12.85546875" style="56" customWidth="1"/>
    <col min="12548" max="12549" width="11.42578125" style="56"/>
    <col min="12550" max="12550" width="4" style="56" customWidth="1"/>
    <col min="12551" max="12551" width="20.42578125" style="56" customWidth="1"/>
    <col min="12552" max="12801" width="11.42578125" style="56"/>
    <col min="12802" max="12802" width="15.5703125" style="56" bestFit="1" customWidth="1"/>
    <col min="12803" max="12803" width="12.85546875" style="56" customWidth="1"/>
    <col min="12804" max="12805" width="11.42578125" style="56"/>
    <col min="12806" max="12806" width="4" style="56" customWidth="1"/>
    <col min="12807" max="12807" width="20.42578125" style="56" customWidth="1"/>
    <col min="12808" max="13057" width="11.42578125" style="56"/>
    <col min="13058" max="13058" width="15.5703125" style="56" bestFit="1" customWidth="1"/>
    <col min="13059" max="13059" width="12.85546875" style="56" customWidth="1"/>
    <col min="13060" max="13061" width="11.42578125" style="56"/>
    <col min="13062" max="13062" width="4" style="56" customWidth="1"/>
    <col min="13063" max="13063" width="20.42578125" style="56" customWidth="1"/>
    <col min="13064" max="13313" width="11.42578125" style="56"/>
    <col min="13314" max="13314" width="15.5703125" style="56" bestFit="1" customWidth="1"/>
    <col min="13315" max="13315" width="12.85546875" style="56" customWidth="1"/>
    <col min="13316" max="13317" width="11.42578125" style="56"/>
    <col min="13318" max="13318" width="4" style="56" customWidth="1"/>
    <col min="13319" max="13319" width="20.42578125" style="56" customWidth="1"/>
    <col min="13320" max="13569" width="11.42578125" style="56"/>
    <col min="13570" max="13570" width="15.5703125" style="56" bestFit="1" customWidth="1"/>
    <col min="13571" max="13571" width="12.85546875" style="56" customWidth="1"/>
    <col min="13572" max="13573" width="11.42578125" style="56"/>
    <col min="13574" max="13574" width="4" style="56" customWidth="1"/>
    <col min="13575" max="13575" width="20.42578125" style="56" customWidth="1"/>
    <col min="13576" max="13825" width="11.42578125" style="56"/>
    <col min="13826" max="13826" width="15.5703125" style="56" bestFit="1" customWidth="1"/>
    <col min="13827" max="13827" width="12.85546875" style="56" customWidth="1"/>
    <col min="13828" max="13829" width="11.42578125" style="56"/>
    <col min="13830" max="13830" width="4" style="56" customWidth="1"/>
    <col min="13831" max="13831" width="20.42578125" style="56" customWidth="1"/>
    <col min="13832" max="14081" width="11.42578125" style="56"/>
    <col min="14082" max="14082" width="15.5703125" style="56" bestFit="1" customWidth="1"/>
    <col min="14083" max="14083" width="12.85546875" style="56" customWidth="1"/>
    <col min="14084" max="14085" width="11.42578125" style="56"/>
    <col min="14086" max="14086" width="4" style="56" customWidth="1"/>
    <col min="14087" max="14087" width="20.42578125" style="56" customWidth="1"/>
    <col min="14088" max="14337" width="11.42578125" style="56"/>
    <col min="14338" max="14338" width="15.5703125" style="56" bestFit="1" customWidth="1"/>
    <col min="14339" max="14339" width="12.85546875" style="56" customWidth="1"/>
    <col min="14340" max="14341" width="11.42578125" style="56"/>
    <col min="14342" max="14342" width="4" style="56" customWidth="1"/>
    <col min="14343" max="14343" width="20.42578125" style="56" customWidth="1"/>
    <col min="14344" max="14593" width="11.42578125" style="56"/>
    <col min="14594" max="14594" width="15.5703125" style="56" bestFit="1" customWidth="1"/>
    <col min="14595" max="14595" width="12.85546875" style="56" customWidth="1"/>
    <col min="14596" max="14597" width="11.42578125" style="56"/>
    <col min="14598" max="14598" width="4" style="56" customWidth="1"/>
    <col min="14599" max="14599" width="20.42578125" style="56" customWidth="1"/>
    <col min="14600" max="14849" width="11.42578125" style="56"/>
    <col min="14850" max="14850" width="15.5703125" style="56" bestFit="1" customWidth="1"/>
    <col min="14851" max="14851" width="12.85546875" style="56" customWidth="1"/>
    <col min="14852" max="14853" width="11.42578125" style="56"/>
    <col min="14854" max="14854" width="4" style="56" customWidth="1"/>
    <col min="14855" max="14855" width="20.42578125" style="56" customWidth="1"/>
    <col min="14856" max="15105" width="11.42578125" style="56"/>
    <col min="15106" max="15106" width="15.5703125" style="56" bestFit="1" customWidth="1"/>
    <col min="15107" max="15107" width="12.85546875" style="56" customWidth="1"/>
    <col min="15108" max="15109" width="11.42578125" style="56"/>
    <col min="15110" max="15110" width="4" style="56" customWidth="1"/>
    <col min="15111" max="15111" width="20.42578125" style="56" customWidth="1"/>
    <col min="15112" max="15361" width="11.42578125" style="56"/>
    <col min="15362" max="15362" width="15.5703125" style="56" bestFit="1" customWidth="1"/>
    <col min="15363" max="15363" width="12.85546875" style="56" customWidth="1"/>
    <col min="15364" max="15365" width="11.42578125" style="56"/>
    <col min="15366" max="15366" width="4" style="56" customWidth="1"/>
    <col min="15367" max="15367" width="20.42578125" style="56" customWidth="1"/>
    <col min="15368" max="15617" width="11.42578125" style="56"/>
    <col min="15618" max="15618" width="15.5703125" style="56" bestFit="1" customWidth="1"/>
    <col min="15619" max="15619" width="12.85546875" style="56" customWidth="1"/>
    <col min="15620" max="15621" width="11.42578125" style="56"/>
    <col min="15622" max="15622" width="4" style="56" customWidth="1"/>
    <col min="15623" max="15623" width="20.42578125" style="56" customWidth="1"/>
    <col min="15624" max="15873" width="11.42578125" style="56"/>
    <col min="15874" max="15874" width="15.5703125" style="56" bestFit="1" customWidth="1"/>
    <col min="15875" max="15875" width="12.85546875" style="56" customWidth="1"/>
    <col min="15876" max="15877" width="11.42578125" style="56"/>
    <col min="15878" max="15878" width="4" style="56" customWidth="1"/>
    <col min="15879" max="15879" width="20.42578125" style="56" customWidth="1"/>
    <col min="15880" max="16129" width="11.42578125" style="56"/>
    <col min="16130" max="16130" width="15.5703125" style="56" bestFit="1" customWidth="1"/>
    <col min="16131" max="16131" width="12.85546875" style="56" customWidth="1"/>
    <col min="16132" max="16133" width="11.42578125" style="56"/>
    <col min="16134" max="16134" width="4" style="56" customWidth="1"/>
    <col min="16135" max="16135" width="20.42578125" style="56" customWidth="1"/>
    <col min="16136" max="16384" width="11.42578125" style="56"/>
  </cols>
  <sheetData>
    <row r="1" spans="1:10" ht="18.75">
      <c r="A1" s="55"/>
    </row>
    <row r="2" spans="1:10" ht="15.75" thickBot="1">
      <c r="H2" s="57" t="s">
        <v>77</v>
      </c>
    </row>
    <row r="3" spans="1:10" ht="16.5" thickBot="1">
      <c r="A3" s="135" t="s">
        <v>78</v>
      </c>
      <c r="B3" s="136"/>
      <c r="C3" s="136"/>
      <c r="D3" s="136"/>
      <c r="E3" s="137"/>
      <c r="H3" s="57" t="s">
        <v>79</v>
      </c>
    </row>
    <row r="4" spans="1:10" ht="15.75" thickBot="1"/>
    <row r="5" spans="1:10">
      <c r="A5" s="58" t="s">
        <v>80</v>
      </c>
      <c r="B5" s="59" t="s">
        <v>81</v>
      </c>
      <c r="C5" s="59" t="s">
        <v>82</v>
      </c>
      <c r="D5" s="59" t="s">
        <v>83</v>
      </c>
      <c r="E5" s="60" t="s">
        <v>84</v>
      </c>
      <c r="G5" s="57"/>
    </row>
    <row r="6" spans="1:10">
      <c r="A6" s="61" t="s">
        <v>85</v>
      </c>
      <c r="B6" s="62" t="s">
        <v>86</v>
      </c>
      <c r="C6" s="63" t="s">
        <v>6</v>
      </c>
      <c r="D6" s="64" t="s">
        <v>87</v>
      </c>
      <c r="E6" s="65">
        <v>10000</v>
      </c>
      <c r="H6" s="57" t="s">
        <v>88</v>
      </c>
    </row>
    <row r="7" spans="1:10">
      <c r="A7" s="61" t="s">
        <v>89</v>
      </c>
      <c r="B7" s="62" t="s">
        <v>90</v>
      </c>
      <c r="C7" s="63" t="s">
        <v>4</v>
      </c>
      <c r="D7" s="64" t="s">
        <v>91</v>
      </c>
      <c r="E7" s="65">
        <v>15000</v>
      </c>
      <c r="H7" s="66" t="s">
        <v>82</v>
      </c>
      <c r="I7" s="67" t="s">
        <v>83</v>
      </c>
      <c r="J7" s="67" t="s">
        <v>92</v>
      </c>
    </row>
    <row r="8" spans="1:10">
      <c r="A8" s="61" t="s">
        <v>93</v>
      </c>
      <c r="B8" s="62" t="s">
        <v>94</v>
      </c>
      <c r="C8" s="63" t="s">
        <v>6</v>
      </c>
      <c r="D8" s="64" t="s">
        <v>95</v>
      </c>
      <c r="E8" s="65">
        <v>9000</v>
      </c>
      <c r="H8" s="64" t="s">
        <v>6</v>
      </c>
      <c r="I8" s="63" t="s">
        <v>95</v>
      </c>
      <c r="J8" s="124">
        <f>DAVERAGE(A5:E25,E5,H7:I8)</f>
        <v>17666.666666666668</v>
      </c>
    </row>
    <row r="9" spans="1:10">
      <c r="A9" s="61" t="s">
        <v>96</v>
      </c>
      <c r="B9" s="62" t="s">
        <v>97</v>
      </c>
      <c r="C9" s="63" t="s">
        <v>4</v>
      </c>
      <c r="D9" s="64" t="s">
        <v>87</v>
      </c>
      <c r="E9" s="65">
        <v>10000</v>
      </c>
    </row>
    <row r="10" spans="1:10">
      <c r="A10" s="61" t="s">
        <v>98</v>
      </c>
      <c r="B10" s="62" t="s">
        <v>99</v>
      </c>
      <c r="C10" s="63" t="s">
        <v>6</v>
      </c>
      <c r="D10" s="64" t="s">
        <v>91</v>
      </c>
      <c r="E10" s="65">
        <v>14000</v>
      </c>
    </row>
    <row r="11" spans="1:10">
      <c r="A11" s="61" t="s">
        <v>100</v>
      </c>
      <c r="B11" s="62" t="s">
        <v>101</v>
      </c>
      <c r="C11" s="63" t="s">
        <v>4</v>
      </c>
      <c r="D11" s="64" t="s">
        <v>87</v>
      </c>
      <c r="E11" s="65">
        <v>29000</v>
      </c>
    </row>
    <row r="12" spans="1:10">
      <c r="A12" s="61" t="s">
        <v>102</v>
      </c>
      <c r="B12" s="62" t="s">
        <v>103</v>
      </c>
      <c r="C12" s="63" t="s">
        <v>4</v>
      </c>
      <c r="D12" s="64" t="s">
        <v>87</v>
      </c>
      <c r="E12" s="65">
        <v>49000</v>
      </c>
    </row>
    <row r="13" spans="1:10">
      <c r="A13" s="61" t="s">
        <v>104</v>
      </c>
      <c r="B13" s="62" t="s">
        <v>105</v>
      </c>
      <c r="C13" s="63" t="s">
        <v>6</v>
      </c>
      <c r="D13" s="64" t="s">
        <v>95</v>
      </c>
      <c r="E13" s="65">
        <v>1000</v>
      </c>
      <c r="H13" s="57" t="s">
        <v>106</v>
      </c>
    </row>
    <row r="14" spans="1:10">
      <c r="A14" s="61" t="s">
        <v>107</v>
      </c>
      <c r="B14" s="62" t="s">
        <v>108</v>
      </c>
      <c r="C14" s="63" t="s">
        <v>4</v>
      </c>
      <c r="D14" s="64" t="s">
        <v>87</v>
      </c>
      <c r="E14" s="65">
        <v>25000</v>
      </c>
      <c r="H14" s="66" t="s">
        <v>82</v>
      </c>
      <c r="I14" s="67" t="s">
        <v>83</v>
      </c>
      <c r="J14" s="67" t="s">
        <v>92</v>
      </c>
    </row>
    <row r="15" spans="1:10">
      <c r="A15" s="61" t="s">
        <v>109</v>
      </c>
      <c r="B15" s="62" t="s">
        <v>110</v>
      </c>
      <c r="C15" s="63" t="s">
        <v>4</v>
      </c>
      <c r="D15" s="64" t="s">
        <v>95</v>
      </c>
      <c r="E15" s="65">
        <v>24000</v>
      </c>
      <c r="H15" s="68" t="s">
        <v>4</v>
      </c>
      <c r="I15" s="69" t="s">
        <v>87</v>
      </c>
      <c r="J15" s="56">
        <f>DAVERAGE(A5:E25,E5,H14:I15)</f>
        <v>28250</v>
      </c>
    </row>
    <row r="16" spans="1:10">
      <c r="A16" s="61" t="s">
        <v>111</v>
      </c>
      <c r="B16" s="62" t="s">
        <v>112</v>
      </c>
      <c r="C16" s="63" t="s">
        <v>4</v>
      </c>
      <c r="D16" s="64" t="s">
        <v>91</v>
      </c>
      <c r="E16" s="65">
        <v>44000</v>
      </c>
    </row>
    <row r="17" spans="1:5">
      <c r="A17" s="61" t="s">
        <v>113</v>
      </c>
      <c r="B17" s="62" t="s">
        <v>114</v>
      </c>
      <c r="C17" s="63" t="s">
        <v>6</v>
      </c>
      <c r="D17" s="64" t="s">
        <v>91</v>
      </c>
      <c r="E17" s="65">
        <v>5000</v>
      </c>
    </row>
    <row r="18" spans="1:5">
      <c r="A18" s="61" t="s">
        <v>115</v>
      </c>
      <c r="B18" s="62" t="s">
        <v>116</v>
      </c>
      <c r="C18" s="63" t="s">
        <v>6</v>
      </c>
      <c r="D18" s="64" t="s">
        <v>95</v>
      </c>
      <c r="E18" s="65">
        <v>43000</v>
      </c>
    </row>
    <row r="19" spans="1:5">
      <c r="A19" s="61" t="s">
        <v>117</v>
      </c>
      <c r="B19" s="62" t="s">
        <v>118</v>
      </c>
      <c r="C19" s="63" t="s">
        <v>6</v>
      </c>
      <c r="D19" s="64" t="s">
        <v>87</v>
      </c>
      <c r="E19" s="65">
        <v>6000</v>
      </c>
    </row>
    <row r="20" spans="1:5">
      <c r="A20" s="61" t="s">
        <v>119</v>
      </c>
      <c r="B20" s="62" t="s">
        <v>120</v>
      </c>
      <c r="C20" s="63" t="s">
        <v>4</v>
      </c>
      <c r="D20" s="64" t="s">
        <v>91</v>
      </c>
      <c r="E20" s="65">
        <v>48000</v>
      </c>
    </row>
    <row r="21" spans="1:5">
      <c r="A21" s="61" t="s">
        <v>121</v>
      </c>
      <c r="B21" s="62" t="s">
        <v>122</v>
      </c>
      <c r="C21" s="63" t="s">
        <v>6</v>
      </c>
      <c r="D21" s="64" t="s">
        <v>87</v>
      </c>
      <c r="E21" s="65">
        <v>10000</v>
      </c>
    </row>
    <row r="22" spans="1:5">
      <c r="A22" s="61" t="s">
        <v>123</v>
      </c>
      <c r="B22" s="62" t="s">
        <v>124</v>
      </c>
      <c r="C22" s="63" t="s">
        <v>6</v>
      </c>
      <c r="D22" s="64" t="s">
        <v>91</v>
      </c>
      <c r="E22" s="65">
        <v>14000</v>
      </c>
    </row>
    <row r="23" spans="1:5">
      <c r="A23" s="61" t="s">
        <v>125</v>
      </c>
      <c r="B23" s="62" t="s">
        <v>126</v>
      </c>
      <c r="C23" s="63" t="s">
        <v>4</v>
      </c>
      <c r="D23" s="64" t="s">
        <v>95</v>
      </c>
      <c r="E23" s="65">
        <v>40000</v>
      </c>
    </row>
    <row r="24" spans="1:5">
      <c r="A24" s="61" t="s">
        <v>127</v>
      </c>
      <c r="B24" s="62" t="s">
        <v>128</v>
      </c>
      <c r="C24" s="63" t="s">
        <v>4</v>
      </c>
      <c r="D24" s="64" t="s">
        <v>95</v>
      </c>
      <c r="E24" s="65">
        <v>7000</v>
      </c>
    </row>
    <row r="25" spans="1:5" ht="15.75" thickBot="1">
      <c r="A25" s="70" t="s">
        <v>129</v>
      </c>
      <c r="B25" s="71" t="s">
        <v>130</v>
      </c>
      <c r="C25" s="72" t="s">
        <v>6</v>
      </c>
      <c r="D25" s="73" t="s">
        <v>87</v>
      </c>
      <c r="E25" s="74">
        <v>21000</v>
      </c>
    </row>
  </sheetData>
  <mergeCells count="1">
    <mergeCell ref="A3:E3"/>
  </mergeCells>
  <dataValidations count="2">
    <dataValidation type="list" allowBlank="1" showInputMessage="1" showErrorMessage="1" sqref="WVS983057 JG17 TC17 ACY17 AMU17 AWQ17 BGM17 BQI17 CAE17 CKA17 CTW17 DDS17 DNO17 DXK17 EHG17 ERC17 FAY17 FKU17 FUQ17 GEM17 GOI17 GYE17 HIA17 HRW17 IBS17 ILO17 IVK17 JFG17 JPC17 JYY17 KIU17 KSQ17 LCM17 LMI17 LWE17 MGA17 MPW17 MZS17 NJO17 NTK17 ODG17 ONC17 OWY17 PGU17 PQQ17 QAM17 QKI17 QUE17 REA17 RNW17 RXS17 SHO17 SRK17 TBG17 TLC17 TUY17 UEU17 UOQ17 UYM17 VII17 VSE17 WCA17 WLW17 WVS17 K65553 JG65553 TC65553 ACY65553 AMU65553 AWQ65553 BGM65553 BQI65553 CAE65553 CKA65553 CTW65553 DDS65553 DNO65553 DXK65553 EHG65553 ERC65553 FAY65553 FKU65553 FUQ65553 GEM65553 GOI65553 GYE65553 HIA65553 HRW65553 IBS65553 ILO65553 IVK65553 JFG65553 JPC65553 JYY65553 KIU65553 KSQ65553 LCM65553 LMI65553 LWE65553 MGA65553 MPW65553 MZS65553 NJO65553 NTK65553 ODG65553 ONC65553 OWY65553 PGU65553 PQQ65553 QAM65553 QKI65553 QUE65553 REA65553 RNW65553 RXS65553 SHO65553 SRK65553 TBG65553 TLC65553 TUY65553 UEU65553 UOQ65553 UYM65553 VII65553 VSE65553 WCA65553 WLW65553 WVS65553 K131089 JG131089 TC131089 ACY131089 AMU131089 AWQ131089 BGM131089 BQI131089 CAE131089 CKA131089 CTW131089 DDS131089 DNO131089 DXK131089 EHG131089 ERC131089 FAY131089 FKU131089 FUQ131089 GEM131089 GOI131089 GYE131089 HIA131089 HRW131089 IBS131089 ILO131089 IVK131089 JFG131089 JPC131089 JYY131089 KIU131089 KSQ131089 LCM131089 LMI131089 LWE131089 MGA131089 MPW131089 MZS131089 NJO131089 NTK131089 ODG131089 ONC131089 OWY131089 PGU131089 PQQ131089 QAM131089 QKI131089 QUE131089 REA131089 RNW131089 RXS131089 SHO131089 SRK131089 TBG131089 TLC131089 TUY131089 UEU131089 UOQ131089 UYM131089 VII131089 VSE131089 WCA131089 WLW131089 WVS131089 K196625 JG196625 TC196625 ACY196625 AMU196625 AWQ196625 BGM196625 BQI196625 CAE196625 CKA196625 CTW196625 DDS196625 DNO196625 DXK196625 EHG196625 ERC196625 FAY196625 FKU196625 FUQ196625 GEM196625 GOI196625 GYE196625 HIA196625 HRW196625 IBS196625 ILO196625 IVK196625 JFG196625 JPC196625 JYY196625 KIU196625 KSQ196625 LCM196625 LMI196625 LWE196625 MGA196625 MPW196625 MZS196625 NJO196625 NTK196625 ODG196625 ONC196625 OWY196625 PGU196625 PQQ196625 QAM196625 QKI196625 QUE196625 REA196625 RNW196625 RXS196625 SHO196625 SRK196625 TBG196625 TLC196625 TUY196625 UEU196625 UOQ196625 UYM196625 VII196625 VSE196625 WCA196625 WLW196625 WVS196625 K262161 JG262161 TC262161 ACY262161 AMU262161 AWQ262161 BGM262161 BQI262161 CAE262161 CKA262161 CTW262161 DDS262161 DNO262161 DXK262161 EHG262161 ERC262161 FAY262161 FKU262161 FUQ262161 GEM262161 GOI262161 GYE262161 HIA262161 HRW262161 IBS262161 ILO262161 IVK262161 JFG262161 JPC262161 JYY262161 KIU262161 KSQ262161 LCM262161 LMI262161 LWE262161 MGA262161 MPW262161 MZS262161 NJO262161 NTK262161 ODG262161 ONC262161 OWY262161 PGU262161 PQQ262161 QAM262161 QKI262161 QUE262161 REA262161 RNW262161 RXS262161 SHO262161 SRK262161 TBG262161 TLC262161 TUY262161 UEU262161 UOQ262161 UYM262161 VII262161 VSE262161 WCA262161 WLW262161 WVS262161 K327697 JG327697 TC327697 ACY327697 AMU327697 AWQ327697 BGM327697 BQI327697 CAE327697 CKA327697 CTW327697 DDS327697 DNO327697 DXK327697 EHG327697 ERC327697 FAY327697 FKU327697 FUQ327697 GEM327697 GOI327697 GYE327697 HIA327697 HRW327697 IBS327697 ILO327697 IVK327697 JFG327697 JPC327697 JYY327697 KIU327697 KSQ327697 LCM327697 LMI327697 LWE327697 MGA327697 MPW327697 MZS327697 NJO327697 NTK327697 ODG327697 ONC327697 OWY327697 PGU327697 PQQ327697 QAM327697 QKI327697 QUE327697 REA327697 RNW327697 RXS327697 SHO327697 SRK327697 TBG327697 TLC327697 TUY327697 UEU327697 UOQ327697 UYM327697 VII327697 VSE327697 WCA327697 WLW327697 WVS327697 K393233 JG393233 TC393233 ACY393233 AMU393233 AWQ393233 BGM393233 BQI393233 CAE393233 CKA393233 CTW393233 DDS393233 DNO393233 DXK393233 EHG393233 ERC393233 FAY393233 FKU393233 FUQ393233 GEM393233 GOI393233 GYE393233 HIA393233 HRW393233 IBS393233 ILO393233 IVK393233 JFG393233 JPC393233 JYY393233 KIU393233 KSQ393233 LCM393233 LMI393233 LWE393233 MGA393233 MPW393233 MZS393233 NJO393233 NTK393233 ODG393233 ONC393233 OWY393233 PGU393233 PQQ393233 QAM393233 QKI393233 QUE393233 REA393233 RNW393233 RXS393233 SHO393233 SRK393233 TBG393233 TLC393233 TUY393233 UEU393233 UOQ393233 UYM393233 VII393233 VSE393233 WCA393233 WLW393233 WVS393233 K458769 JG458769 TC458769 ACY458769 AMU458769 AWQ458769 BGM458769 BQI458769 CAE458769 CKA458769 CTW458769 DDS458769 DNO458769 DXK458769 EHG458769 ERC458769 FAY458769 FKU458769 FUQ458769 GEM458769 GOI458769 GYE458769 HIA458769 HRW458769 IBS458769 ILO458769 IVK458769 JFG458769 JPC458769 JYY458769 KIU458769 KSQ458769 LCM458769 LMI458769 LWE458769 MGA458769 MPW458769 MZS458769 NJO458769 NTK458769 ODG458769 ONC458769 OWY458769 PGU458769 PQQ458769 QAM458769 QKI458769 QUE458769 REA458769 RNW458769 RXS458769 SHO458769 SRK458769 TBG458769 TLC458769 TUY458769 UEU458769 UOQ458769 UYM458769 VII458769 VSE458769 WCA458769 WLW458769 WVS458769 K524305 JG524305 TC524305 ACY524305 AMU524305 AWQ524305 BGM524305 BQI524305 CAE524305 CKA524305 CTW524305 DDS524305 DNO524305 DXK524305 EHG524305 ERC524305 FAY524305 FKU524305 FUQ524305 GEM524305 GOI524305 GYE524305 HIA524305 HRW524305 IBS524305 ILO524305 IVK524305 JFG524305 JPC524305 JYY524305 KIU524305 KSQ524305 LCM524305 LMI524305 LWE524305 MGA524305 MPW524305 MZS524305 NJO524305 NTK524305 ODG524305 ONC524305 OWY524305 PGU524305 PQQ524305 QAM524305 QKI524305 QUE524305 REA524305 RNW524305 RXS524305 SHO524305 SRK524305 TBG524305 TLC524305 TUY524305 UEU524305 UOQ524305 UYM524305 VII524305 VSE524305 WCA524305 WLW524305 WVS524305 K589841 JG589841 TC589841 ACY589841 AMU589841 AWQ589841 BGM589841 BQI589841 CAE589841 CKA589841 CTW589841 DDS589841 DNO589841 DXK589841 EHG589841 ERC589841 FAY589841 FKU589841 FUQ589841 GEM589841 GOI589841 GYE589841 HIA589841 HRW589841 IBS589841 ILO589841 IVK589841 JFG589841 JPC589841 JYY589841 KIU589841 KSQ589841 LCM589841 LMI589841 LWE589841 MGA589841 MPW589841 MZS589841 NJO589841 NTK589841 ODG589841 ONC589841 OWY589841 PGU589841 PQQ589841 QAM589841 QKI589841 QUE589841 REA589841 RNW589841 RXS589841 SHO589841 SRK589841 TBG589841 TLC589841 TUY589841 UEU589841 UOQ589841 UYM589841 VII589841 VSE589841 WCA589841 WLW589841 WVS589841 K655377 JG655377 TC655377 ACY655377 AMU655377 AWQ655377 BGM655377 BQI655377 CAE655377 CKA655377 CTW655377 DDS655377 DNO655377 DXK655377 EHG655377 ERC655377 FAY655377 FKU655377 FUQ655377 GEM655377 GOI655377 GYE655377 HIA655377 HRW655377 IBS655377 ILO655377 IVK655377 JFG655377 JPC655377 JYY655377 KIU655377 KSQ655377 LCM655377 LMI655377 LWE655377 MGA655377 MPW655377 MZS655377 NJO655377 NTK655377 ODG655377 ONC655377 OWY655377 PGU655377 PQQ655377 QAM655377 QKI655377 QUE655377 REA655377 RNW655377 RXS655377 SHO655377 SRK655377 TBG655377 TLC655377 TUY655377 UEU655377 UOQ655377 UYM655377 VII655377 VSE655377 WCA655377 WLW655377 WVS655377 K720913 JG720913 TC720913 ACY720913 AMU720913 AWQ720913 BGM720913 BQI720913 CAE720913 CKA720913 CTW720913 DDS720913 DNO720913 DXK720913 EHG720913 ERC720913 FAY720913 FKU720913 FUQ720913 GEM720913 GOI720913 GYE720913 HIA720913 HRW720913 IBS720913 ILO720913 IVK720913 JFG720913 JPC720913 JYY720913 KIU720913 KSQ720913 LCM720913 LMI720913 LWE720913 MGA720913 MPW720913 MZS720913 NJO720913 NTK720913 ODG720913 ONC720913 OWY720913 PGU720913 PQQ720913 QAM720913 QKI720913 QUE720913 REA720913 RNW720913 RXS720913 SHO720913 SRK720913 TBG720913 TLC720913 TUY720913 UEU720913 UOQ720913 UYM720913 VII720913 VSE720913 WCA720913 WLW720913 WVS720913 K786449 JG786449 TC786449 ACY786449 AMU786449 AWQ786449 BGM786449 BQI786449 CAE786449 CKA786449 CTW786449 DDS786449 DNO786449 DXK786449 EHG786449 ERC786449 FAY786449 FKU786449 FUQ786449 GEM786449 GOI786449 GYE786449 HIA786449 HRW786449 IBS786449 ILO786449 IVK786449 JFG786449 JPC786449 JYY786449 KIU786449 KSQ786449 LCM786449 LMI786449 LWE786449 MGA786449 MPW786449 MZS786449 NJO786449 NTK786449 ODG786449 ONC786449 OWY786449 PGU786449 PQQ786449 QAM786449 QKI786449 QUE786449 REA786449 RNW786449 RXS786449 SHO786449 SRK786449 TBG786449 TLC786449 TUY786449 UEU786449 UOQ786449 UYM786449 VII786449 VSE786449 WCA786449 WLW786449 WVS786449 K851985 JG851985 TC851985 ACY851985 AMU851985 AWQ851985 BGM851985 BQI851985 CAE851985 CKA851985 CTW851985 DDS851985 DNO851985 DXK851985 EHG851985 ERC851985 FAY851985 FKU851985 FUQ851985 GEM851985 GOI851985 GYE851985 HIA851985 HRW851985 IBS851985 ILO851985 IVK851985 JFG851985 JPC851985 JYY851985 KIU851985 KSQ851985 LCM851985 LMI851985 LWE851985 MGA851985 MPW851985 MZS851985 NJO851985 NTK851985 ODG851985 ONC851985 OWY851985 PGU851985 PQQ851985 QAM851985 QKI851985 QUE851985 REA851985 RNW851985 RXS851985 SHO851985 SRK851985 TBG851985 TLC851985 TUY851985 UEU851985 UOQ851985 UYM851985 VII851985 VSE851985 WCA851985 WLW851985 WVS851985 K917521 JG917521 TC917521 ACY917521 AMU917521 AWQ917521 BGM917521 BQI917521 CAE917521 CKA917521 CTW917521 DDS917521 DNO917521 DXK917521 EHG917521 ERC917521 FAY917521 FKU917521 FUQ917521 GEM917521 GOI917521 GYE917521 HIA917521 HRW917521 IBS917521 ILO917521 IVK917521 JFG917521 JPC917521 JYY917521 KIU917521 KSQ917521 LCM917521 LMI917521 LWE917521 MGA917521 MPW917521 MZS917521 NJO917521 NTK917521 ODG917521 ONC917521 OWY917521 PGU917521 PQQ917521 QAM917521 QKI917521 QUE917521 REA917521 RNW917521 RXS917521 SHO917521 SRK917521 TBG917521 TLC917521 TUY917521 UEU917521 UOQ917521 UYM917521 VII917521 VSE917521 WCA917521 WLW917521 WVS917521 K983057 JG983057 TC983057 ACY983057 AMU983057 AWQ983057 BGM983057 BQI983057 CAE983057 CKA983057 CTW983057 DDS983057 DNO983057 DXK983057 EHG983057 ERC983057 FAY983057 FKU983057 FUQ983057 GEM983057 GOI983057 GYE983057 HIA983057 HRW983057 IBS983057 ILO983057 IVK983057 JFG983057 JPC983057 JYY983057 KIU983057 KSQ983057 LCM983057 LMI983057 LWE983057 MGA983057 MPW983057 MZS983057 NJO983057 NTK983057 ODG983057 ONC983057 OWY983057 PGU983057 PQQ983057 QAM983057 QKI983057 QUE983057 REA983057 RNW983057 RXS983057 SHO983057 SRK983057 TBG983057 TLC983057 TUY983057 UEU983057 UOQ983057 UYM983057 VII983057 VSE983057 WCA983057 WLW983057">
      <formula1>"Centro,Norte,Sur"</formula1>
    </dataValidation>
    <dataValidation type="list" allowBlank="1" showInputMessage="1" showErrorMessage="1" sqref="WVS983055 JG15 TC15 ACY15 AMU15 AWQ15 BGM15 BQI15 CAE15 CKA15 CTW15 DDS15 DNO15 DXK15 EHG15 ERC15 FAY15 FKU15 FUQ15 GEM15 GOI15 GYE15 HIA15 HRW15 IBS15 ILO15 IVK15 JFG15 JPC15 JYY15 KIU15 KSQ15 LCM15 LMI15 LWE15 MGA15 MPW15 MZS15 NJO15 NTK15 ODG15 ONC15 OWY15 PGU15 PQQ15 QAM15 QKI15 QUE15 REA15 RNW15 RXS15 SHO15 SRK15 TBG15 TLC15 TUY15 UEU15 UOQ15 UYM15 VII15 VSE15 WCA15 WLW15 WVS15 K65551 JG65551 TC65551 ACY65551 AMU65551 AWQ65551 BGM65551 BQI65551 CAE65551 CKA65551 CTW65551 DDS65551 DNO65551 DXK65551 EHG65551 ERC65551 FAY65551 FKU65551 FUQ65551 GEM65551 GOI65551 GYE65551 HIA65551 HRW65551 IBS65551 ILO65551 IVK65551 JFG65551 JPC65551 JYY65551 KIU65551 KSQ65551 LCM65551 LMI65551 LWE65551 MGA65551 MPW65551 MZS65551 NJO65551 NTK65551 ODG65551 ONC65551 OWY65551 PGU65551 PQQ65551 QAM65551 QKI65551 QUE65551 REA65551 RNW65551 RXS65551 SHO65551 SRK65551 TBG65551 TLC65551 TUY65551 UEU65551 UOQ65551 UYM65551 VII65551 VSE65551 WCA65551 WLW65551 WVS65551 K131087 JG131087 TC131087 ACY131087 AMU131087 AWQ131087 BGM131087 BQI131087 CAE131087 CKA131087 CTW131087 DDS131087 DNO131087 DXK131087 EHG131087 ERC131087 FAY131087 FKU131087 FUQ131087 GEM131087 GOI131087 GYE131087 HIA131087 HRW131087 IBS131087 ILO131087 IVK131087 JFG131087 JPC131087 JYY131087 KIU131087 KSQ131087 LCM131087 LMI131087 LWE131087 MGA131087 MPW131087 MZS131087 NJO131087 NTK131087 ODG131087 ONC131087 OWY131087 PGU131087 PQQ131087 QAM131087 QKI131087 QUE131087 REA131087 RNW131087 RXS131087 SHO131087 SRK131087 TBG131087 TLC131087 TUY131087 UEU131087 UOQ131087 UYM131087 VII131087 VSE131087 WCA131087 WLW131087 WVS131087 K196623 JG196623 TC196623 ACY196623 AMU196623 AWQ196623 BGM196623 BQI196623 CAE196623 CKA196623 CTW196623 DDS196623 DNO196623 DXK196623 EHG196623 ERC196623 FAY196623 FKU196623 FUQ196623 GEM196623 GOI196623 GYE196623 HIA196623 HRW196623 IBS196623 ILO196623 IVK196623 JFG196623 JPC196623 JYY196623 KIU196623 KSQ196623 LCM196623 LMI196623 LWE196623 MGA196623 MPW196623 MZS196623 NJO196623 NTK196623 ODG196623 ONC196623 OWY196623 PGU196623 PQQ196623 QAM196623 QKI196623 QUE196623 REA196623 RNW196623 RXS196623 SHO196623 SRK196623 TBG196623 TLC196623 TUY196623 UEU196623 UOQ196623 UYM196623 VII196623 VSE196623 WCA196623 WLW196623 WVS196623 K262159 JG262159 TC262159 ACY262159 AMU262159 AWQ262159 BGM262159 BQI262159 CAE262159 CKA262159 CTW262159 DDS262159 DNO262159 DXK262159 EHG262159 ERC262159 FAY262159 FKU262159 FUQ262159 GEM262159 GOI262159 GYE262159 HIA262159 HRW262159 IBS262159 ILO262159 IVK262159 JFG262159 JPC262159 JYY262159 KIU262159 KSQ262159 LCM262159 LMI262159 LWE262159 MGA262159 MPW262159 MZS262159 NJO262159 NTK262159 ODG262159 ONC262159 OWY262159 PGU262159 PQQ262159 QAM262159 QKI262159 QUE262159 REA262159 RNW262159 RXS262159 SHO262159 SRK262159 TBG262159 TLC262159 TUY262159 UEU262159 UOQ262159 UYM262159 VII262159 VSE262159 WCA262159 WLW262159 WVS262159 K327695 JG327695 TC327695 ACY327695 AMU327695 AWQ327695 BGM327695 BQI327695 CAE327695 CKA327695 CTW327695 DDS327695 DNO327695 DXK327695 EHG327695 ERC327695 FAY327695 FKU327695 FUQ327695 GEM327695 GOI327695 GYE327695 HIA327695 HRW327695 IBS327695 ILO327695 IVK327695 JFG327695 JPC327695 JYY327695 KIU327695 KSQ327695 LCM327695 LMI327695 LWE327695 MGA327695 MPW327695 MZS327695 NJO327695 NTK327695 ODG327695 ONC327695 OWY327695 PGU327695 PQQ327695 QAM327695 QKI327695 QUE327695 REA327695 RNW327695 RXS327695 SHO327695 SRK327695 TBG327695 TLC327695 TUY327695 UEU327695 UOQ327695 UYM327695 VII327695 VSE327695 WCA327695 WLW327695 WVS327695 K393231 JG393231 TC393231 ACY393231 AMU393231 AWQ393231 BGM393231 BQI393231 CAE393231 CKA393231 CTW393231 DDS393231 DNO393231 DXK393231 EHG393231 ERC393231 FAY393231 FKU393231 FUQ393231 GEM393231 GOI393231 GYE393231 HIA393231 HRW393231 IBS393231 ILO393231 IVK393231 JFG393231 JPC393231 JYY393231 KIU393231 KSQ393231 LCM393231 LMI393231 LWE393231 MGA393231 MPW393231 MZS393231 NJO393231 NTK393231 ODG393231 ONC393231 OWY393231 PGU393231 PQQ393231 QAM393231 QKI393231 QUE393231 REA393231 RNW393231 RXS393231 SHO393231 SRK393231 TBG393231 TLC393231 TUY393231 UEU393231 UOQ393231 UYM393231 VII393231 VSE393231 WCA393231 WLW393231 WVS393231 K458767 JG458767 TC458767 ACY458767 AMU458767 AWQ458767 BGM458767 BQI458767 CAE458767 CKA458767 CTW458767 DDS458767 DNO458767 DXK458767 EHG458767 ERC458767 FAY458767 FKU458767 FUQ458767 GEM458767 GOI458767 GYE458767 HIA458767 HRW458767 IBS458767 ILO458767 IVK458767 JFG458767 JPC458767 JYY458767 KIU458767 KSQ458767 LCM458767 LMI458767 LWE458767 MGA458767 MPW458767 MZS458767 NJO458767 NTK458767 ODG458767 ONC458767 OWY458767 PGU458767 PQQ458767 QAM458767 QKI458767 QUE458767 REA458767 RNW458767 RXS458767 SHO458767 SRK458767 TBG458767 TLC458767 TUY458767 UEU458767 UOQ458767 UYM458767 VII458767 VSE458767 WCA458767 WLW458767 WVS458767 K524303 JG524303 TC524303 ACY524303 AMU524303 AWQ524303 BGM524303 BQI524303 CAE524303 CKA524303 CTW524303 DDS524303 DNO524303 DXK524303 EHG524303 ERC524303 FAY524303 FKU524303 FUQ524303 GEM524303 GOI524303 GYE524303 HIA524303 HRW524303 IBS524303 ILO524303 IVK524303 JFG524303 JPC524303 JYY524303 KIU524303 KSQ524303 LCM524303 LMI524303 LWE524303 MGA524303 MPW524303 MZS524303 NJO524303 NTK524303 ODG524303 ONC524303 OWY524303 PGU524303 PQQ524303 QAM524303 QKI524303 QUE524303 REA524303 RNW524303 RXS524303 SHO524303 SRK524303 TBG524303 TLC524303 TUY524303 UEU524303 UOQ524303 UYM524303 VII524303 VSE524303 WCA524303 WLW524303 WVS524303 K589839 JG589839 TC589839 ACY589839 AMU589839 AWQ589839 BGM589839 BQI589839 CAE589839 CKA589839 CTW589839 DDS589839 DNO589839 DXK589839 EHG589839 ERC589839 FAY589839 FKU589839 FUQ589839 GEM589839 GOI589839 GYE589839 HIA589839 HRW589839 IBS589839 ILO589839 IVK589839 JFG589839 JPC589839 JYY589839 KIU589839 KSQ589839 LCM589839 LMI589839 LWE589839 MGA589839 MPW589839 MZS589839 NJO589839 NTK589839 ODG589839 ONC589839 OWY589839 PGU589839 PQQ589839 QAM589839 QKI589839 QUE589839 REA589839 RNW589839 RXS589839 SHO589839 SRK589839 TBG589839 TLC589839 TUY589839 UEU589839 UOQ589839 UYM589839 VII589839 VSE589839 WCA589839 WLW589839 WVS589839 K655375 JG655375 TC655375 ACY655375 AMU655375 AWQ655375 BGM655375 BQI655375 CAE655375 CKA655375 CTW655375 DDS655375 DNO655375 DXK655375 EHG655375 ERC655375 FAY655375 FKU655375 FUQ655375 GEM655375 GOI655375 GYE655375 HIA655375 HRW655375 IBS655375 ILO655375 IVK655375 JFG655375 JPC655375 JYY655375 KIU655375 KSQ655375 LCM655375 LMI655375 LWE655375 MGA655375 MPW655375 MZS655375 NJO655375 NTK655375 ODG655375 ONC655375 OWY655375 PGU655375 PQQ655375 QAM655375 QKI655375 QUE655375 REA655375 RNW655375 RXS655375 SHO655375 SRK655375 TBG655375 TLC655375 TUY655375 UEU655375 UOQ655375 UYM655375 VII655375 VSE655375 WCA655375 WLW655375 WVS655375 K720911 JG720911 TC720911 ACY720911 AMU720911 AWQ720911 BGM720911 BQI720911 CAE720911 CKA720911 CTW720911 DDS720911 DNO720911 DXK720911 EHG720911 ERC720911 FAY720911 FKU720911 FUQ720911 GEM720911 GOI720911 GYE720911 HIA720911 HRW720911 IBS720911 ILO720911 IVK720911 JFG720911 JPC720911 JYY720911 KIU720911 KSQ720911 LCM720911 LMI720911 LWE720911 MGA720911 MPW720911 MZS720911 NJO720911 NTK720911 ODG720911 ONC720911 OWY720911 PGU720911 PQQ720911 QAM720911 QKI720911 QUE720911 REA720911 RNW720911 RXS720911 SHO720911 SRK720911 TBG720911 TLC720911 TUY720911 UEU720911 UOQ720911 UYM720911 VII720911 VSE720911 WCA720911 WLW720911 WVS720911 K786447 JG786447 TC786447 ACY786447 AMU786447 AWQ786447 BGM786447 BQI786447 CAE786447 CKA786447 CTW786447 DDS786447 DNO786447 DXK786447 EHG786447 ERC786447 FAY786447 FKU786447 FUQ786447 GEM786447 GOI786447 GYE786447 HIA786447 HRW786447 IBS786447 ILO786447 IVK786447 JFG786447 JPC786447 JYY786447 KIU786447 KSQ786447 LCM786447 LMI786447 LWE786447 MGA786447 MPW786447 MZS786447 NJO786447 NTK786447 ODG786447 ONC786447 OWY786447 PGU786447 PQQ786447 QAM786447 QKI786447 QUE786447 REA786447 RNW786447 RXS786447 SHO786447 SRK786447 TBG786447 TLC786447 TUY786447 UEU786447 UOQ786447 UYM786447 VII786447 VSE786447 WCA786447 WLW786447 WVS786447 K851983 JG851983 TC851983 ACY851983 AMU851983 AWQ851983 BGM851983 BQI851983 CAE851983 CKA851983 CTW851983 DDS851983 DNO851983 DXK851983 EHG851983 ERC851983 FAY851983 FKU851983 FUQ851983 GEM851983 GOI851983 GYE851983 HIA851983 HRW851983 IBS851983 ILO851983 IVK851983 JFG851983 JPC851983 JYY851983 KIU851983 KSQ851983 LCM851983 LMI851983 LWE851983 MGA851983 MPW851983 MZS851983 NJO851983 NTK851983 ODG851983 ONC851983 OWY851983 PGU851983 PQQ851983 QAM851983 QKI851983 QUE851983 REA851983 RNW851983 RXS851983 SHO851983 SRK851983 TBG851983 TLC851983 TUY851983 UEU851983 UOQ851983 UYM851983 VII851983 VSE851983 WCA851983 WLW851983 WVS851983 K917519 JG917519 TC917519 ACY917519 AMU917519 AWQ917519 BGM917519 BQI917519 CAE917519 CKA917519 CTW917519 DDS917519 DNO917519 DXK917519 EHG917519 ERC917519 FAY917519 FKU917519 FUQ917519 GEM917519 GOI917519 GYE917519 HIA917519 HRW917519 IBS917519 ILO917519 IVK917519 JFG917519 JPC917519 JYY917519 KIU917519 KSQ917519 LCM917519 LMI917519 LWE917519 MGA917519 MPW917519 MZS917519 NJO917519 NTK917519 ODG917519 ONC917519 OWY917519 PGU917519 PQQ917519 QAM917519 QKI917519 QUE917519 REA917519 RNW917519 RXS917519 SHO917519 SRK917519 TBG917519 TLC917519 TUY917519 UEU917519 UOQ917519 UYM917519 VII917519 VSE917519 WCA917519 WLW917519 WVS917519 K983055 JG983055 TC983055 ACY983055 AMU983055 AWQ983055 BGM983055 BQI983055 CAE983055 CKA983055 CTW983055 DDS983055 DNO983055 DXK983055 EHG983055 ERC983055 FAY983055 FKU983055 FUQ983055 GEM983055 GOI983055 GYE983055 HIA983055 HRW983055 IBS983055 ILO983055 IVK983055 JFG983055 JPC983055 JYY983055 KIU983055 KSQ983055 LCM983055 LMI983055 LWE983055 MGA983055 MPW983055 MZS983055 NJO983055 NTK983055 ODG983055 ONC983055 OWY983055 PGU983055 PQQ983055 QAM983055 QKI983055 QUE983055 REA983055 RNW983055 RXS983055 SHO983055 SRK983055 TBG983055 TLC983055 TUY983055 UEU983055 UOQ983055 UYM983055 VII983055 VSE983055 WCA983055 WLW983055">
      <formula1>"A,B"</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120"/>
  <sheetViews>
    <sheetView workbookViewId="0">
      <selection activeCell="G25" sqref="G25"/>
    </sheetView>
  </sheetViews>
  <sheetFormatPr baseColWidth="10" defaultColWidth="11.42578125" defaultRowHeight="12.75"/>
  <cols>
    <col min="1" max="1" width="14.7109375" style="75" customWidth="1"/>
    <col min="2" max="2" width="10.28515625" style="75" customWidth="1"/>
    <col min="3" max="3" width="9" style="75" bestFit="1" customWidth="1"/>
    <col min="4" max="4" width="11.28515625" style="75" customWidth="1"/>
    <col min="5" max="7" width="11.42578125" style="75"/>
    <col min="8" max="8" width="9" style="75" bestFit="1" customWidth="1"/>
    <col min="9" max="9" width="11.28515625" style="75" customWidth="1"/>
    <col min="10" max="10" width="8.5703125" style="75" customWidth="1"/>
    <col min="11" max="16384" width="11.42578125" style="75"/>
  </cols>
  <sheetData>
    <row r="1" spans="1:14">
      <c r="F1" s="75" t="s">
        <v>131</v>
      </c>
    </row>
    <row r="2" spans="1:14">
      <c r="F2" s="75" t="s">
        <v>132</v>
      </c>
    </row>
    <row r="6" spans="1:14" ht="12.6" customHeight="1">
      <c r="G6" s="76" t="s">
        <v>133</v>
      </c>
      <c r="H6" s="76" t="s">
        <v>133</v>
      </c>
      <c r="I6" s="76" t="s">
        <v>133</v>
      </c>
      <c r="J6" s="138" t="s">
        <v>0</v>
      </c>
    </row>
    <row r="7" spans="1:14" ht="13.5" thickBot="1">
      <c r="G7" s="77" t="s">
        <v>134</v>
      </c>
      <c r="H7" s="77" t="s">
        <v>135</v>
      </c>
      <c r="I7" s="77" t="s">
        <v>136</v>
      </c>
      <c r="J7" s="138"/>
    </row>
    <row r="8" spans="1:14" ht="13.5" thickBot="1">
      <c r="A8" s="78" t="s">
        <v>137</v>
      </c>
      <c r="B8" s="78" t="s">
        <v>138</v>
      </c>
      <c r="C8" s="78" t="s">
        <v>139</v>
      </c>
      <c r="D8" s="78" t="s">
        <v>133</v>
      </c>
      <c r="F8" s="76" t="s">
        <v>138</v>
      </c>
      <c r="G8" s="77">
        <f>DSUM($A$8:$D$120,$B$8,G6:G7)</f>
        <v>45200</v>
      </c>
      <c r="H8" s="77">
        <f t="shared" ref="H8:I8" si="0">DSUM($A$8:$D$120,$B$8,H6:H7)</f>
        <v>64600</v>
      </c>
      <c r="I8" s="77">
        <f t="shared" si="0"/>
        <v>60800</v>
      </c>
      <c r="J8" s="79">
        <f>G8+H8+I8</f>
        <v>170600</v>
      </c>
    </row>
    <row r="9" spans="1:14">
      <c r="A9" s="80">
        <v>345</v>
      </c>
      <c r="B9" s="81">
        <v>1500</v>
      </c>
      <c r="C9" s="81" t="s">
        <v>140</v>
      </c>
      <c r="D9" s="81" t="s">
        <v>134</v>
      </c>
    </row>
    <row r="10" spans="1:14">
      <c r="A10" s="80">
        <v>346</v>
      </c>
      <c r="B10" s="81">
        <v>1700</v>
      </c>
      <c r="C10" s="81" t="s">
        <v>140</v>
      </c>
      <c r="D10" s="81" t="s">
        <v>134</v>
      </c>
    </row>
    <row r="11" spans="1:14">
      <c r="A11" s="80">
        <v>347</v>
      </c>
      <c r="B11" s="81">
        <v>1600</v>
      </c>
      <c r="C11" s="81" t="s">
        <v>140</v>
      </c>
      <c r="D11" s="81" t="s">
        <v>134</v>
      </c>
    </row>
    <row r="12" spans="1:14">
      <c r="A12" s="80">
        <v>348</v>
      </c>
      <c r="B12" s="81">
        <v>2300</v>
      </c>
      <c r="C12" s="81" t="s">
        <v>140</v>
      </c>
      <c r="D12" s="81" t="s">
        <v>134</v>
      </c>
      <c r="F12" s="82"/>
      <c r="G12" s="78" t="s">
        <v>139</v>
      </c>
      <c r="H12" s="83" t="s">
        <v>139</v>
      </c>
      <c r="I12" s="83" t="s">
        <v>139</v>
      </c>
      <c r="J12" s="83" t="s">
        <v>139</v>
      </c>
      <c r="K12" s="83" t="s">
        <v>139</v>
      </c>
      <c r="L12" s="83" t="s">
        <v>139</v>
      </c>
      <c r="M12" s="83" t="s">
        <v>139</v>
      </c>
      <c r="N12" s="139" t="s">
        <v>0</v>
      </c>
    </row>
    <row r="13" spans="1:14" ht="13.5" thickBot="1">
      <c r="A13" s="80">
        <v>349</v>
      </c>
      <c r="B13" s="81">
        <v>1600</v>
      </c>
      <c r="C13" s="81" t="s">
        <v>140</v>
      </c>
      <c r="D13" s="81" t="s">
        <v>134</v>
      </c>
      <c r="F13" s="82"/>
      <c r="G13" s="84" t="s">
        <v>140</v>
      </c>
      <c r="H13" s="84" t="s">
        <v>141</v>
      </c>
      <c r="I13" s="84" t="s">
        <v>142</v>
      </c>
      <c r="J13" s="84" t="s">
        <v>143</v>
      </c>
      <c r="K13" s="84" t="s">
        <v>144</v>
      </c>
      <c r="L13" s="84" t="s">
        <v>145</v>
      </c>
      <c r="M13" s="84" t="s">
        <v>146</v>
      </c>
      <c r="N13" s="139"/>
    </row>
    <row r="14" spans="1:14" ht="13.5" thickBot="1">
      <c r="A14" s="80">
        <v>350</v>
      </c>
      <c r="B14" s="81">
        <v>400</v>
      </c>
      <c r="C14" s="81" t="s">
        <v>140</v>
      </c>
      <c r="D14" s="81" t="s">
        <v>135</v>
      </c>
      <c r="F14" s="83" t="s">
        <v>138</v>
      </c>
      <c r="G14" s="77">
        <f>DSUM($A$8:$D$120,$B$8,G12:G13)</f>
        <v>16100</v>
      </c>
      <c r="H14" s="77">
        <f t="shared" ref="H14:M14" si="1">DSUM($A$8:$D$120,$B$8,H12:H13)</f>
        <v>12700</v>
      </c>
      <c r="I14" s="77">
        <f t="shared" si="1"/>
        <v>22100</v>
      </c>
      <c r="J14" s="77">
        <f t="shared" si="1"/>
        <v>12800</v>
      </c>
      <c r="K14" s="77">
        <f t="shared" si="1"/>
        <v>10600</v>
      </c>
      <c r="L14" s="77">
        <f t="shared" si="1"/>
        <v>36000</v>
      </c>
      <c r="M14" s="77">
        <f t="shared" si="1"/>
        <v>60300</v>
      </c>
      <c r="N14" s="79">
        <f>SUM(G14:M14)</f>
        <v>170600</v>
      </c>
    </row>
    <row r="15" spans="1:14">
      <c r="A15" s="80">
        <v>351</v>
      </c>
      <c r="B15" s="81">
        <v>1000</v>
      </c>
      <c r="C15" s="81" t="s">
        <v>140</v>
      </c>
      <c r="D15" s="81" t="s">
        <v>135</v>
      </c>
    </row>
    <row r="16" spans="1:14">
      <c r="A16" s="80">
        <v>352</v>
      </c>
      <c r="B16" s="81">
        <v>2800</v>
      </c>
      <c r="C16" s="81" t="s">
        <v>140</v>
      </c>
      <c r="D16" s="81" t="s">
        <v>136</v>
      </c>
    </row>
    <row r="17" spans="1:4">
      <c r="A17" s="80">
        <v>353</v>
      </c>
      <c r="B17" s="81">
        <v>500</v>
      </c>
      <c r="C17" s="81" t="s">
        <v>140</v>
      </c>
      <c r="D17" s="81" t="s">
        <v>136</v>
      </c>
    </row>
    <row r="18" spans="1:4">
      <c r="A18" s="80">
        <v>354</v>
      </c>
      <c r="B18" s="81">
        <v>300</v>
      </c>
      <c r="C18" s="81" t="s">
        <v>140</v>
      </c>
      <c r="D18" s="81" t="s">
        <v>136</v>
      </c>
    </row>
    <row r="19" spans="1:4">
      <c r="A19" s="80">
        <v>355</v>
      </c>
      <c r="B19" s="81">
        <v>2400</v>
      </c>
      <c r="C19" s="81" t="s">
        <v>140</v>
      </c>
      <c r="D19" s="81" t="s">
        <v>136</v>
      </c>
    </row>
    <row r="20" spans="1:4">
      <c r="A20" s="80">
        <v>356</v>
      </c>
      <c r="B20" s="81">
        <v>1900</v>
      </c>
      <c r="C20" s="81" t="s">
        <v>141</v>
      </c>
      <c r="D20" s="81" t="s">
        <v>134</v>
      </c>
    </row>
    <row r="21" spans="1:4">
      <c r="A21" s="80">
        <v>357</v>
      </c>
      <c r="B21" s="81">
        <v>2900</v>
      </c>
      <c r="C21" s="81" t="s">
        <v>141</v>
      </c>
      <c r="D21" s="81" t="s">
        <v>135</v>
      </c>
    </row>
    <row r="22" spans="1:4">
      <c r="A22" s="80">
        <v>358</v>
      </c>
      <c r="B22" s="81">
        <v>1400</v>
      </c>
      <c r="C22" s="81" t="s">
        <v>141</v>
      </c>
      <c r="D22" s="81" t="s">
        <v>136</v>
      </c>
    </row>
    <row r="23" spans="1:4">
      <c r="A23" s="80">
        <v>359</v>
      </c>
      <c r="B23" s="81">
        <v>2400</v>
      </c>
      <c r="C23" s="81" t="s">
        <v>141</v>
      </c>
      <c r="D23" s="81" t="s">
        <v>136</v>
      </c>
    </row>
    <row r="24" spans="1:4">
      <c r="A24" s="80">
        <v>360</v>
      </c>
      <c r="B24" s="81">
        <v>2300</v>
      </c>
      <c r="C24" s="81" t="s">
        <v>141</v>
      </c>
      <c r="D24" s="81" t="s">
        <v>136</v>
      </c>
    </row>
    <row r="25" spans="1:4">
      <c r="A25" s="80">
        <v>361</v>
      </c>
      <c r="B25" s="81">
        <v>500</v>
      </c>
      <c r="C25" s="81" t="s">
        <v>141</v>
      </c>
      <c r="D25" s="81" t="s">
        <v>136</v>
      </c>
    </row>
    <row r="26" spans="1:4">
      <c r="A26" s="80">
        <v>362</v>
      </c>
      <c r="B26" s="81">
        <v>1300</v>
      </c>
      <c r="C26" s="81" t="s">
        <v>141</v>
      </c>
      <c r="D26" s="81" t="s">
        <v>136</v>
      </c>
    </row>
    <row r="27" spans="1:4">
      <c r="A27" s="80">
        <v>363</v>
      </c>
      <c r="B27" s="81">
        <v>400</v>
      </c>
      <c r="C27" s="81" t="s">
        <v>142</v>
      </c>
      <c r="D27" s="81" t="s">
        <v>134</v>
      </c>
    </row>
    <row r="28" spans="1:4">
      <c r="A28" s="80">
        <v>364</v>
      </c>
      <c r="B28" s="81">
        <v>1100</v>
      </c>
      <c r="C28" s="81" t="s">
        <v>142</v>
      </c>
      <c r="D28" s="81" t="s">
        <v>134</v>
      </c>
    </row>
    <row r="29" spans="1:4">
      <c r="A29" s="80">
        <v>365</v>
      </c>
      <c r="B29" s="81">
        <v>1600</v>
      </c>
      <c r="C29" s="81" t="s">
        <v>142</v>
      </c>
      <c r="D29" s="81" t="s">
        <v>135</v>
      </c>
    </row>
    <row r="30" spans="1:4">
      <c r="A30" s="80">
        <v>366</v>
      </c>
      <c r="B30" s="81">
        <v>600</v>
      </c>
      <c r="C30" s="81" t="s">
        <v>142</v>
      </c>
      <c r="D30" s="81" t="s">
        <v>135</v>
      </c>
    </row>
    <row r="31" spans="1:4">
      <c r="A31" s="80">
        <v>367</v>
      </c>
      <c r="B31" s="81">
        <v>1600</v>
      </c>
      <c r="C31" s="81" t="s">
        <v>142</v>
      </c>
      <c r="D31" s="81" t="s">
        <v>135</v>
      </c>
    </row>
    <row r="32" spans="1:4">
      <c r="A32" s="80">
        <v>368</v>
      </c>
      <c r="B32" s="81">
        <v>1900</v>
      </c>
      <c r="C32" s="81" t="s">
        <v>142</v>
      </c>
      <c r="D32" s="81" t="s">
        <v>135</v>
      </c>
    </row>
    <row r="33" spans="1:4">
      <c r="A33" s="80">
        <v>369</v>
      </c>
      <c r="B33" s="81">
        <v>1100</v>
      </c>
      <c r="C33" s="81" t="s">
        <v>142</v>
      </c>
      <c r="D33" s="81" t="s">
        <v>136</v>
      </c>
    </row>
    <row r="34" spans="1:4">
      <c r="A34" s="80">
        <v>370</v>
      </c>
      <c r="B34" s="81">
        <v>1600</v>
      </c>
      <c r="C34" s="81" t="s">
        <v>142</v>
      </c>
      <c r="D34" s="81" t="s">
        <v>136</v>
      </c>
    </row>
    <row r="35" spans="1:4">
      <c r="A35" s="80">
        <v>371</v>
      </c>
      <c r="B35" s="81">
        <v>400</v>
      </c>
      <c r="C35" s="81" t="s">
        <v>142</v>
      </c>
      <c r="D35" s="81" t="s">
        <v>136</v>
      </c>
    </row>
    <row r="36" spans="1:4">
      <c r="A36" s="80">
        <v>372</v>
      </c>
      <c r="B36" s="81">
        <v>2200</v>
      </c>
      <c r="C36" s="81" t="s">
        <v>142</v>
      </c>
      <c r="D36" s="81" t="s">
        <v>136</v>
      </c>
    </row>
    <row r="37" spans="1:4">
      <c r="A37" s="80">
        <v>373</v>
      </c>
      <c r="B37" s="81">
        <v>2900</v>
      </c>
      <c r="C37" s="81" t="s">
        <v>142</v>
      </c>
      <c r="D37" s="81" t="s">
        <v>136</v>
      </c>
    </row>
    <row r="38" spans="1:4">
      <c r="A38" s="80">
        <v>374</v>
      </c>
      <c r="B38" s="81">
        <v>1400</v>
      </c>
      <c r="C38" s="81" t="s">
        <v>142</v>
      </c>
      <c r="D38" s="81" t="s">
        <v>136</v>
      </c>
    </row>
    <row r="39" spans="1:4">
      <c r="A39" s="80">
        <v>375</v>
      </c>
      <c r="B39" s="81">
        <v>2500</v>
      </c>
      <c r="C39" s="81" t="s">
        <v>142</v>
      </c>
      <c r="D39" s="81" t="s">
        <v>136</v>
      </c>
    </row>
    <row r="40" spans="1:4">
      <c r="A40" s="80">
        <v>376</v>
      </c>
      <c r="B40" s="81">
        <v>2800</v>
      </c>
      <c r="C40" s="81" t="s">
        <v>142</v>
      </c>
      <c r="D40" s="81" t="s">
        <v>136</v>
      </c>
    </row>
    <row r="41" spans="1:4">
      <c r="A41" s="80">
        <v>377</v>
      </c>
      <c r="B41" s="81">
        <v>1700</v>
      </c>
      <c r="C41" s="81" t="s">
        <v>143</v>
      </c>
      <c r="D41" s="81" t="s">
        <v>134</v>
      </c>
    </row>
    <row r="42" spans="1:4">
      <c r="A42" s="80">
        <v>378</v>
      </c>
      <c r="B42" s="81">
        <v>2000</v>
      </c>
      <c r="C42" s="81" t="s">
        <v>143</v>
      </c>
      <c r="D42" s="81" t="s">
        <v>134</v>
      </c>
    </row>
    <row r="43" spans="1:4">
      <c r="A43" s="80">
        <v>379</v>
      </c>
      <c r="B43" s="81">
        <v>900</v>
      </c>
      <c r="C43" s="81" t="s">
        <v>143</v>
      </c>
      <c r="D43" s="81" t="s">
        <v>134</v>
      </c>
    </row>
    <row r="44" spans="1:4">
      <c r="A44" s="80">
        <v>380</v>
      </c>
      <c r="B44" s="81">
        <v>2200</v>
      </c>
      <c r="C44" s="81" t="s">
        <v>143</v>
      </c>
      <c r="D44" s="81" t="s">
        <v>134</v>
      </c>
    </row>
    <row r="45" spans="1:4">
      <c r="A45" s="80">
        <v>381</v>
      </c>
      <c r="B45" s="81">
        <v>2800</v>
      </c>
      <c r="C45" s="81" t="s">
        <v>143</v>
      </c>
      <c r="D45" s="81" t="s">
        <v>135</v>
      </c>
    </row>
    <row r="46" spans="1:4">
      <c r="A46" s="80">
        <v>382</v>
      </c>
      <c r="B46" s="81">
        <v>500</v>
      </c>
      <c r="C46" s="81" t="s">
        <v>143</v>
      </c>
      <c r="D46" s="81" t="s">
        <v>135</v>
      </c>
    </row>
    <row r="47" spans="1:4">
      <c r="A47" s="80">
        <v>383</v>
      </c>
      <c r="B47" s="81">
        <v>1500</v>
      </c>
      <c r="C47" s="81" t="s">
        <v>143</v>
      </c>
      <c r="D47" s="81" t="s">
        <v>135</v>
      </c>
    </row>
    <row r="48" spans="1:4">
      <c r="A48" s="80">
        <v>384</v>
      </c>
      <c r="B48" s="81">
        <v>1200</v>
      </c>
      <c r="C48" s="81" t="s">
        <v>143</v>
      </c>
      <c r="D48" s="81" t="s">
        <v>136</v>
      </c>
    </row>
    <row r="49" spans="1:4">
      <c r="A49" s="80">
        <v>385</v>
      </c>
      <c r="B49" s="81">
        <v>500</v>
      </c>
      <c r="C49" s="81" t="s">
        <v>144</v>
      </c>
      <c r="D49" s="81" t="s">
        <v>134</v>
      </c>
    </row>
    <row r="50" spans="1:4">
      <c r="A50" s="80">
        <v>386</v>
      </c>
      <c r="B50" s="81">
        <v>700</v>
      </c>
      <c r="C50" s="81" t="s">
        <v>144</v>
      </c>
      <c r="D50" s="81" t="s">
        <v>134</v>
      </c>
    </row>
    <row r="51" spans="1:4">
      <c r="A51" s="80">
        <v>387</v>
      </c>
      <c r="B51" s="81">
        <v>500</v>
      </c>
      <c r="C51" s="81" t="s">
        <v>144</v>
      </c>
      <c r="D51" s="81" t="s">
        <v>134</v>
      </c>
    </row>
    <row r="52" spans="1:4">
      <c r="A52" s="80">
        <v>388</v>
      </c>
      <c r="B52" s="81">
        <v>2800</v>
      </c>
      <c r="C52" s="81" t="s">
        <v>144</v>
      </c>
      <c r="D52" s="81" t="s">
        <v>135</v>
      </c>
    </row>
    <row r="53" spans="1:4">
      <c r="A53" s="80">
        <v>389</v>
      </c>
      <c r="B53" s="81">
        <v>2200</v>
      </c>
      <c r="C53" s="81" t="s">
        <v>144</v>
      </c>
      <c r="D53" s="81" t="s">
        <v>135</v>
      </c>
    </row>
    <row r="54" spans="1:4">
      <c r="A54" s="80">
        <v>390</v>
      </c>
      <c r="B54" s="81">
        <v>2900</v>
      </c>
      <c r="C54" s="81" t="s">
        <v>144</v>
      </c>
      <c r="D54" s="81" t="s">
        <v>135</v>
      </c>
    </row>
    <row r="55" spans="1:4">
      <c r="A55" s="80">
        <v>391</v>
      </c>
      <c r="B55" s="81">
        <v>1000</v>
      </c>
      <c r="C55" s="81" t="s">
        <v>144</v>
      </c>
      <c r="D55" s="81" t="s">
        <v>136</v>
      </c>
    </row>
    <row r="56" spans="1:4">
      <c r="A56" s="80">
        <v>392</v>
      </c>
      <c r="B56" s="81">
        <v>1500</v>
      </c>
      <c r="C56" s="81" t="s">
        <v>145</v>
      </c>
      <c r="D56" s="81" t="s">
        <v>134</v>
      </c>
    </row>
    <row r="57" spans="1:4">
      <c r="A57" s="80">
        <v>393</v>
      </c>
      <c r="B57" s="81">
        <v>900</v>
      </c>
      <c r="C57" s="81" t="s">
        <v>145</v>
      </c>
      <c r="D57" s="81" t="s">
        <v>134</v>
      </c>
    </row>
    <row r="58" spans="1:4">
      <c r="A58" s="80">
        <v>394</v>
      </c>
      <c r="B58" s="81">
        <v>200</v>
      </c>
      <c r="C58" s="81" t="s">
        <v>145</v>
      </c>
      <c r="D58" s="81" t="s">
        <v>134</v>
      </c>
    </row>
    <row r="59" spans="1:4">
      <c r="A59" s="80">
        <v>395</v>
      </c>
      <c r="B59" s="81">
        <v>1300</v>
      </c>
      <c r="C59" s="81" t="s">
        <v>145</v>
      </c>
      <c r="D59" s="81" t="s">
        <v>134</v>
      </c>
    </row>
    <row r="60" spans="1:4">
      <c r="A60" s="80">
        <v>396</v>
      </c>
      <c r="B60" s="81">
        <v>1200</v>
      </c>
      <c r="C60" s="81" t="s">
        <v>145</v>
      </c>
      <c r="D60" s="81" t="s">
        <v>134</v>
      </c>
    </row>
    <row r="61" spans="1:4">
      <c r="A61" s="80">
        <v>397</v>
      </c>
      <c r="B61" s="81">
        <v>300</v>
      </c>
      <c r="C61" s="81" t="s">
        <v>145</v>
      </c>
      <c r="D61" s="81" t="s">
        <v>134</v>
      </c>
    </row>
    <row r="62" spans="1:4">
      <c r="A62" s="80">
        <v>398</v>
      </c>
      <c r="B62" s="81">
        <v>800</v>
      </c>
      <c r="C62" s="81" t="s">
        <v>145</v>
      </c>
      <c r="D62" s="81" t="s">
        <v>134</v>
      </c>
    </row>
    <row r="63" spans="1:4">
      <c r="A63" s="80">
        <v>399</v>
      </c>
      <c r="B63" s="81">
        <v>2000</v>
      </c>
      <c r="C63" s="81" t="s">
        <v>145</v>
      </c>
      <c r="D63" s="81" t="s">
        <v>134</v>
      </c>
    </row>
    <row r="64" spans="1:4">
      <c r="A64" s="80">
        <v>400</v>
      </c>
      <c r="B64" s="81">
        <v>1800</v>
      </c>
      <c r="C64" s="81" t="s">
        <v>145</v>
      </c>
      <c r="D64" s="81" t="s">
        <v>135</v>
      </c>
    </row>
    <row r="65" spans="1:4">
      <c r="A65" s="80">
        <v>401</v>
      </c>
      <c r="B65" s="81">
        <v>1200</v>
      </c>
      <c r="C65" s="81" t="s">
        <v>145</v>
      </c>
      <c r="D65" s="81" t="s">
        <v>135</v>
      </c>
    </row>
    <row r="66" spans="1:4">
      <c r="A66" s="80">
        <v>402</v>
      </c>
      <c r="B66" s="81">
        <v>1400</v>
      </c>
      <c r="C66" s="81" t="s">
        <v>145</v>
      </c>
      <c r="D66" s="81" t="s">
        <v>135</v>
      </c>
    </row>
    <row r="67" spans="1:4">
      <c r="A67" s="80">
        <v>403</v>
      </c>
      <c r="B67" s="81">
        <v>100</v>
      </c>
      <c r="C67" s="81" t="s">
        <v>145</v>
      </c>
      <c r="D67" s="81" t="s">
        <v>135</v>
      </c>
    </row>
    <row r="68" spans="1:4">
      <c r="A68" s="80">
        <v>404</v>
      </c>
      <c r="B68" s="81">
        <v>1500</v>
      </c>
      <c r="C68" s="81" t="s">
        <v>145</v>
      </c>
      <c r="D68" s="81" t="s">
        <v>135</v>
      </c>
    </row>
    <row r="69" spans="1:4">
      <c r="A69" s="80">
        <v>405</v>
      </c>
      <c r="B69" s="81">
        <v>1400</v>
      </c>
      <c r="C69" s="81" t="s">
        <v>145</v>
      </c>
      <c r="D69" s="81" t="s">
        <v>135</v>
      </c>
    </row>
    <row r="70" spans="1:4">
      <c r="A70" s="80">
        <v>406</v>
      </c>
      <c r="B70" s="81">
        <v>3000</v>
      </c>
      <c r="C70" s="81" t="s">
        <v>145</v>
      </c>
      <c r="D70" s="81" t="s">
        <v>135</v>
      </c>
    </row>
    <row r="71" spans="1:4">
      <c r="A71" s="80">
        <v>407</v>
      </c>
      <c r="B71" s="81">
        <v>1000</v>
      </c>
      <c r="C71" s="81" t="s">
        <v>145</v>
      </c>
      <c r="D71" s="81" t="s">
        <v>135</v>
      </c>
    </row>
    <row r="72" spans="1:4">
      <c r="A72" s="80">
        <v>408</v>
      </c>
      <c r="B72" s="81">
        <v>2300</v>
      </c>
      <c r="C72" s="81" t="s">
        <v>145</v>
      </c>
      <c r="D72" s="81" t="s">
        <v>135</v>
      </c>
    </row>
    <row r="73" spans="1:4">
      <c r="A73" s="80">
        <v>409</v>
      </c>
      <c r="B73" s="81">
        <v>100</v>
      </c>
      <c r="C73" s="81" t="s">
        <v>145</v>
      </c>
      <c r="D73" s="81" t="s">
        <v>135</v>
      </c>
    </row>
    <row r="74" spans="1:4">
      <c r="A74" s="80">
        <v>410</v>
      </c>
      <c r="B74" s="81">
        <v>400</v>
      </c>
      <c r="C74" s="81" t="s">
        <v>145</v>
      </c>
      <c r="D74" s="81" t="s">
        <v>135</v>
      </c>
    </row>
    <row r="75" spans="1:4">
      <c r="A75" s="80">
        <v>411</v>
      </c>
      <c r="B75" s="81">
        <v>3000</v>
      </c>
      <c r="C75" s="81" t="s">
        <v>145</v>
      </c>
      <c r="D75" s="81" t="s">
        <v>136</v>
      </c>
    </row>
    <row r="76" spans="1:4">
      <c r="A76" s="80">
        <v>412</v>
      </c>
      <c r="B76" s="81">
        <v>2100</v>
      </c>
      <c r="C76" s="81" t="s">
        <v>145</v>
      </c>
      <c r="D76" s="81" t="s">
        <v>136</v>
      </c>
    </row>
    <row r="77" spans="1:4">
      <c r="A77" s="80">
        <v>413</v>
      </c>
      <c r="B77" s="81">
        <v>700</v>
      </c>
      <c r="C77" s="81" t="s">
        <v>145</v>
      </c>
      <c r="D77" s="81" t="s">
        <v>136</v>
      </c>
    </row>
    <row r="78" spans="1:4">
      <c r="A78" s="80">
        <v>414</v>
      </c>
      <c r="B78" s="81">
        <v>1500</v>
      </c>
      <c r="C78" s="81" t="s">
        <v>145</v>
      </c>
      <c r="D78" s="81" t="s">
        <v>136</v>
      </c>
    </row>
    <row r="79" spans="1:4">
      <c r="A79" s="80">
        <v>415</v>
      </c>
      <c r="B79" s="81">
        <v>1300</v>
      </c>
      <c r="C79" s="81" t="s">
        <v>145</v>
      </c>
      <c r="D79" s="81" t="s">
        <v>136</v>
      </c>
    </row>
    <row r="80" spans="1:4">
      <c r="A80" s="80">
        <v>416</v>
      </c>
      <c r="B80" s="81">
        <v>2000</v>
      </c>
      <c r="C80" s="81" t="s">
        <v>145</v>
      </c>
      <c r="D80" s="81" t="s">
        <v>136</v>
      </c>
    </row>
    <row r="81" spans="1:4">
      <c r="A81" s="80">
        <v>417</v>
      </c>
      <c r="B81" s="81">
        <v>200</v>
      </c>
      <c r="C81" s="81" t="s">
        <v>145</v>
      </c>
      <c r="D81" s="81" t="s">
        <v>136</v>
      </c>
    </row>
    <row r="82" spans="1:4">
      <c r="A82" s="80">
        <v>418</v>
      </c>
      <c r="B82" s="81">
        <v>2800</v>
      </c>
      <c r="C82" s="81" t="s">
        <v>145</v>
      </c>
      <c r="D82" s="81" t="s">
        <v>136</v>
      </c>
    </row>
    <row r="83" spans="1:4">
      <c r="A83" s="80">
        <v>419</v>
      </c>
      <c r="B83" s="81">
        <v>2100</v>
      </c>
      <c r="C83" s="81" t="s">
        <v>146</v>
      </c>
      <c r="D83" s="81" t="s">
        <v>134</v>
      </c>
    </row>
    <row r="84" spans="1:4">
      <c r="A84" s="80">
        <v>420</v>
      </c>
      <c r="B84" s="81">
        <v>800</v>
      </c>
      <c r="C84" s="81" t="s">
        <v>146</v>
      </c>
      <c r="D84" s="81" t="s">
        <v>134</v>
      </c>
    </row>
    <row r="85" spans="1:4">
      <c r="A85" s="80">
        <v>421</v>
      </c>
      <c r="B85" s="81">
        <v>2100</v>
      </c>
      <c r="C85" s="81" t="s">
        <v>146</v>
      </c>
      <c r="D85" s="81" t="s">
        <v>134</v>
      </c>
    </row>
    <row r="86" spans="1:4">
      <c r="A86" s="80">
        <v>422</v>
      </c>
      <c r="B86" s="81">
        <v>600</v>
      </c>
      <c r="C86" s="81" t="s">
        <v>146</v>
      </c>
      <c r="D86" s="81" t="s">
        <v>134</v>
      </c>
    </row>
    <row r="87" spans="1:4">
      <c r="A87" s="80">
        <v>423</v>
      </c>
      <c r="B87" s="81">
        <v>1500</v>
      </c>
      <c r="C87" s="81" t="s">
        <v>146</v>
      </c>
      <c r="D87" s="81" t="s">
        <v>134</v>
      </c>
    </row>
    <row r="88" spans="1:4">
      <c r="A88" s="80">
        <v>424</v>
      </c>
      <c r="B88" s="81">
        <v>1800</v>
      </c>
      <c r="C88" s="81" t="s">
        <v>146</v>
      </c>
      <c r="D88" s="81" t="s">
        <v>134</v>
      </c>
    </row>
    <row r="89" spans="1:4">
      <c r="A89" s="80">
        <v>425</v>
      </c>
      <c r="B89" s="81">
        <v>100</v>
      </c>
      <c r="C89" s="81" t="s">
        <v>146</v>
      </c>
      <c r="D89" s="81" t="s">
        <v>134</v>
      </c>
    </row>
    <row r="90" spans="1:4">
      <c r="A90" s="80">
        <v>426</v>
      </c>
      <c r="B90" s="81">
        <v>100</v>
      </c>
      <c r="C90" s="81" t="s">
        <v>146</v>
      </c>
      <c r="D90" s="81" t="s">
        <v>134</v>
      </c>
    </row>
    <row r="91" spans="1:4">
      <c r="A91" s="80">
        <v>427</v>
      </c>
      <c r="B91" s="81">
        <v>2600</v>
      </c>
      <c r="C91" s="81" t="s">
        <v>146</v>
      </c>
      <c r="D91" s="81" t="s">
        <v>134</v>
      </c>
    </row>
    <row r="92" spans="1:4">
      <c r="A92" s="80">
        <v>428</v>
      </c>
      <c r="B92" s="81">
        <v>3000</v>
      </c>
      <c r="C92" s="81" t="s">
        <v>146</v>
      </c>
      <c r="D92" s="81" t="s">
        <v>134</v>
      </c>
    </row>
    <row r="93" spans="1:4">
      <c r="A93" s="80">
        <v>429</v>
      </c>
      <c r="B93" s="81">
        <v>500</v>
      </c>
      <c r="C93" s="81" t="s">
        <v>146</v>
      </c>
      <c r="D93" s="81" t="s">
        <v>134</v>
      </c>
    </row>
    <row r="94" spans="1:4">
      <c r="A94" s="80">
        <v>430</v>
      </c>
      <c r="B94" s="81">
        <v>1200</v>
      </c>
      <c r="C94" s="81" t="s">
        <v>146</v>
      </c>
      <c r="D94" s="81" t="s">
        <v>134</v>
      </c>
    </row>
    <row r="95" spans="1:4">
      <c r="A95" s="80">
        <v>431</v>
      </c>
      <c r="B95" s="81">
        <v>900</v>
      </c>
      <c r="C95" s="81" t="s">
        <v>146</v>
      </c>
      <c r="D95" s="81" t="s">
        <v>135</v>
      </c>
    </row>
    <row r="96" spans="1:4">
      <c r="A96" s="80">
        <v>432</v>
      </c>
      <c r="B96" s="81">
        <v>3000</v>
      </c>
      <c r="C96" s="81" t="s">
        <v>146</v>
      </c>
      <c r="D96" s="81" t="s">
        <v>135</v>
      </c>
    </row>
    <row r="97" spans="1:4">
      <c r="A97" s="80">
        <v>433</v>
      </c>
      <c r="B97" s="81">
        <v>2800</v>
      </c>
      <c r="C97" s="81" t="s">
        <v>146</v>
      </c>
      <c r="D97" s="81" t="s">
        <v>135</v>
      </c>
    </row>
    <row r="98" spans="1:4">
      <c r="A98" s="80">
        <v>434</v>
      </c>
      <c r="B98" s="81">
        <v>2800</v>
      </c>
      <c r="C98" s="81" t="s">
        <v>146</v>
      </c>
      <c r="D98" s="81" t="s">
        <v>135</v>
      </c>
    </row>
    <row r="99" spans="1:4">
      <c r="A99" s="80">
        <v>435</v>
      </c>
      <c r="B99" s="81">
        <v>2900</v>
      </c>
      <c r="C99" s="81" t="s">
        <v>146</v>
      </c>
      <c r="D99" s="81" t="s">
        <v>135</v>
      </c>
    </row>
    <row r="100" spans="1:4">
      <c r="A100" s="80">
        <v>436</v>
      </c>
      <c r="B100" s="81">
        <v>2700</v>
      </c>
      <c r="C100" s="81" t="s">
        <v>146</v>
      </c>
      <c r="D100" s="81" t="s">
        <v>135</v>
      </c>
    </row>
    <row r="101" spans="1:4">
      <c r="A101" s="80">
        <v>437</v>
      </c>
      <c r="B101" s="81">
        <v>2500</v>
      </c>
      <c r="C101" s="81" t="s">
        <v>146</v>
      </c>
      <c r="D101" s="81" t="s">
        <v>135</v>
      </c>
    </row>
    <row r="102" spans="1:4">
      <c r="A102" s="80">
        <v>438</v>
      </c>
      <c r="B102" s="81">
        <v>100</v>
      </c>
      <c r="C102" s="81" t="s">
        <v>146</v>
      </c>
      <c r="D102" s="81" t="s">
        <v>135</v>
      </c>
    </row>
    <row r="103" spans="1:4">
      <c r="A103" s="80">
        <v>439</v>
      </c>
      <c r="B103" s="81">
        <v>2000</v>
      </c>
      <c r="C103" s="81" t="s">
        <v>146</v>
      </c>
      <c r="D103" s="81" t="s">
        <v>135</v>
      </c>
    </row>
    <row r="104" spans="1:4">
      <c r="A104" s="80">
        <v>440</v>
      </c>
      <c r="B104" s="81">
        <v>2300</v>
      </c>
      <c r="C104" s="81" t="s">
        <v>146</v>
      </c>
      <c r="D104" s="81" t="s">
        <v>135</v>
      </c>
    </row>
    <row r="105" spans="1:4">
      <c r="A105" s="80">
        <v>441</v>
      </c>
      <c r="B105" s="81">
        <v>800</v>
      </c>
      <c r="C105" s="81" t="s">
        <v>146</v>
      </c>
      <c r="D105" s="81" t="s">
        <v>135</v>
      </c>
    </row>
    <row r="106" spans="1:4">
      <c r="A106" s="80">
        <v>442</v>
      </c>
      <c r="B106" s="81">
        <v>1700</v>
      </c>
      <c r="C106" s="81" t="s">
        <v>146</v>
      </c>
      <c r="D106" s="81" t="s">
        <v>135</v>
      </c>
    </row>
    <row r="107" spans="1:4">
      <c r="A107" s="80">
        <v>443</v>
      </c>
      <c r="B107" s="81">
        <v>2400</v>
      </c>
      <c r="C107" s="81" t="s">
        <v>146</v>
      </c>
      <c r="D107" s="81" t="s">
        <v>135</v>
      </c>
    </row>
    <row r="108" spans="1:4">
      <c r="A108" s="80">
        <v>444</v>
      </c>
      <c r="B108" s="81">
        <v>800</v>
      </c>
      <c r="C108" s="81" t="s">
        <v>146</v>
      </c>
      <c r="D108" s="81" t="s">
        <v>135</v>
      </c>
    </row>
    <row r="109" spans="1:4">
      <c r="A109" s="80">
        <v>445</v>
      </c>
      <c r="B109" s="81">
        <v>100</v>
      </c>
      <c r="C109" s="81" t="s">
        <v>146</v>
      </c>
      <c r="D109" s="81" t="s">
        <v>136</v>
      </c>
    </row>
    <row r="110" spans="1:4">
      <c r="A110" s="80">
        <v>446</v>
      </c>
      <c r="B110" s="81">
        <v>600</v>
      </c>
      <c r="C110" s="81" t="s">
        <v>146</v>
      </c>
      <c r="D110" s="81" t="s">
        <v>136</v>
      </c>
    </row>
    <row r="111" spans="1:4">
      <c r="A111" s="80">
        <v>447</v>
      </c>
      <c r="B111" s="81">
        <v>1200</v>
      </c>
      <c r="C111" s="81" t="s">
        <v>146</v>
      </c>
      <c r="D111" s="81" t="s">
        <v>136</v>
      </c>
    </row>
    <row r="112" spans="1:4">
      <c r="A112" s="80">
        <v>448</v>
      </c>
      <c r="B112" s="81">
        <v>1600</v>
      </c>
      <c r="C112" s="81" t="s">
        <v>146</v>
      </c>
      <c r="D112" s="81" t="s">
        <v>136</v>
      </c>
    </row>
    <row r="113" spans="1:4">
      <c r="A113" s="80">
        <v>449</v>
      </c>
      <c r="B113" s="81">
        <v>2400</v>
      </c>
      <c r="C113" s="81" t="s">
        <v>146</v>
      </c>
      <c r="D113" s="81" t="s">
        <v>136</v>
      </c>
    </row>
    <row r="114" spans="1:4">
      <c r="A114" s="80">
        <v>450</v>
      </c>
      <c r="B114" s="81">
        <v>800</v>
      </c>
      <c r="C114" s="81" t="s">
        <v>146</v>
      </c>
      <c r="D114" s="81" t="s">
        <v>136</v>
      </c>
    </row>
    <row r="115" spans="1:4">
      <c r="A115" s="80">
        <v>451</v>
      </c>
      <c r="B115" s="81">
        <v>900</v>
      </c>
      <c r="C115" s="81" t="s">
        <v>146</v>
      </c>
      <c r="D115" s="81" t="s">
        <v>136</v>
      </c>
    </row>
    <row r="116" spans="1:4">
      <c r="A116" s="80">
        <v>452</v>
      </c>
      <c r="B116" s="81">
        <v>2600</v>
      </c>
      <c r="C116" s="81" t="s">
        <v>146</v>
      </c>
      <c r="D116" s="81" t="s">
        <v>136</v>
      </c>
    </row>
    <row r="117" spans="1:4">
      <c r="A117" s="80">
        <v>453</v>
      </c>
      <c r="B117" s="81">
        <v>400</v>
      </c>
      <c r="C117" s="81" t="s">
        <v>146</v>
      </c>
      <c r="D117" s="81" t="s">
        <v>136</v>
      </c>
    </row>
    <row r="118" spans="1:4">
      <c r="A118" s="80">
        <v>454</v>
      </c>
      <c r="B118" s="81">
        <v>1600</v>
      </c>
      <c r="C118" s="81" t="s">
        <v>146</v>
      </c>
      <c r="D118" s="81" t="s">
        <v>136</v>
      </c>
    </row>
    <row r="119" spans="1:4">
      <c r="A119" s="80">
        <v>455</v>
      </c>
      <c r="B119" s="81">
        <v>1300</v>
      </c>
      <c r="C119" s="81" t="s">
        <v>146</v>
      </c>
      <c r="D119" s="81" t="s">
        <v>136</v>
      </c>
    </row>
    <row r="120" spans="1:4">
      <c r="A120" s="80">
        <v>456</v>
      </c>
      <c r="B120" s="81">
        <v>2700</v>
      </c>
      <c r="C120" s="81" t="s">
        <v>146</v>
      </c>
      <c r="D120" s="81" t="s">
        <v>136</v>
      </c>
    </row>
  </sheetData>
  <mergeCells count="2">
    <mergeCell ref="J6:J7"/>
    <mergeCell ref="N12:N13"/>
  </mergeCells>
  <pageMargins left="0.75" right="0.75" top="1" bottom="1" header="0" footer="0"/>
  <headerFooter alignWithMargins="0"/>
</worksheet>
</file>

<file path=xl/worksheets/sheet8.xml><?xml version="1.0" encoding="utf-8"?>
<worksheet xmlns="http://schemas.openxmlformats.org/spreadsheetml/2006/main" xmlns:r="http://schemas.openxmlformats.org/officeDocument/2006/relationships">
  <dimension ref="A1:S32"/>
  <sheetViews>
    <sheetView zoomScale="85" zoomScaleNormal="85" workbookViewId="0">
      <selection activeCell="N32" sqref="N32"/>
    </sheetView>
  </sheetViews>
  <sheetFormatPr baseColWidth="10" defaultRowHeight="12.75"/>
  <cols>
    <col min="1" max="1" width="9.5703125" style="39" customWidth="1"/>
    <col min="2" max="2" width="10.42578125" style="39" customWidth="1"/>
    <col min="3" max="3" width="8.5703125" style="39" customWidth="1"/>
    <col min="4" max="4" width="7.28515625" style="39" customWidth="1"/>
    <col min="5" max="7" width="8.42578125" style="39" customWidth="1"/>
    <col min="8" max="8" width="11.28515625" style="39" customWidth="1"/>
    <col min="9" max="9" width="12.85546875" style="39" customWidth="1"/>
    <col min="10" max="10" width="9.28515625" style="39" customWidth="1"/>
    <col min="11" max="11" width="6.28515625" style="39" customWidth="1"/>
    <col min="12" max="256" width="11.42578125" style="39"/>
    <col min="257" max="257" width="9.5703125" style="39" customWidth="1"/>
    <col min="258" max="258" width="10.42578125" style="39" customWidth="1"/>
    <col min="259" max="259" width="8.5703125" style="39" customWidth="1"/>
    <col min="260" max="260" width="7.28515625" style="39" customWidth="1"/>
    <col min="261" max="263" width="8.42578125" style="39" customWidth="1"/>
    <col min="264" max="264" width="11.28515625" style="39" customWidth="1"/>
    <col min="265" max="265" width="12.85546875" style="39" customWidth="1"/>
    <col min="266" max="266" width="9.28515625" style="39" customWidth="1"/>
    <col min="267" max="267" width="6.28515625" style="39" customWidth="1"/>
    <col min="268" max="512" width="11.42578125" style="39"/>
    <col min="513" max="513" width="9.5703125" style="39" customWidth="1"/>
    <col min="514" max="514" width="10.42578125" style="39" customWidth="1"/>
    <col min="515" max="515" width="8.5703125" style="39" customWidth="1"/>
    <col min="516" max="516" width="7.28515625" style="39" customWidth="1"/>
    <col min="517" max="519" width="8.42578125" style="39" customWidth="1"/>
    <col min="520" max="520" width="11.28515625" style="39" customWidth="1"/>
    <col min="521" max="521" width="12.85546875" style="39" customWidth="1"/>
    <col min="522" max="522" width="9.28515625" style="39" customWidth="1"/>
    <col min="523" max="523" width="6.28515625" style="39" customWidth="1"/>
    <col min="524" max="768" width="11.42578125" style="39"/>
    <col min="769" max="769" width="9.5703125" style="39" customWidth="1"/>
    <col min="770" max="770" width="10.42578125" style="39" customWidth="1"/>
    <col min="771" max="771" width="8.5703125" style="39" customWidth="1"/>
    <col min="772" max="772" width="7.28515625" style="39" customWidth="1"/>
    <col min="773" max="775" width="8.42578125" style="39" customWidth="1"/>
    <col min="776" max="776" width="11.28515625" style="39" customWidth="1"/>
    <col min="777" max="777" width="12.85546875" style="39" customWidth="1"/>
    <col min="778" max="778" width="9.28515625" style="39" customWidth="1"/>
    <col min="779" max="779" width="6.28515625" style="39" customWidth="1"/>
    <col min="780" max="1024" width="11.42578125" style="39"/>
    <col min="1025" max="1025" width="9.5703125" style="39" customWidth="1"/>
    <col min="1026" max="1026" width="10.42578125" style="39" customWidth="1"/>
    <col min="1027" max="1027" width="8.5703125" style="39" customWidth="1"/>
    <col min="1028" max="1028" width="7.28515625" style="39" customWidth="1"/>
    <col min="1029" max="1031" width="8.42578125" style="39" customWidth="1"/>
    <col min="1032" max="1032" width="11.28515625" style="39" customWidth="1"/>
    <col min="1033" max="1033" width="12.85546875" style="39" customWidth="1"/>
    <col min="1034" max="1034" width="9.28515625" style="39" customWidth="1"/>
    <col min="1035" max="1035" width="6.28515625" style="39" customWidth="1"/>
    <col min="1036" max="1280" width="11.42578125" style="39"/>
    <col min="1281" max="1281" width="9.5703125" style="39" customWidth="1"/>
    <col min="1282" max="1282" width="10.42578125" style="39" customWidth="1"/>
    <col min="1283" max="1283" width="8.5703125" style="39" customWidth="1"/>
    <col min="1284" max="1284" width="7.28515625" style="39" customWidth="1"/>
    <col min="1285" max="1287" width="8.42578125" style="39" customWidth="1"/>
    <col min="1288" max="1288" width="11.28515625" style="39" customWidth="1"/>
    <col min="1289" max="1289" width="12.85546875" style="39" customWidth="1"/>
    <col min="1290" max="1290" width="9.28515625" style="39" customWidth="1"/>
    <col min="1291" max="1291" width="6.28515625" style="39" customWidth="1"/>
    <col min="1292" max="1536" width="11.42578125" style="39"/>
    <col min="1537" max="1537" width="9.5703125" style="39" customWidth="1"/>
    <col min="1538" max="1538" width="10.42578125" style="39" customWidth="1"/>
    <col min="1539" max="1539" width="8.5703125" style="39" customWidth="1"/>
    <col min="1540" max="1540" width="7.28515625" style="39" customWidth="1"/>
    <col min="1541" max="1543" width="8.42578125" style="39" customWidth="1"/>
    <col min="1544" max="1544" width="11.28515625" style="39" customWidth="1"/>
    <col min="1545" max="1545" width="12.85546875" style="39" customWidth="1"/>
    <col min="1546" max="1546" width="9.28515625" style="39" customWidth="1"/>
    <col min="1547" max="1547" width="6.28515625" style="39" customWidth="1"/>
    <col min="1548" max="1792" width="11.42578125" style="39"/>
    <col min="1793" max="1793" width="9.5703125" style="39" customWidth="1"/>
    <col min="1794" max="1794" width="10.42578125" style="39" customWidth="1"/>
    <col min="1795" max="1795" width="8.5703125" style="39" customWidth="1"/>
    <col min="1796" max="1796" width="7.28515625" style="39" customWidth="1"/>
    <col min="1797" max="1799" width="8.42578125" style="39" customWidth="1"/>
    <col min="1800" max="1800" width="11.28515625" style="39" customWidth="1"/>
    <col min="1801" max="1801" width="12.85546875" style="39" customWidth="1"/>
    <col min="1802" max="1802" width="9.28515625" style="39" customWidth="1"/>
    <col min="1803" max="1803" width="6.28515625" style="39" customWidth="1"/>
    <col min="1804" max="2048" width="11.42578125" style="39"/>
    <col min="2049" max="2049" width="9.5703125" style="39" customWidth="1"/>
    <col min="2050" max="2050" width="10.42578125" style="39" customWidth="1"/>
    <col min="2051" max="2051" width="8.5703125" style="39" customWidth="1"/>
    <col min="2052" max="2052" width="7.28515625" style="39" customWidth="1"/>
    <col min="2053" max="2055" width="8.42578125" style="39" customWidth="1"/>
    <col min="2056" max="2056" width="11.28515625" style="39" customWidth="1"/>
    <col min="2057" max="2057" width="12.85546875" style="39" customWidth="1"/>
    <col min="2058" max="2058" width="9.28515625" style="39" customWidth="1"/>
    <col min="2059" max="2059" width="6.28515625" style="39" customWidth="1"/>
    <col min="2060" max="2304" width="11.42578125" style="39"/>
    <col min="2305" max="2305" width="9.5703125" style="39" customWidth="1"/>
    <col min="2306" max="2306" width="10.42578125" style="39" customWidth="1"/>
    <col min="2307" max="2307" width="8.5703125" style="39" customWidth="1"/>
    <col min="2308" max="2308" width="7.28515625" style="39" customWidth="1"/>
    <col min="2309" max="2311" width="8.42578125" style="39" customWidth="1"/>
    <col min="2312" max="2312" width="11.28515625" style="39" customWidth="1"/>
    <col min="2313" max="2313" width="12.85546875" style="39" customWidth="1"/>
    <col min="2314" max="2314" width="9.28515625" style="39" customWidth="1"/>
    <col min="2315" max="2315" width="6.28515625" style="39" customWidth="1"/>
    <col min="2316" max="2560" width="11.42578125" style="39"/>
    <col min="2561" max="2561" width="9.5703125" style="39" customWidth="1"/>
    <col min="2562" max="2562" width="10.42578125" style="39" customWidth="1"/>
    <col min="2563" max="2563" width="8.5703125" style="39" customWidth="1"/>
    <col min="2564" max="2564" width="7.28515625" style="39" customWidth="1"/>
    <col min="2565" max="2567" width="8.42578125" style="39" customWidth="1"/>
    <col min="2568" max="2568" width="11.28515625" style="39" customWidth="1"/>
    <col min="2569" max="2569" width="12.85546875" style="39" customWidth="1"/>
    <col min="2570" max="2570" width="9.28515625" style="39" customWidth="1"/>
    <col min="2571" max="2571" width="6.28515625" style="39" customWidth="1"/>
    <col min="2572" max="2816" width="11.42578125" style="39"/>
    <col min="2817" max="2817" width="9.5703125" style="39" customWidth="1"/>
    <col min="2818" max="2818" width="10.42578125" style="39" customWidth="1"/>
    <col min="2819" max="2819" width="8.5703125" style="39" customWidth="1"/>
    <col min="2820" max="2820" width="7.28515625" style="39" customWidth="1"/>
    <col min="2821" max="2823" width="8.42578125" style="39" customWidth="1"/>
    <col min="2824" max="2824" width="11.28515625" style="39" customWidth="1"/>
    <col min="2825" max="2825" width="12.85546875" style="39" customWidth="1"/>
    <col min="2826" max="2826" width="9.28515625" style="39" customWidth="1"/>
    <col min="2827" max="2827" width="6.28515625" style="39" customWidth="1"/>
    <col min="2828" max="3072" width="11.42578125" style="39"/>
    <col min="3073" max="3073" width="9.5703125" style="39" customWidth="1"/>
    <col min="3074" max="3074" width="10.42578125" style="39" customWidth="1"/>
    <col min="3075" max="3075" width="8.5703125" style="39" customWidth="1"/>
    <col min="3076" max="3076" width="7.28515625" style="39" customWidth="1"/>
    <col min="3077" max="3079" width="8.42578125" style="39" customWidth="1"/>
    <col min="3080" max="3080" width="11.28515625" style="39" customWidth="1"/>
    <col min="3081" max="3081" width="12.85546875" style="39" customWidth="1"/>
    <col min="3082" max="3082" width="9.28515625" style="39" customWidth="1"/>
    <col min="3083" max="3083" width="6.28515625" style="39" customWidth="1"/>
    <col min="3084" max="3328" width="11.42578125" style="39"/>
    <col min="3329" max="3329" width="9.5703125" style="39" customWidth="1"/>
    <col min="3330" max="3330" width="10.42578125" style="39" customWidth="1"/>
    <col min="3331" max="3331" width="8.5703125" style="39" customWidth="1"/>
    <col min="3332" max="3332" width="7.28515625" style="39" customWidth="1"/>
    <col min="3333" max="3335" width="8.42578125" style="39" customWidth="1"/>
    <col min="3336" max="3336" width="11.28515625" style="39" customWidth="1"/>
    <col min="3337" max="3337" width="12.85546875" style="39" customWidth="1"/>
    <col min="3338" max="3338" width="9.28515625" style="39" customWidth="1"/>
    <col min="3339" max="3339" width="6.28515625" style="39" customWidth="1"/>
    <col min="3340" max="3584" width="11.42578125" style="39"/>
    <col min="3585" max="3585" width="9.5703125" style="39" customWidth="1"/>
    <col min="3586" max="3586" width="10.42578125" style="39" customWidth="1"/>
    <col min="3587" max="3587" width="8.5703125" style="39" customWidth="1"/>
    <col min="3588" max="3588" width="7.28515625" style="39" customWidth="1"/>
    <col min="3589" max="3591" width="8.42578125" style="39" customWidth="1"/>
    <col min="3592" max="3592" width="11.28515625" style="39" customWidth="1"/>
    <col min="3593" max="3593" width="12.85546875" style="39" customWidth="1"/>
    <col min="3594" max="3594" width="9.28515625" style="39" customWidth="1"/>
    <col min="3595" max="3595" width="6.28515625" style="39" customWidth="1"/>
    <col min="3596" max="3840" width="11.42578125" style="39"/>
    <col min="3841" max="3841" width="9.5703125" style="39" customWidth="1"/>
    <col min="3842" max="3842" width="10.42578125" style="39" customWidth="1"/>
    <col min="3843" max="3843" width="8.5703125" style="39" customWidth="1"/>
    <col min="3844" max="3844" width="7.28515625" style="39" customWidth="1"/>
    <col min="3845" max="3847" width="8.42578125" style="39" customWidth="1"/>
    <col min="3848" max="3848" width="11.28515625" style="39" customWidth="1"/>
    <col min="3849" max="3849" width="12.85546875" style="39" customWidth="1"/>
    <col min="3850" max="3850" width="9.28515625" style="39" customWidth="1"/>
    <col min="3851" max="3851" width="6.28515625" style="39" customWidth="1"/>
    <col min="3852" max="4096" width="11.42578125" style="39"/>
    <col min="4097" max="4097" width="9.5703125" style="39" customWidth="1"/>
    <col min="4098" max="4098" width="10.42578125" style="39" customWidth="1"/>
    <col min="4099" max="4099" width="8.5703125" style="39" customWidth="1"/>
    <col min="4100" max="4100" width="7.28515625" style="39" customWidth="1"/>
    <col min="4101" max="4103" width="8.42578125" style="39" customWidth="1"/>
    <col min="4104" max="4104" width="11.28515625" style="39" customWidth="1"/>
    <col min="4105" max="4105" width="12.85546875" style="39" customWidth="1"/>
    <col min="4106" max="4106" width="9.28515625" style="39" customWidth="1"/>
    <col min="4107" max="4107" width="6.28515625" style="39" customWidth="1"/>
    <col min="4108" max="4352" width="11.42578125" style="39"/>
    <col min="4353" max="4353" width="9.5703125" style="39" customWidth="1"/>
    <col min="4354" max="4354" width="10.42578125" style="39" customWidth="1"/>
    <col min="4355" max="4355" width="8.5703125" style="39" customWidth="1"/>
    <col min="4356" max="4356" width="7.28515625" style="39" customWidth="1"/>
    <col min="4357" max="4359" width="8.42578125" style="39" customWidth="1"/>
    <col min="4360" max="4360" width="11.28515625" style="39" customWidth="1"/>
    <col min="4361" max="4361" width="12.85546875" style="39" customWidth="1"/>
    <col min="4362" max="4362" width="9.28515625" style="39" customWidth="1"/>
    <col min="4363" max="4363" width="6.28515625" style="39" customWidth="1"/>
    <col min="4364" max="4608" width="11.42578125" style="39"/>
    <col min="4609" max="4609" width="9.5703125" style="39" customWidth="1"/>
    <col min="4610" max="4610" width="10.42578125" style="39" customWidth="1"/>
    <col min="4611" max="4611" width="8.5703125" style="39" customWidth="1"/>
    <col min="4612" max="4612" width="7.28515625" style="39" customWidth="1"/>
    <col min="4613" max="4615" width="8.42578125" style="39" customWidth="1"/>
    <col min="4616" max="4616" width="11.28515625" style="39" customWidth="1"/>
    <col min="4617" max="4617" width="12.85546875" style="39" customWidth="1"/>
    <col min="4618" max="4618" width="9.28515625" style="39" customWidth="1"/>
    <col min="4619" max="4619" width="6.28515625" style="39" customWidth="1"/>
    <col min="4620" max="4864" width="11.42578125" style="39"/>
    <col min="4865" max="4865" width="9.5703125" style="39" customWidth="1"/>
    <col min="4866" max="4866" width="10.42578125" style="39" customWidth="1"/>
    <col min="4867" max="4867" width="8.5703125" style="39" customWidth="1"/>
    <col min="4868" max="4868" width="7.28515625" style="39" customWidth="1"/>
    <col min="4869" max="4871" width="8.42578125" style="39" customWidth="1"/>
    <col min="4872" max="4872" width="11.28515625" style="39" customWidth="1"/>
    <col min="4873" max="4873" width="12.85546875" style="39" customWidth="1"/>
    <col min="4874" max="4874" width="9.28515625" style="39" customWidth="1"/>
    <col min="4875" max="4875" width="6.28515625" style="39" customWidth="1"/>
    <col min="4876" max="5120" width="11.42578125" style="39"/>
    <col min="5121" max="5121" width="9.5703125" style="39" customWidth="1"/>
    <col min="5122" max="5122" width="10.42578125" style="39" customWidth="1"/>
    <col min="5123" max="5123" width="8.5703125" style="39" customWidth="1"/>
    <col min="5124" max="5124" width="7.28515625" style="39" customWidth="1"/>
    <col min="5125" max="5127" width="8.42578125" style="39" customWidth="1"/>
    <col min="5128" max="5128" width="11.28515625" style="39" customWidth="1"/>
    <col min="5129" max="5129" width="12.85546875" style="39" customWidth="1"/>
    <col min="5130" max="5130" width="9.28515625" style="39" customWidth="1"/>
    <col min="5131" max="5131" width="6.28515625" style="39" customWidth="1"/>
    <col min="5132" max="5376" width="11.42578125" style="39"/>
    <col min="5377" max="5377" width="9.5703125" style="39" customWidth="1"/>
    <col min="5378" max="5378" width="10.42578125" style="39" customWidth="1"/>
    <col min="5379" max="5379" width="8.5703125" style="39" customWidth="1"/>
    <col min="5380" max="5380" width="7.28515625" style="39" customWidth="1"/>
    <col min="5381" max="5383" width="8.42578125" style="39" customWidth="1"/>
    <col min="5384" max="5384" width="11.28515625" style="39" customWidth="1"/>
    <col min="5385" max="5385" width="12.85546875" style="39" customWidth="1"/>
    <col min="5386" max="5386" width="9.28515625" style="39" customWidth="1"/>
    <col min="5387" max="5387" width="6.28515625" style="39" customWidth="1"/>
    <col min="5388" max="5632" width="11.42578125" style="39"/>
    <col min="5633" max="5633" width="9.5703125" style="39" customWidth="1"/>
    <col min="5634" max="5634" width="10.42578125" style="39" customWidth="1"/>
    <col min="5635" max="5635" width="8.5703125" style="39" customWidth="1"/>
    <col min="5636" max="5636" width="7.28515625" style="39" customWidth="1"/>
    <col min="5637" max="5639" width="8.42578125" style="39" customWidth="1"/>
    <col min="5640" max="5640" width="11.28515625" style="39" customWidth="1"/>
    <col min="5641" max="5641" width="12.85546875" style="39" customWidth="1"/>
    <col min="5642" max="5642" width="9.28515625" style="39" customWidth="1"/>
    <col min="5643" max="5643" width="6.28515625" style="39" customWidth="1"/>
    <col min="5644" max="5888" width="11.42578125" style="39"/>
    <col min="5889" max="5889" width="9.5703125" style="39" customWidth="1"/>
    <col min="5890" max="5890" width="10.42578125" style="39" customWidth="1"/>
    <col min="5891" max="5891" width="8.5703125" style="39" customWidth="1"/>
    <col min="5892" max="5892" width="7.28515625" style="39" customWidth="1"/>
    <col min="5893" max="5895" width="8.42578125" style="39" customWidth="1"/>
    <col min="5896" max="5896" width="11.28515625" style="39" customWidth="1"/>
    <col min="5897" max="5897" width="12.85546875" style="39" customWidth="1"/>
    <col min="5898" max="5898" width="9.28515625" style="39" customWidth="1"/>
    <col min="5899" max="5899" width="6.28515625" style="39" customWidth="1"/>
    <col min="5900" max="6144" width="11.42578125" style="39"/>
    <col min="6145" max="6145" width="9.5703125" style="39" customWidth="1"/>
    <col min="6146" max="6146" width="10.42578125" style="39" customWidth="1"/>
    <col min="6147" max="6147" width="8.5703125" style="39" customWidth="1"/>
    <col min="6148" max="6148" width="7.28515625" style="39" customWidth="1"/>
    <col min="6149" max="6151" width="8.42578125" style="39" customWidth="1"/>
    <col min="6152" max="6152" width="11.28515625" style="39" customWidth="1"/>
    <col min="6153" max="6153" width="12.85546875" style="39" customWidth="1"/>
    <col min="6154" max="6154" width="9.28515625" style="39" customWidth="1"/>
    <col min="6155" max="6155" width="6.28515625" style="39" customWidth="1"/>
    <col min="6156" max="6400" width="11.42578125" style="39"/>
    <col min="6401" max="6401" width="9.5703125" style="39" customWidth="1"/>
    <col min="6402" max="6402" width="10.42578125" style="39" customWidth="1"/>
    <col min="6403" max="6403" width="8.5703125" style="39" customWidth="1"/>
    <col min="6404" max="6404" width="7.28515625" style="39" customWidth="1"/>
    <col min="6405" max="6407" width="8.42578125" style="39" customWidth="1"/>
    <col min="6408" max="6408" width="11.28515625" style="39" customWidth="1"/>
    <col min="6409" max="6409" width="12.85546875" style="39" customWidth="1"/>
    <col min="6410" max="6410" width="9.28515625" style="39" customWidth="1"/>
    <col min="6411" max="6411" width="6.28515625" style="39" customWidth="1"/>
    <col min="6412" max="6656" width="11.42578125" style="39"/>
    <col min="6657" max="6657" width="9.5703125" style="39" customWidth="1"/>
    <col min="6658" max="6658" width="10.42578125" style="39" customWidth="1"/>
    <col min="6659" max="6659" width="8.5703125" style="39" customWidth="1"/>
    <col min="6660" max="6660" width="7.28515625" style="39" customWidth="1"/>
    <col min="6661" max="6663" width="8.42578125" style="39" customWidth="1"/>
    <col min="6664" max="6664" width="11.28515625" style="39" customWidth="1"/>
    <col min="6665" max="6665" width="12.85546875" style="39" customWidth="1"/>
    <col min="6666" max="6666" width="9.28515625" style="39" customWidth="1"/>
    <col min="6667" max="6667" width="6.28515625" style="39" customWidth="1"/>
    <col min="6668" max="6912" width="11.42578125" style="39"/>
    <col min="6913" max="6913" width="9.5703125" style="39" customWidth="1"/>
    <col min="6914" max="6914" width="10.42578125" style="39" customWidth="1"/>
    <col min="6915" max="6915" width="8.5703125" style="39" customWidth="1"/>
    <col min="6916" max="6916" width="7.28515625" style="39" customWidth="1"/>
    <col min="6917" max="6919" width="8.42578125" style="39" customWidth="1"/>
    <col min="6920" max="6920" width="11.28515625" style="39" customWidth="1"/>
    <col min="6921" max="6921" width="12.85546875" style="39" customWidth="1"/>
    <col min="6922" max="6922" width="9.28515625" style="39" customWidth="1"/>
    <col min="6923" max="6923" width="6.28515625" style="39" customWidth="1"/>
    <col min="6924" max="7168" width="11.42578125" style="39"/>
    <col min="7169" max="7169" width="9.5703125" style="39" customWidth="1"/>
    <col min="7170" max="7170" width="10.42578125" style="39" customWidth="1"/>
    <col min="7171" max="7171" width="8.5703125" style="39" customWidth="1"/>
    <col min="7172" max="7172" width="7.28515625" style="39" customWidth="1"/>
    <col min="7173" max="7175" width="8.42578125" style="39" customWidth="1"/>
    <col min="7176" max="7176" width="11.28515625" style="39" customWidth="1"/>
    <col min="7177" max="7177" width="12.85546875" style="39" customWidth="1"/>
    <col min="7178" max="7178" width="9.28515625" style="39" customWidth="1"/>
    <col min="7179" max="7179" width="6.28515625" style="39" customWidth="1"/>
    <col min="7180" max="7424" width="11.42578125" style="39"/>
    <col min="7425" max="7425" width="9.5703125" style="39" customWidth="1"/>
    <col min="7426" max="7426" width="10.42578125" style="39" customWidth="1"/>
    <col min="7427" max="7427" width="8.5703125" style="39" customWidth="1"/>
    <col min="7428" max="7428" width="7.28515625" style="39" customWidth="1"/>
    <col min="7429" max="7431" width="8.42578125" style="39" customWidth="1"/>
    <col min="7432" max="7432" width="11.28515625" style="39" customWidth="1"/>
    <col min="7433" max="7433" width="12.85546875" style="39" customWidth="1"/>
    <col min="7434" max="7434" width="9.28515625" style="39" customWidth="1"/>
    <col min="7435" max="7435" width="6.28515625" style="39" customWidth="1"/>
    <col min="7436" max="7680" width="11.42578125" style="39"/>
    <col min="7681" max="7681" width="9.5703125" style="39" customWidth="1"/>
    <col min="7682" max="7682" width="10.42578125" style="39" customWidth="1"/>
    <col min="7683" max="7683" width="8.5703125" style="39" customWidth="1"/>
    <col min="7684" max="7684" width="7.28515625" style="39" customWidth="1"/>
    <col min="7685" max="7687" width="8.42578125" style="39" customWidth="1"/>
    <col min="7688" max="7688" width="11.28515625" style="39" customWidth="1"/>
    <col min="7689" max="7689" width="12.85546875" style="39" customWidth="1"/>
    <col min="7690" max="7690" width="9.28515625" style="39" customWidth="1"/>
    <col min="7691" max="7691" width="6.28515625" style="39" customWidth="1"/>
    <col min="7692" max="7936" width="11.42578125" style="39"/>
    <col min="7937" max="7937" width="9.5703125" style="39" customWidth="1"/>
    <col min="7938" max="7938" width="10.42578125" style="39" customWidth="1"/>
    <col min="7939" max="7939" width="8.5703125" style="39" customWidth="1"/>
    <col min="7940" max="7940" width="7.28515625" style="39" customWidth="1"/>
    <col min="7941" max="7943" width="8.42578125" style="39" customWidth="1"/>
    <col min="7944" max="7944" width="11.28515625" style="39" customWidth="1"/>
    <col min="7945" max="7945" width="12.85546875" style="39" customWidth="1"/>
    <col min="7946" max="7946" width="9.28515625" style="39" customWidth="1"/>
    <col min="7947" max="7947" width="6.28515625" style="39" customWidth="1"/>
    <col min="7948" max="8192" width="11.42578125" style="39"/>
    <col min="8193" max="8193" width="9.5703125" style="39" customWidth="1"/>
    <col min="8194" max="8194" width="10.42578125" style="39" customWidth="1"/>
    <col min="8195" max="8195" width="8.5703125" style="39" customWidth="1"/>
    <col min="8196" max="8196" width="7.28515625" style="39" customWidth="1"/>
    <col min="8197" max="8199" width="8.42578125" style="39" customWidth="1"/>
    <col min="8200" max="8200" width="11.28515625" style="39" customWidth="1"/>
    <col min="8201" max="8201" width="12.85546875" style="39" customWidth="1"/>
    <col min="8202" max="8202" width="9.28515625" style="39" customWidth="1"/>
    <col min="8203" max="8203" width="6.28515625" style="39" customWidth="1"/>
    <col min="8204" max="8448" width="11.42578125" style="39"/>
    <col min="8449" max="8449" width="9.5703125" style="39" customWidth="1"/>
    <col min="8450" max="8450" width="10.42578125" style="39" customWidth="1"/>
    <col min="8451" max="8451" width="8.5703125" style="39" customWidth="1"/>
    <col min="8452" max="8452" width="7.28515625" style="39" customWidth="1"/>
    <col min="8453" max="8455" width="8.42578125" style="39" customWidth="1"/>
    <col min="8456" max="8456" width="11.28515625" style="39" customWidth="1"/>
    <col min="8457" max="8457" width="12.85546875" style="39" customWidth="1"/>
    <col min="8458" max="8458" width="9.28515625" style="39" customWidth="1"/>
    <col min="8459" max="8459" width="6.28515625" style="39" customWidth="1"/>
    <col min="8460" max="8704" width="11.42578125" style="39"/>
    <col min="8705" max="8705" width="9.5703125" style="39" customWidth="1"/>
    <col min="8706" max="8706" width="10.42578125" style="39" customWidth="1"/>
    <col min="8707" max="8707" width="8.5703125" style="39" customWidth="1"/>
    <col min="8708" max="8708" width="7.28515625" style="39" customWidth="1"/>
    <col min="8709" max="8711" width="8.42578125" style="39" customWidth="1"/>
    <col min="8712" max="8712" width="11.28515625" style="39" customWidth="1"/>
    <col min="8713" max="8713" width="12.85546875" style="39" customWidth="1"/>
    <col min="8714" max="8714" width="9.28515625" style="39" customWidth="1"/>
    <col min="8715" max="8715" width="6.28515625" style="39" customWidth="1"/>
    <col min="8716" max="8960" width="11.42578125" style="39"/>
    <col min="8961" max="8961" width="9.5703125" style="39" customWidth="1"/>
    <col min="8962" max="8962" width="10.42578125" style="39" customWidth="1"/>
    <col min="8963" max="8963" width="8.5703125" style="39" customWidth="1"/>
    <col min="8964" max="8964" width="7.28515625" style="39" customWidth="1"/>
    <col min="8965" max="8967" width="8.42578125" style="39" customWidth="1"/>
    <col min="8968" max="8968" width="11.28515625" style="39" customWidth="1"/>
    <col min="8969" max="8969" width="12.85546875" style="39" customWidth="1"/>
    <col min="8970" max="8970" width="9.28515625" style="39" customWidth="1"/>
    <col min="8971" max="8971" width="6.28515625" style="39" customWidth="1"/>
    <col min="8972" max="9216" width="11.42578125" style="39"/>
    <col min="9217" max="9217" width="9.5703125" style="39" customWidth="1"/>
    <col min="9218" max="9218" width="10.42578125" style="39" customWidth="1"/>
    <col min="9219" max="9219" width="8.5703125" style="39" customWidth="1"/>
    <col min="9220" max="9220" width="7.28515625" style="39" customWidth="1"/>
    <col min="9221" max="9223" width="8.42578125" style="39" customWidth="1"/>
    <col min="9224" max="9224" width="11.28515625" style="39" customWidth="1"/>
    <col min="9225" max="9225" width="12.85546875" style="39" customWidth="1"/>
    <col min="9226" max="9226" width="9.28515625" style="39" customWidth="1"/>
    <col min="9227" max="9227" width="6.28515625" style="39" customWidth="1"/>
    <col min="9228" max="9472" width="11.42578125" style="39"/>
    <col min="9473" max="9473" width="9.5703125" style="39" customWidth="1"/>
    <col min="9474" max="9474" width="10.42578125" style="39" customWidth="1"/>
    <col min="9475" max="9475" width="8.5703125" style="39" customWidth="1"/>
    <col min="9476" max="9476" width="7.28515625" style="39" customWidth="1"/>
    <col min="9477" max="9479" width="8.42578125" style="39" customWidth="1"/>
    <col min="9480" max="9480" width="11.28515625" style="39" customWidth="1"/>
    <col min="9481" max="9481" width="12.85546875" style="39" customWidth="1"/>
    <col min="9482" max="9482" width="9.28515625" style="39" customWidth="1"/>
    <col min="9483" max="9483" width="6.28515625" style="39" customWidth="1"/>
    <col min="9484" max="9728" width="11.42578125" style="39"/>
    <col min="9729" max="9729" width="9.5703125" style="39" customWidth="1"/>
    <col min="9730" max="9730" width="10.42578125" style="39" customWidth="1"/>
    <col min="9731" max="9731" width="8.5703125" style="39" customWidth="1"/>
    <col min="9732" max="9732" width="7.28515625" style="39" customWidth="1"/>
    <col min="9733" max="9735" width="8.42578125" style="39" customWidth="1"/>
    <col min="9736" max="9736" width="11.28515625" style="39" customWidth="1"/>
    <col min="9737" max="9737" width="12.85546875" style="39" customWidth="1"/>
    <col min="9738" max="9738" width="9.28515625" style="39" customWidth="1"/>
    <col min="9739" max="9739" width="6.28515625" style="39" customWidth="1"/>
    <col min="9740" max="9984" width="11.42578125" style="39"/>
    <col min="9985" max="9985" width="9.5703125" style="39" customWidth="1"/>
    <col min="9986" max="9986" width="10.42578125" style="39" customWidth="1"/>
    <col min="9987" max="9987" width="8.5703125" style="39" customWidth="1"/>
    <col min="9988" max="9988" width="7.28515625" style="39" customWidth="1"/>
    <col min="9989" max="9991" width="8.42578125" style="39" customWidth="1"/>
    <col min="9992" max="9992" width="11.28515625" style="39" customWidth="1"/>
    <col min="9993" max="9993" width="12.85546875" style="39" customWidth="1"/>
    <col min="9994" max="9994" width="9.28515625" style="39" customWidth="1"/>
    <col min="9995" max="9995" width="6.28515625" style="39" customWidth="1"/>
    <col min="9996" max="10240" width="11.42578125" style="39"/>
    <col min="10241" max="10241" width="9.5703125" style="39" customWidth="1"/>
    <col min="10242" max="10242" width="10.42578125" style="39" customWidth="1"/>
    <col min="10243" max="10243" width="8.5703125" style="39" customWidth="1"/>
    <col min="10244" max="10244" width="7.28515625" style="39" customWidth="1"/>
    <col min="10245" max="10247" width="8.42578125" style="39" customWidth="1"/>
    <col min="10248" max="10248" width="11.28515625" style="39" customWidth="1"/>
    <col min="10249" max="10249" width="12.85546875" style="39" customWidth="1"/>
    <col min="10250" max="10250" width="9.28515625" style="39" customWidth="1"/>
    <col min="10251" max="10251" width="6.28515625" style="39" customWidth="1"/>
    <col min="10252" max="10496" width="11.42578125" style="39"/>
    <col min="10497" max="10497" width="9.5703125" style="39" customWidth="1"/>
    <col min="10498" max="10498" width="10.42578125" style="39" customWidth="1"/>
    <col min="10499" max="10499" width="8.5703125" style="39" customWidth="1"/>
    <col min="10500" max="10500" width="7.28515625" style="39" customWidth="1"/>
    <col min="10501" max="10503" width="8.42578125" style="39" customWidth="1"/>
    <col min="10504" max="10504" width="11.28515625" style="39" customWidth="1"/>
    <col min="10505" max="10505" width="12.85546875" style="39" customWidth="1"/>
    <col min="10506" max="10506" width="9.28515625" style="39" customWidth="1"/>
    <col min="10507" max="10507" width="6.28515625" style="39" customWidth="1"/>
    <col min="10508" max="10752" width="11.42578125" style="39"/>
    <col min="10753" max="10753" width="9.5703125" style="39" customWidth="1"/>
    <col min="10754" max="10754" width="10.42578125" style="39" customWidth="1"/>
    <col min="10755" max="10755" width="8.5703125" style="39" customWidth="1"/>
    <col min="10756" max="10756" width="7.28515625" style="39" customWidth="1"/>
    <col min="10757" max="10759" width="8.42578125" style="39" customWidth="1"/>
    <col min="10760" max="10760" width="11.28515625" style="39" customWidth="1"/>
    <col min="10761" max="10761" width="12.85546875" style="39" customWidth="1"/>
    <col min="10762" max="10762" width="9.28515625" style="39" customWidth="1"/>
    <col min="10763" max="10763" width="6.28515625" style="39" customWidth="1"/>
    <col min="10764" max="11008" width="11.42578125" style="39"/>
    <col min="11009" max="11009" width="9.5703125" style="39" customWidth="1"/>
    <col min="11010" max="11010" width="10.42578125" style="39" customWidth="1"/>
    <col min="11011" max="11011" width="8.5703125" style="39" customWidth="1"/>
    <col min="11012" max="11012" width="7.28515625" style="39" customWidth="1"/>
    <col min="11013" max="11015" width="8.42578125" style="39" customWidth="1"/>
    <col min="11016" max="11016" width="11.28515625" style="39" customWidth="1"/>
    <col min="11017" max="11017" width="12.85546875" style="39" customWidth="1"/>
    <col min="11018" max="11018" width="9.28515625" style="39" customWidth="1"/>
    <col min="11019" max="11019" width="6.28515625" style="39" customWidth="1"/>
    <col min="11020" max="11264" width="11.42578125" style="39"/>
    <col min="11265" max="11265" width="9.5703125" style="39" customWidth="1"/>
    <col min="11266" max="11266" width="10.42578125" style="39" customWidth="1"/>
    <col min="11267" max="11267" width="8.5703125" style="39" customWidth="1"/>
    <col min="11268" max="11268" width="7.28515625" style="39" customWidth="1"/>
    <col min="11269" max="11271" width="8.42578125" style="39" customWidth="1"/>
    <col min="11272" max="11272" width="11.28515625" style="39" customWidth="1"/>
    <col min="11273" max="11273" width="12.85546875" style="39" customWidth="1"/>
    <col min="11274" max="11274" width="9.28515625" style="39" customWidth="1"/>
    <col min="11275" max="11275" width="6.28515625" style="39" customWidth="1"/>
    <col min="11276" max="11520" width="11.42578125" style="39"/>
    <col min="11521" max="11521" width="9.5703125" style="39" customWidth="1"/>
    <col min="11522" max="11522" width="10.42578125" style="39" customWidth="1"/>
    <col min="11523" max="11523" width="8.5703125" style="39" customWidth="1"/>
    <col min="11524" max="11524" width="7.28515625" style="39" customWidth="1"/>
    <col min="11525" max="11527" width="8.42578125" style="39" customWidth="1"/>
    <col min="11528" max="11528" width="11.28515625" style="39" customWidth="1"/>
    <col min="11529" max="11529" width="12.85546875" style="39" customWidth="1"/>
    <col min="11530" max="11530" width="9.28515625" style="39" customWidth="1"/>
    <col min="11531" max="11531" width="6.28515625" style="39" customWidth="1"/>
    <col min="11532" max="11776" width="11.42578125" style="39"/>
    <col min="11777" max="11777" width="9.5703125" style="39" customWidth="1"/>
    <col min="11778" max="11778" width="10.42578125" style="39" customWidth="1"/>
    <col min="11779" max="11779" width="8.5703125" style="39" customWidth="1"/>
    <col min="11780" max="11780" width="7.28515625" style="39" customWidth="1"/>
    <col min="11781" max="11783" width="8.42578125" style="39" customWidth="1"/>
    <col min="11784" max="11784" width="11.28515625" style="39" customWidth="1"/>
    <col min="11785" max="11785" width="12.85546875" style="39" customWidth="1"/>
    <col min="11786" max="11786" width="9.28515625" style="39" customWidth="1"/>
    <col min="11787" max="11787" width="6.28515625" style="39" customWidth="1"/>
    <col min="11788" max="12032" width="11.42578125" style="39"/>
    <col min="12033" max="12033" width="9.5703125" style="39" customWidth="1"/>
    <col min="12034" max="12034" width="10.42578125" style="39" customWidth="1"/>
    <col min="12035" max="12035" width="8.5703125" style="39" customWidth="1"/>
    <col min="12036" max="12036" width="7.28515625" style="39" customWidth="1"/>
    <col min="12037" max="12039" width="8.42578125" style="39" customWidth="1"/>
    <col min="12040" max="12040" width="11.28515625" style="39" customWidth="1"/>
    <col min="12041" max="12041" width="12.85546875" style="39" customWidth="1"/>
    <col min="12042" max="12042" width="9.28515625" style="39" customWidth="1"/>
    <col min="12043" max="12043" width="6.28515625" style="39" customWidth="1"/>
    <col min="12044" max="12288" width="11.42578125" style="39"/>
    <col min="12289" max="12289" width="9.5703125" style="39" customWidth="1"/>
    <col min="12290" max="12290" width="10.42578125" style="39" customWidth="1"/>
    <col min="12291" max="12291" width="8.5703125" style="39" customWidth="1"/>
    <col min="12292" max="12292" width="7.28515625" style="39" customWidth="1"/>
    <col min="12293" max="12295" width="8.42578125" style="39" customWidth="1"/>
    <col min="12296" max="12296" width="11.28515625" style="39" customWidth="1"/>
    <col min="12297" max="12297" width="12.85546875" style="39" customWidth="1"/>
    <col min="12298" max="12298" width="9.28515625" style="39" customWidth="1"/>
    <col min="12299" max="12299" width="6.28515625" style="39" customWidth="1"/>
    <col min="12300" max="12544" width="11.42578125" style="39"/>
    <col min="12545" max="12545" width="9.5703125" style="39" customWidth="1"/>
    <col min="12546" max="12546" width="10.42578125" style="39" customWidth="1"/>
    <col min="12547" max="12547" width="8.5703125" style="39" customWidth="1"/>
    <col min="12548" max="12548" width="7.28515625" style="39" customWidth="1"/>
    <col min="12549" max="12551" width="8.42578125" style="39" customWidth="1"/>
    <col min="12552" max="12552" width="11.28515625" style="39" customWidth="1"/>
    <col min="12553" max="12553" width="12.85546875" style="39" customWidth="1"/>
    <col min="12554" max="12554" width="9.28515625" style="39" customWidth="1"/>
    <col min="12555" max="12555" width="6.28515625" style="39" customWidth="1"/>
    <col min="12556" max="12800" width="11.42578125" style="39"/>
    <col min="12801" max="12801" width="9.5703125" style="39" customWidth="1"/>
    <col min="12802" max="12802" width="10.42578125" style="39" customWidth="1"/>
    <col min="12803" max="12803" width="8.5703125" style="39" customWidth="1"/>
    <col min="12804" max="12804" width="7.28515625" style="39" customWidth="1"/>
    <col min="12805" max="12807" width="8.42578125" style="39" customWidth="1"/>
    <col min="12808" max="12808" width="11.28515625" style="39" customWidth="1"/>
    <col min="12809" max="12809" width="12.85546875" style="39" customWidth="1"/>
    <col min="12810" max="12810" width="9.28515625" style="39" customWidth="1"/>
    <col min="12811" max="12811" width="6.28515625" style="39" customWidth="1"/>
    <col min="12812" max="13056" width="11.42578125" style="39"/>
    <col min="13057" max="13057" width="9.5703125" style="39" customWidth="1"/>
    <col min="13058" max="13058" width="10.42578125" style="39" customWidth="1"/>
    <col min="13059" max="13059" width="8.5703125" style="39" customWidth="1"/>
    <col min="13060" max="13060" width="7.28515625" style="39" customWidth="1"/>
    <col min="13061" max="13063" width="8.42578125" style="39" customWidth="1"/>
    <col min="13064" max="13064" width="11.28515625" style="39" customWidth="1"/>
    <col min="13065" max="13065" width="12.85546875" style="39" customWidth="1"/>
    <col min="13066" max="13066" width="9.28515625" style="39" customWidth="1"/>
    <col min="13067" max="13067" width="6.28515625" style="39" customWidth="1"/>
    <col min="13068" max="13312" width="11.42578125" style="39"/>
    <col min="13313" max="13313" width="9.5703125" style="39" customWidth="1"/>
    <col min="13314" max="13314" width="10.42578125" style="39" customWidth="1"/>
    <col min="13315" max="13315" width="8.5703125" style="39" customWidth="1"/>
    <col min="13316" max="13316" width="7.28515625" style="39" customWidth="1"/>
    <col min="13317" max="13319" width="8.42578125" style="39" customWidth="1"/>
    <col min="13320" max="13320" width="11.28515625" style="39" customWidth="1"/>
    <col min="13321" max="13321" width="12.85546875" style="39" customWidth="1"/>
    <col min="13322" max="13322" width="9.28515625" style="39" customWidth="1"/>
    <col min="13323" max="13323" width="6.28515625" style="39" customWidth="1"/>
    <col min="13324" max="13568" width="11.42578125" style="39"/>
    <col min="13569" max="13569" width="9.5703125" style="39" customWidth="1"/>
    <col min="13570" max="13570" width="10.42578125" style="39" customWidth="1"/>
    <col min="13571" max="13571" width="8.5703125" style="39" customWidth="1"/>
    <col min="13572" max="13572" width="7.28515625" style="39" customWidth="1"/>
    <col min="13573" max="13575" width="8.42578125" style="39" customWidth="1"/>
    <col min="13576" max="13576" width="11.28515625" style="39" customWidth="1"/>
    <col min="13577" max="13577" width="12.85546875" style="39" customWidth="1"/>
    <col min="13578" max="13578" width="9.28515625" style="39" customWidth="1"/>
    <col min="13579" max="13579" width="6.28515625" style="39" customWidth="1"/>
    <col min="13580" max="13824" width="11.42578125" style="39"/>
    <col min="13825" max="13825" width="9.5703125" style="39" customWidth="1"/>
    <col min="13826" max="13826" width="10.42578125" style="39" customWidth="1"/>
    <col min="13827" max="13827" width="8.5703125" style="39" customWidth="1"/>
    <col min="13828" max="13828" width="7.28515625" style="39" customWidth="1"/>
    <col min="13829" max="13831" width="8.42578125" style="39" customWidth="1"/>
    <col min="13832" max="13832" width="11.28515625" style="39" customWidth="1"/>
    <col min="13833" max="13833" width="12.85546875" style="39" customWidth="1"/>
    <col min="13834" max="13834" width="9.28515625" style="39" customWidth="1"/>
    <col min="13835" max="13835" width="6.28515625" style="39" customWidth="1"/>
    <col min="13836" max="14080" width="11.42578125" style="39"/>
    <col min="14081" max="14081" width="9.5703125" style="39" customWidth="1"/>
    <col min="14082" max="14082" width="10.42578125" style="39" customWidth="1"/>
    <col min="14083" max="14083" width="8.5703125" style="39" customWidth="1"/>
    <col min="14084" max="14084" width="7.28515625" style="39" customWidth="1"/>
    <col min="14085" max="14087" width="8.42578125" style="39" customWidth="1"/>
    <col min="14088" max="14088" width="11.28515625" style="39" customWidth="1"/>
    <col min="14089" max="14089" width="12.85546875" style="39" customWidth="1"/>
    <col min="14090" max="14090" width="9.28515625" style="39" customWidth="1"/>
    <col min="14091" max="14091" width="6.28515625" style="39" customWidth="1"/>
    <col min="14092" max="14336" width="11.42578125" style="39"/>
    <col min="14337" max="14337" width="9.5703125" style="39" customWidth="1"/>
    <col min="14338" max="14338" width="10.42578125" style="39" customWidth="1"/>
    <col min="14339" max="14339" width="8.5703125" style="39" customWidth="1"/>
    <col min="14340" max="14340" width="7.28515625" style="39" customWidth="1"/>
    <col min="14341" max="14343" width="8.42578125" style="39" customWidth="1"/>
    <col min="14344" max="14344" width="11.28515625" style="39" customWidth="1"/>
    <col min="14345" max="14345" width="12.85546875" style="39" customWidth="1"/>
    <col min="14346" max="14346" width="9.28515625" style="39" customWidth="1"/>
    <col min="14347" max="14347" width="6.28515625" style="39" customWidth="1"/>
    <col min="14348" max="14592" width="11.42578125" style="39"/>
    <col min="14593" max="14593" width="9.5703125" style="39" customWidth="1"/>
    <col min="14594" max="14594" width="10.42578125" style="39" customWidth="1"/>
    <col min="14595" max="14595" width="8.5703125" style="39" customWidth="1"/>
    <col min="14596" max="14596" width="7.28515625" style="39" customWidth="1"/>
    <col min="14597" max="14599" width="8.42578125" style="39" customWidth="1"/>
    <col min="14600" max="14600" width="11.28515625" style="39" customWidth="1"/>
    <col min="14601" max="14601" width="12.85546875" style="39" customWidth="1"/>
    <col min="14602" max="14602" width="9.28515625" style="39" customWidth="1"/>
    <col min="14603" max="14603" width="6.28515625" style="39" customWidth="1"/>
    <col min="14604" max="14848" width="11.42578125" style="39"/>
    <col min="14849" max="14849" width="9.5703125" style="39" customWidth="1"/>
    <col min="14850" max="14850" width="10.42578125" style="39" customWidth="1"/>
    <col min="14851" max="14851" width="8.5703125" style="39" customWidth="1"/>
    <col min="14852" max="14852" width="7.28515625" style="39" customWidth="1"/>
    <col min="14853" max="14855" width="8.42578125" style="39" customWidth="1"/>
    <col min="14856" max="14856" width="11.28515625" style="39" customWidth="1"/>
    <col min="14857" max="14857" width="12.85546875" style="39" customWidth="1"/>
    <col min="14858" max="14858" width="9.28515625" style="39" customWidth="1"/>
    <col min="14859" max="14859" width="6.28515625" style="39" customWidth="1"/>
    <col min="14860" max="15104" width="11.42578125" style="39"/>
    <col min="15105" max="15105" width="9.5703125" style="39" customWidth="1"/>
    <col min="15106" max="15106" width="10.42578125" style="39" customWidth="1"/>
    <col min="15107" max="15107" width="8.5703125" style="39" customWidth="1"/>
    <col min="15108" max="15108" width="7.28515625" style="39" customWidth="1"/>
    <col min="15109" max="15111" width="8.42578125" style="39" customWidth="1"/>
    <col min="15112" max="15112" width="11.28515625" style="39" customWidth="1"/>
    <col min="15113" max="15113" width="12.85546875" style="39" customWidth="1"/>
    <col min="15114" max="15114" width="9.28515625" style="39" customWidth="1"/>
    <col min="15115" max="15115" width="6.28515625" style="39" customWidth="1"/>
    <col min="15116" max="15360" width="11.42578125" style="39"/>
    <col min="15361" max="15361" width="9.5703125" style="39" customWidth="1"/>
    <col min="15362" max="15362" width="10.42578125" style="39" customWidth="1"/>
    <col min="15363" max="15363" width="8.5703125" style="39" customWidth="1"/>
    <col min="15364" max="15364" width="7.28515625" style="39" customWidth="1"/>
    <col min="15365" max="15367" width="8.42578125" style="39" customWidth="1"/>
    <col min="15368" max="15368" width="11.28515625" style="39" customWidth="1"/>
    <col min="15369" max="15369" width="12.85546875" style="39" customWidth="1"/>
    <col min="15370" max="15370" width="9.28515625" style="39" customWidth="1"/>
    <col min="15371" max="15371" width="6.28515625" style="39" customWidth="1"/>
    <col min="15372" max="15616" width="11.42578125" style="39"/>
    <col min="15617" max="15617" width="9.5703125" style="39" customWidth="1"/>
    <col min="15618" max="15618" width="10.42578125" style="39" customWidth="1"/>
    <col min="15619" max="15619" width="8.5703125" style="39" customWidth="1"/>
    <col min="15620" max="15620" width="7.28515625" style="39" customWidth="1"/>
    <col min="15621" max="15623" width="8.42578125" style="39" customWidth="1"/>
    <col min="15624" max="15624" width="11.28515625" style="39" customWidth="1"/>
    <col min="15625" max="15625" width="12.85546875" style="39" customWidth="1"/>
    <col min="15626" max="15626" width="9.28515625" style="39" customWidth="1"/>
    <col min="15627" max="15627" width="6.28515625" style="39" customWidth="1"/>
    <col min="15628" max="15872" width="11.42578125" style="39"/>
    <col min="15873" max="15873" width="9.5703125" style="39" customWidth="1"/>
    <col min="15874" max="15874" width="10.42578125" style="39" customWidth="1"/>
    <col min="15875" max="15875" width="8.5703125" style="39" customWidth="1"/>
    <col min="15876" max="15876" width="7.28515625" style="39" customWidth="1"/>
    <col min="15877" max="15879" width="8.42578125" style="39" customWidth="1"/>
    <col min="15880" max="15880" width="11.28515625" style="39" customWidth="1"/>
    <col min="15881" max="15881" width="12.85546875" style="39" customWidth="1"/>
    <col min="15882" max="15882" width="9.28515625" style="39" customWidth="1"/>
    <col min="15883" max="15883" width="6.28515625" style="39" customWidth="1"/>
    <col min="15884" max="16128" width="11.42578125" style="39"/>
    <col min="16129" max="16129" width="9.5703125" style="39" customWidth="1"/>
    <col min="16130" max="16130" width="10.42578125" style="39" customWidth="1"/>
    <col min="16131" max="16131" width="8.5703125" style="39" customWidth="1"/>
    <col min="16132" max="16132" width="7.28515625" style="39" customWidth="1"/>
    <col min="16133" max="16135" width="8.42578125" style="39" customWidth="1"/>
    <col min="16136" max="16136" width="11.28515625" style="39" customWidth="1"/>
    <col min="16137" max="16137" width="12.85546875" style="39" customWidth="1"/>
    <col min="16138" max="16138" width="9.28515625" style="39" customWidth="1"/>
    <col min="16139" max="16139" width="6.28515625" style="39" customWidth="1"/>
    <col min="16140" max="16384" width="11.42578125" style="39"/>
  </cols>
  <sheetData>
    <row r="1" spans="1:19">
      <c r="A1" s="39" t="s">
        <v>147</v>
      </c>
    </row>
    <row r="2" spans="1:19">
      <c r="A2" s="39" t="s">
        <v>148</v>
      </c>
    </row>
    <row r="3" spans="1:19" ht="14.25">
      <c r="A3" s="85"/>
      <c r="B3" s="86"/>
      <c r="C3" s="86"/>
      <c r="D3" s="86"/>
      <c r="E3" s="86"/>
      <c r="F3" s="86"/>
      <c r="G3" s="86"/>
      <c r="H3" s="86"/>
      <c r="I3" s="86"/>
      <c r="J3" s="86"/>
      <c r="K3" s="86"/>
      <c r="P3" s="39" t="s">
        <v>149</v>
      </c>
      <c r="Q3" s="39" t="s">
        <v>150</v>
      </c>
    </row>
    <row r="4" spans="1:19" ht="14.25">
      <c r="A4" s="85"/>
      <c r="B4" s="86"/>
      <c r="C4" s="86"/>
      <c r="D4" s="86"/>
      <c r="E4" s="86"/>
      <c r="F4" s="86"/>
      <c r="G4" s="86"/>
      <c r="H4" s="86"/>
      <c r="I4" s="86"/>
      <c r="J4" s="86"/>
      <c r="K4" s="86"/>
      <c r="P4" s="39" t="s">
        <v>151</v>
      </c>
      <c r="Q4" s="39">
        <v>1992</v>
      </c>
    </row>
    <row r="5" spans="1:19" ht="14.25">
      <c r="A5" s="85"/>
      <c r="B5" s="86"/>
      <c r="C5" s="86"/>
      <c r="D5" s="86"/>
      <c r="E5" s="86"/>
      <c r="F5" s="86"/>
      <c r="G5" s="86"/>
      <c r="H5" s="86"/>
      <c r="I5" s="86"/>
      <c r="J5" s="86"/>
      <c r="K5" s="86"/>
    </row>
    <row r="6" spans="1:19" ht="13.5" thickBot="1"/>
    <row r="7" spans="1:19" ht="14.25" customHeight="1" thickBot="1">
      <c r="A7" s="44" t="s">
        <v>152</v>
      </c>
      <c r="B7" s="44" t="s">
        <v>149</v>
      </c>
      <c r="C7" s="44" t="s">
        <v>153</v>
      </c>
      <c r="D7" s="44" t="s">
        <v>150</v>
      </c>
      <c r="E7" s="44" t="s">
        <v>154</v>
      </c>
      <c r="F7" s="44" t="s">
        <v>155</v>
      </c>
      <c r="G7" s="44" t="s">
        <v>156</v>
      </c>
      <c r="H7" s="44" t="s">
        <v>157</v>
      </c>
      <c r="I7" s="44" t="s">
        <v>158</v>
      </c>
      <c r="J7" s="44" t="s">
        <v>68</v>
      </c>
      <c r="K7" s="44" t="s">
        <v>159</v>
      </c>
    </row>
    <row r="8" spans="1:19">
      <c r="A8" s="87" t="s">
        <v>160</v>
      </c>
      <c r="B8" s="47" t="s">
        <v>151</v>
      </c>
      <c r="C8" s="47" t="s">
        <v>161</v>
      </c>
      <c r="D8" s="47">
        <v>1992</v>
      </c>
      <c r="E8" s="47">
        <v>14</v>
      </c>
      <c r="F8" s="47">
        <v>10</v>
      </c>
      <c r="G8" s="47">
        <v>6</v>
      </c>
      <c r="H8" s="88">
        <f t="shared" ref="H8:H31" si="0">E8*1.2+F8*0.7+G8*3</f>
        <v>41.8</v>
      </c>
      <c r="I8" s="47">
        <v>27</v>
      </c>
      <c r="J8" s="89">
        <v>5.6250000000000001E-2</v>
      </c>
      <c r="K8" s="90">
        <v>18</v>
      </c>
      <c r="L8" s="53"/>
      <c r="M8" s="54">
        <f>DSUM(A7:K31,H7,P3:Q4)</f>
        <v>375.1</v>
      </c>
      <c r="N8" s="52"/>
      <c r="O8" s="52"/>
      <c r="P8" s="52"/>
      <c r="Q8" s="52"/>
      <c r="R8" s="52"/>
      <c r="S8" s="52"/>
    </row>
    <row r="9" spans="1:19">
      <c r="A9" s="87" t="s">
        <v>162</v>
      </c>
      <c r="B9" s="47" t="s">
        <v>163</v>
      </c>
      <c r="C9" s="47" t="s">
        <v>161</v>
      </c>
      <c r="D9" s="47">
        <v>1994</v>
      </c>
      <c r="E9" s="47">
        <v>8</v>
      </c>
      <c r="F9" s="47">
        <v>5</v>
      </c>
      <c r="G9" s="47">
        <v>12</v>
      </c>
      <c r="H9" s="88">
        <f t="shared" si="0"/>
        <v>49.1</v>
      </c>
      <c r="I9" s="47">
        <v>25</v>
      </c>
      <c r="J9" s="89">
        <v>5.2083333333333336E-2</v>
      </c>
      <c r="K9" s="90">
        <v>16.7</v>
      </c>
      <c r="L9" s="53"/>
      <c r="M9" s="52"/>
      <c r="N9" s="52"/>
      <c r="O9" s="52"/>
      <c r="P9" s="52"/>
      <c r="Q9" s="52"/>
      <c r="R9" s="52"/>
      <c r="S9" s="52"/>
    </row>
    <row r="10" spans="1:19">
      <c r="A10" s="87" t="s">
        <v>164</v>
      </c>
      <c r="B10" s="47" t="s">
        <v>151</v>
      </c>
      <c r="C10" s="47" t="s">
        <v>165</v>
      </c>
      <c r="D10" s="47">
        <v>1990</v>
      </c>
      <c r="E10" s="47">
        <v>28</v>
      </c>
      <c r="F10" s="47">
        <v>5</v>
      </c>
      <c r="G10" s="47">
        <v>6</v>
      </c>
      <c r="H10" s="88">
        <f t="shared" si="0"/>
        <v>55.1</v>
      </c>
      <c r="I10" s="47">
        <v>28</v>
      </c>
      <c r="J10" s="89">
        <v>5.8333333333333334E-2</v>
      </c>
      <c r="K10" s="90">
        <v>18.7</v>
      </c>
      <c r="L10" s="51"/>
      <c r="M10" s="52"/>
      <c r="N10" s="52"/>
      <c r="O10" s="52"/>
      <c r="P10" s="52"/>
      <c r="Q10" s="52"/>
      <c r="R10" s="52"/>
      <c r="S10" s="52"/>
    </row>
    <row r="11" spans="1:19">
      <c r="A11" s="87" t="s">
        <v>166</v>
      </c>
      <c r="B11" s="47" t="s">
        <v>167</v>
      </c>
      <c r="C11" s="47" t="s">
        <v>168</v>
      </c>
      <c r="D11" s="47">
        <v>1990</v>
      </c>
      <c r="E11" s="47">
        <v>11</v>
      </c>
      <c r="F11" s="47">
        <v>19</v>
      </c>
      <c r="G11" s="47">
        <v>10</v>
      </c>
      <c r="H11" s="88">
        <f t="shared" si="0"/>
        <v>56.5</v>
      </c>
      <c r="I11" s="47">
        <v>28</v>
      </c>
      <c r="J11" s="89">
        <v>5.8333333333333334E-2</v>
      </c>
      <c r="K11" s="90">
        <v>18.7</v>
      </c>
      <c r="L11" s="51"/>
      <c r="M11" s="51"/>
      <c r="N11" s="51"/>
      <c r="O11" s="51"/>
      <c r="P11" s="52"/>
      <c r="Q11" s="51"/>
      <c r="R11" s="51"/>
      <c r="S11" s="51"/>
    </row>
    <row r="12" spans="1:19">
      <c r="A12" s="87" t="s">
        <v>169</v>
      </c>
      <c r="B12" s="47" t="s">
        <v>167</v>
      </c>
      <c r="C12" s="47" t="s">
        <v>165</v>
      </c>
      <c r="D12" s="47">
        <v>1996</v>
      </c>
      <c r="E12" s="47">
        <v>19</v>
      </c>
      <c r="F12" s="47">
        <v>7</v>
      </c>
      <c r="G12" s="47">
        <v>10</v>
      </c>
      <c r="H12" s="88">
        <f t="shared" si="0"/>
        <v>57.7</v>
      </c>
      <c r="I12" s="47">
        <v>10</v>
      </c>
      <c r="J12" s="89">
        <v>2.0833333333333332E-2</v>
      </c>
      <c r="K12" s="90">
        <v>6.7</v>
      </c>
      <c r="L12" s="53"/>
      <c r="M12" s="53"/>
      <c r="N12" s="53"/>
      <c r="O12" s="53"/>
      <c r="P12" s="52"/>
      <c r="Q12" s="52"/>
      <c r="R12" s="52"/>
      <c r="S12" s="52"/>
    </row>
    <row r="13" spans="1:19">
      <c r="A13" s="87" t="s">
        <v>160</v>
      </c>
      <c r="B13" s="47" t="s">
        <v>151</v>
      </c>
      <c r="C13" s="47" t="s">
        <v>161</v>
      </c>
      <c r="D13" s="47">
        <v>1992</v>
      </c>
      <c r="E13" s="47">
        <v>25</v>
      </c>
      <c r="F13" s="47">
        <v>6</v>
      </c>
      <c r="G13" s="47">
        <v>9</v>
      </c>
      <c r="H13" s="88">
        <f t="shared" si="0"/>
        <v>61.2</v>
      </c>
      <c r="I13" s="47">
        <v>19</v>
      </c>
      <c r="J13" s="89">
        <v>3.9583333333333331E-2</v>
      </c>
      <c r="K13" s="90">
        <v>12.7</v>
      </c>
      <c r="L13" s="53"/>
      <c r="M13" s="53"/>
      <c r="N13" s="53"/>
      <c r="O13" s="53"/>
      <c r="P13" s="52"/>
      <c r="Q13" s="52"/>
      <c r="R13" s="52"/>
      <c r="S13" s="52"/>
    </row>
    <row r="14" spans="1:19">
      <c r="A14" s="87" t="s">
        <v>166</v>
      </c>
      <c r="B14" s="47" t="s">
        <v>167</v>
      </c>
      <c r="C14" s="47" t="s">
        <v>168</v>
      </c>
      <c r="D14" s="47">
        <v>1990</v>
      </c>
      <c r="E14" s="47">
        <v>36</v>
      </c>
      <c r="F14" s="47">
        <v>7</v>
      </c>
      <c r="G14" s="47">
        <v>7</v>
      </c>
      <c r="H14" s="88">
        <f t="shared" si="0"/>
        <v>69.099999999999994</v>
      </c>
      <c r="I14" s="47">
        <v>17</v>
      </c>
      <c r="J14" s="89">
        <v>3.5416666666666666E-2</v>
      </c>
      <c r="K14" s="90">
        <v>11.3</v>
      </c>
      <c r="L14" s="53"/>
      <c r="M14" s="53"/>
      <c r="N14" s="53"/>
      <c r="O14" s="53"/>
      <c r="P14" s="52"/>
      <c r="Q14" s="52"/>
      <c r="R14" s="52"/>
      <c r="S14" s="52"/>
    </row>
    <row r="15" spans="1:19">
      <c r="A15" s="87" t="s">
        <v>164</v>
      </c>
      <c r="B15" s="47" t="s">
        <v>151</v>
      </c>
      <c r="C15" s="47" t="s">
        <v>165</v>
      </c>
      <c r="D15" s="47">
        <v>1990</v>
      </c>
      <c r="E15" s="47">
        <v>14</v>
      </c>
      <c r="F15" s="47">
        <v>7</v>
      </c>
      <c r="G15" s="47">
        <v>16</v>
      </c>
      <c r="H15" s="88">
        <f t="shared" si="0"/>
        <v>69.7</v>
      </c>
      <c r="I15" s="47">
        <v>17</v>
      </c>
      <c r="J15" s="89">
        <v>3.5416666666666666E-2</v>
      </c>
      <c r="K15" s="90">
        <v>11.3</v>
      </c>
      <c r="L15" s="53"/>
      <c r="M15" s="53"/>
      <c r="N15" s="53"/>
      <c r="O15" s="53"/>
      <c r="P15" s="52"/>
      <c r="Q15" s="52"/>
      <c r="R15" s="52"/>
      <c r="S15" s="52"/>
    </row>
    <row r="16" spans="1:19">
      <c r="A16" s="87" t="s">
        <v>160</v>
      </c>
      <c r="B16" s="47" t="s">
        <v>151</v>
      </c>
      <c r="C16" s="47" t="s">
        <v>161</v>
      </c>
      <c r="D16" s="47">
        <v>1992</v>
      </c>
      <c r="E16" s="47">
        <v>33</v>
      </c>
      <c r="F16" s="47">
        <v>16</v>
      </c>
      <c r="G16" s="47">
        <v>7</v>
      </c>
      <c r="H16" s="88">
        <f t="shared" si="0"/>
        <v>71.8</v>
      </c>
      <c r="I16" s="47">
        <v>15</v>
      </c>
      <c r="J16" s="89">
        <v>3.125E-2</v>
      </c>
      <c r="K16" s="90">
        <v>10</v>
      </c>
      <c r="L16" s="53"/>
      <c r="M16" s="53"/>
      <c r="N16" s="53"/>
      <c r="O16" s="53"/>
      <c r="P16" s="52"/>
      <c r="Q16" s="52"/>
      <c r="R16" s="52"/>
      <c r="S16" s="52"/>
    </row>
    <row r="17" spans="1:19">
      <c r="A17" s="87" t="s">
        <v>170</v>
      </c>
      <c r="B17" s="47" t="s">
        <v>163</v>
      </c>
      <c r="C17" s="47" t="s">
        <v>168</v>
      </c>
      <c r="D17" s="47">
        <v>1996</v>
      </c>
      <c r="E17" s="47">
        <v>42</v>
      </c>
      <c r="F17" s="47">
        <v>14</v>
      </c>
      <c r="G17" s="47">
        <v>5</v>
      </c>
      <c r="H17" s="88">
        <f t="shared" si="0"/>
        <v>75.199999999999989</v>
      </c>
      <c r="I17" s="47">
        <v>29</v>
      </c>
      <c r="J17" s="89">
        <v>6.0416666666666667E-2</v>
      </c>
      <c r="K17" s="90">
        <v>19.3</v>
      </c>
      <c r="L17" s="53"/>
      <c r="M17" s="53"/>
      <c r="N17" s="53"/>
      <c r="O17" s="53"/>
      <c r="P17" s="52"/>
      <c r="Q17" s="52"/>
      <c r="R17" s="52"/>
      <c r="S17" s="52"/>
    </row>
    <row r="18" spans="1:19">
      <c r="A18" s="87" t="s">
        <v>166</v>
      </c>
      <c r="B18" s="47" t="s">
        <v>167</v>
      </c>
      <c r="C18" s="47" t="s">
        <v>168</v>
      </c>
      <c r="D18" s="47">
        <v>1990</v>
      </c>
      <c r="E18" s="47">
        <v>43</v>
      </c>
      <c r="F18" s="47">
        <v>10</v>
      </c>
      <c r="G18" s="47">
        <v>7</v>
      </c>
      <c r="H18" s="88">
        <f t="shared" si="0"/>
        <v>79.599999999999994</v>
      </c>
      <c r="I18" s="47">
        <v>11</v>
      </c>
      <c r="J18" s="89">
        <v>2.2916666666666665E-2</v>
      </c>
      <c r="K18" s="90">
        <v>7.3</v>
      </c>
      <c r="L18" s="52"/>
      <c r="M18" s="52"/>
      <c r="N18" s="52"/>
      <c r="O18" s="52"/>
      <c r="P18" s="52"/>
      <c r="Q18" s="52"/>
      <c r="R18" s="52"/>
      <c r="S18" s="52"/>
    </row>
    <row r="19" spans="1:19">
      <c r="A19" s="87" t="s">
        <v>164</v>
      </c>
      <c r="B19" s="47" t="s">
        <v>151</v>
      </c>
      <c r="C19" s="47" t="s">
        <v>165</v>
      </c>
      <c r="D19" s="47">
        <v>1990</v>
      </c>
      <c r="E19" s="47">
        <v>24</v>
      </c>
      <c r="F19" s="47">
        <v>11</v>
      </c>
      <c r="G19" s="47">
        <v>15</v>
      </c>
      <c r="H19" s="88">
        <f t="shared" si="0"/>
        <v>81.5</v>
      </c>
      <c r="I19" s="47">
        <v>15</v>
      </c>
      <c r="J19" s="89">
        <v>3.125E-2</v>
      </c>
      <c r="K19" s="90">
        <v>10</v>
      </c>
      <c r="L19" s="52"/>
      <c r="M19" s="52"/>
      <c r="N19" s="52"/>
      <c r="O19" s="52"/>
      <c r="P19" s="52"/>
      <c r="Q19" s="52"/>
      <c r="R19" s="52"/>
      <c r="S19" s="52"/>
    </row>
    <row r="20" spans="1:19">
      <c r="A20" s="87" t="s">
        <v>171</v>
      </c>
      <c r="B20" s="47" t="s">
        <v>167</v>
      </c>
      <c r="C20" s="47" t="s">
        <v>161</v>
      </c>
      <c r="D20" s="47">
        <v>1991</v>
      </c>
      <c r="E20" s="47">
        <v>44</v>
      </c>
      <c r="F20" s="47">
        <v>15</v>
      </c>
      <c r="G20" s="47">
        <v>7</v>
      </c>
      <c r="H20" s="88">
        <f t="shared" si="0"/>
        <v>84.3</v>
      </c>
      <c r="I20" s="47">
        <v>29</v>
      </c>
      <c r="J20" s="89">
        <v>6.0416666666666667E-2</v>
      </c>
      <c r="K20" s="90">
        <v>19.3</v>
      </c>
      <c r="L20" s="52"/>
      <c r="M20" s="52"/>
      <c r="N20" s="52"/>
      <c r="O20" s="52"/>
      <c r="P20" s="52"/>
      <c r="Q20" s="52"/>
      <c r="R20" s="52"/>
      <c r="S20" s="52"/>
    </row>
    <row r="21" spans="1:19">
      <c r="A21" s="87" t="s">
        <v>172</v>
      </c>
      <c r="B21" s="47" t="s">
        <v>151</v>
      </c>
      <c r="C21" s="47" t="s">
        <v>168</v>
      </c>
      <c r="D21" s="47">
        <v>1993</v>
      </c>
      <c r="E21" s="47">
        <v>19</v>
      </c>
      <c r="F21" s="47">
        <v>17</v>
      </c>
      <c r="G21" s="47">
        <v>18</v>
      </c>
      <c r="H21" s="88">
        <f t="shared" si="0"/>
        <v>88.7</v>
      </c>
      <c r="I21" s="47">
        <v>22</v>
      </c>
      <c r="J21" s="89">
        <v>4.583333333333333E-2</v>
      </c>
      <c r="K21" s="90">
        <v>14.7</v>
      </c>
    </row>
    <row r="22" spans="1:19">
      <c r="A22" s="87" t="s">
        <v>172</v>
      </c>
      <c r="B22" s="47" t="s">
        <v>151</v>
      </c>
      <c r="C22" s="47" t="s">
        <v>168</v>
      </c>
      <c r="D22" s="47">
        <v>1993</v>
      </c>
      <c r="E22" s="47">
        <v>29</v>
      </c>
      <c r="F22" s="47">
        <v>16</v>
      </c>
      <c r="G22" s="47">
        <v>15</v>
      </c>
      <c r="H22" s="88">
        <f t="shared" si="0"/>
        <v>91</v>
      </c>
      <c r="I22" s="47">
        <v>28</v>
      </c>
      <c r="J22" s="89">
        <v>5.8333333333333334E-2</v>
      </c>
      <c r="K22" s="90">
        <v>18.7</v>
      </c>
    </row>
    <row r="23" spans="1:19">
      <c r="A23" s="87" t="s">
        <v>171</v>
      </c>
      <c r="B23" s="47" t="s">
        <v>167</v>
      </c>
      <c r="C23" s="47" t="s">
        <v>161</v>
      </c>
      <c r="D23" s="47">
        <v>1991</v>
      </c>
      <c r="E23" s="47">
        <v>50</v>
      </c>
      <c r="F23" s="47">
        <v>17</v>
      </c>
      <c r="G23" s="47">
        <v>7</v>
      </c>
      <c r="H23" s="88">
        <f t="shared" si="0"/>
        <v>92.9</v>
      </c>
      <c r="I23" s="47">
        <v>12</v>
      </c>
      <c r="J23" s="89">
        <v>2.5000000000000001E-2</v>
      </c>
      <c r="K23" s="90">
        <v>8</v>
      </c>
    </row>
    <row r="24" spans="1:19">
      <c r="A24" s="87" t="s">
        <v>160</v>
      </c>
      <c r="B24" s="47" t="s">
        <v>151</v>
      </c>
      <c r="C24" s="47" t="s">
        <v>161</v>
      </c>
      <c r="D24" s="47">
        <v>1992</v>
      </c>
      <c r="E24" s="47">
        <v>22</v>
      </c>
      <c r="F24" s="47">
        <v>18</v>
      </c>
      <c r="G24" s="47">
        <v>18</v>
      </c>
      <c r="H24" s="88">
        <f t="shared" si="0"/>
        <v>93</v>
      </c>
      <c r="I24" s="47">
        <v>11</v>
      </c>
      <c r="J24" s="89">
        <v>2.2916666666666665E-2</v>
      </c>
      <c r="K24" s="90">
        <v>7.3</v>
      </c>
    </row>
    <row r="25" spans="1:19">
      <c r="A25" s="87" t="s">
        <v>162</v>
      </c>
      <c r="B25" s="47" t="s">
        <v>163</v>
      </c>
      <c r="C25" s="47" t="s">
        <v>161</v>
      </c>
      <c r="D25" s="47">
        <v>1994</v>
      </c>
      <c r="E25" s="47">
        <v>22</v>
      </c>
      <c r="F25" s="47">
        <v>17</v>
      </c>
      <c r="G25" s="47">
        <v>19</v>
      </c>
      <c r="H25" s="88">
        <f t="shared" si="0"/>
        <v>95.3</v>
      </c>
      <c r="I25" s="47">
        <v>13</v>
      </c>
      <c r="J25" s="89">
        <v>2.7083333333333334E-2</v>
      </c>
      <c r="K25" s="90">
        <v>8.6999999999999993</v>
      </c>
    </row>
    <row r="26" spans="1:19">
      <c r="A26" s="87" t="s">
        <v>172</v>
      </c>
      <c r="B26" s="47" t="s">
        <v>151</v>
      </c>
      <c r="C26" s="47" t="s">
        <v>168</v>
      </c>
      <c r="D26" s="47">
        <v>1993</v>
      </c>
      <c r="E26" s="47">
        <v>27</v>
      </c>
      <c r="F26" s="47">
        <v>13</v>
      </c>
      <c r="G26" s="47">
        <v>19</v>
      </c>
      <c r="H26" s="88">
        <f t="shared" si="0"/>
        <v>98.5</v>
      </c>
      <c r="I26" s="47">
        <v>27</v>
      </c>
      <c r="J26" s="89">
        <v>5.6250000000000001E-2</v>
      </c>
      <c r="K26" s="90">
        <v>18</v>
      </c>
    </row>
    <row r="27" spans="1:19">
      <c r="A27" s="87" t="s">
        <v>169</v>
      </c>
      <c r="B27" s="47" t="s">
        <v>167</v>
      </c>
      <c r="C27" s="47" t="s">
        <v>165</v>
      </c>
      <c r="D27" s="47">
        <v>1996</v>
      </c>
      <c r="E27" s="47">
        <v>47</v>
      </c>
      <c r="F27" s="47">
        <v>10</v>
      </c>
      <c r="G27" s="47">
        <v>12</v>
      </c>
      <c r="H27" s="88">
        <f t="shared" si="0"/>
        <v>99.4</v>
      </c>
      <c r="I27" s="47">
        <v>23</v>
      </c>
      <c r="J27" s="89">
        <v>4.791666666666667E-2</v>
      </c>
      <c r="K27" s="90">
        <v>15.3</v>
      </c>
    </row>
    <row r="28" spans="1:19">
      <c r="A28" s="87" t="s">
        <v>166</v>
      </c>
      <c r="B28" s="47" t="s">
        <v>167</v>
      </c>
      <c r="C28" s="47" t="s">
        <v>168</v>
      </c>
      <c r="D28" s="47">
        <v>1990</v>
      </c>
      <c r="E28" s="47">
        <v>34</v>
      </c>
      <c r="F28" s="47">
        <v>16</v>
      </c>
      <c r="G28" s="47">
        <v>16</v>
      </c>
      <c r="H28" s="88">
        <f t="shared" si="0"/>
        <v>100</v>
      </c>
      <c r="I28" s="47">
        <v>11</v>
      </c>
      <c r="J28" s="89">
        <v>2.2916666666666665E-2</v>
      </c>
      <c r="K28" s="90">
        <v>7.3</v>
      </c>
    </row>
    <row r="29" spans="1:19">
      <c r="A29" s="87" t="s">
        <v>166</v>
      </c>
      <c r="B29" s="47" t="s">
        <v>167</v>
      </c>
      <c r="C29" s="47" t="s">
        <v>168</v>
      </c>
      <c r="D29" s="47">
        <v>1990</v>
      </c>
      <c r="E29" s="47">
        <v>38</v>
      </c>
      <c r="F29" s="47">
        <v>18</v>
      </c>
      <c r="G29" s="47">
        <v>14</v>
      </c>
      <c r="H29" s="88">
        <f t="shared" si="0"/>
        <v>100.2</v>
      </c>
      <c r="I29" s="47">
        <v>22</v>
      </c>
      <c r="J29" s="89">
        <v>4.583333333333333E-2</v>
      </c>
      <c r="K29" s="90">
        <v>14.7</v>
      </c>
    </row>
    <row r="30" spans="1:19">
      <c r="A30" s="87" t="s">
        <v>166</v>
      </c>
      <c r="B30" s="47" t="s">
        <v>167</v>
      </c>
      <c r="C30" s="47" t="s">
        <v>168</v>
      </c>
      <c r="D30" s="47">
        <v>1990</v>
      </c>
      <c r="E30" s="47">
        <v>36</v>
      </c>
      <c r="F30" s="47">
        <v>14</v>
      </c>
      <c r="G30" s="47">
        <v>16</v>
      </c>
      <c r="H30" s="88">
        <f t="shared" si="0"/>
        <v>101</v>
      </c>
      <c r="I30" s="47">
        <v>29</v>
      </c>
      <c r="J30" s="89">
        <v>6.0416666666666667E-2</v>
      </c>
      <c r="K30" s="90">
        <v>19.3</v>
      </c>
    </row>
    <row r="31" spans="1:19" ht="13.5" thickBot="1">
      <c r="A31" s="91" t="s">
        <v>160</v>
      </c>
      <c r="B31" s="92" t="s">
        <v>151</v>
      </c>
      <c r="C31" s="92" t="s">
        <v>161</v>
      </c>
      <c r="D31" s="92">
        <v>1992</v>
      </c>
      <c r="E31" s="92">
        <v>32</v>
      </c>
      <c r="F31" s="92">
        <v>17</v>
      </c>
      <c r="G31" s="92">
        <v>19</v>
      </c>
      <c r="H31" s="93">
        <f t="shared" si="0"/>
        <v>107.3</v>
      </c>
      <c r="I31" s="92">
        <v>11</v>
      </c>
      <c r="J31" s="94">
        <v>2.2916666666666665E-2</v>
      </c>
      <c r="K31" s="95">
        <v>7.3</v>
      </c>
    </row>
    <row r="32" spans="1:19">
      <c r="H32" s="54"/>
    </row>
  </sheetData>
  <printOptions horizontalCentered="1"/>
  <pageMargins left="0.78740157480314965" right="0.78740157480314965" top="0.98425196850393704" bottom="0.98425196850393704" header="0.51181102362204722" footer="0.51181102362204722"/>
  <pageSetup paperSize="9" scale="84" fitToHeight="2" orientation="portrait" horizontalDpi="180" verticalDpi="180" r:id="rId1"/>
  <headerFooter alignWithMargins="0"/>
  <drawing r:id="rId2"/>
</worksheet>
</file>

<file path=xl/worksheets/sheet9.xml><?xml version="1.0" encoding="utf-8"?>
<worksheet xmlns="http://schemas.openxmlformats.org/spreadsheetml/2006/main" xmlns:r="http://schemas.openxmlformats.org/officeDocument/2006/relationships">
  <dimension ref="A1:O38"/>
  <sheetViews>
    <sheetView zoomScale="92" workbookViewId="0">
      <selection activeCell="K8" sqref="K8"/>
    </sheetView>
  </sheetViews>
  <sheetFormatPr baseColWidth="10" defaultRowHeight="12.75"/>
  <cols>
    <col min="1" max="1" width="8.5703125" style="39" customWidth="1"/>
    <col min="2" max="2" width="15.42578125" style="39" customWidth="1"/>
    <col min="3" max="3" width="12.42578125" style="39" customWidth="1"/>
    <col min="4" max="4" width="11.7109375" style="39" customWidth="1"/>
    <col min="5" max="5" width="10.85546875" style="39" customWidth="1"/>
    <col min="6" max="6" width="13.42578125" style="39" customWidth="1"/>
    <col min="7" max="7" width="16" style="39" customWidth="1"/>
    <col min="8" max="256" width="11.42578125" style="39"/>
    <col min="257" max="257" width="8.5703125" style="39" customWidth="1"/>
    <col min="258" max="258" width="15.42578125" style="39" customWidth="1"/>
    <col min="259" max="259" width="12.42578125" style="39" customWidth="1"/>
    <col min="260" max="260" width="11.7109375" style="39" customWidth="1"/>
    <col min="261" max="261" width="10.85546875" style="39" customWidth="1"/>
    <col min="262" max="262" width="13.42578125" style="39" customWidth="1"/>
    <col min="263" max="263" width="16" style="39" customWidth="1"/>
    <col min="264" max="512" width="11.42578125" style="39"/>
    <col min="513" max="513" width="8.5703125" style="39" customWidth="1"/>
    <col min="514" max="514" width="15.42578125" style="39" customWidth="1"/>
    <col min="515" max="515" width="12.42578125" style="39" customWidth="1"/>
    <col min="516" max="516" width="11.7109375" style="39" customWidth="1"/>
    <col min="517" max="517" width="10.85546875" style="39" customWidth="1"/>
    <col min="518" max="518" width="13.42578125" style="39" customWidth="1"/>
    <col min="519" max="519" width="16" style="39" customWidth="1"/>
    <col min="520" max="768" width="11.42578125" style="39"/>
    <col min="769" max="769" width="8.5703125" style="39" customWidth="1"/>
    <col min="770" max="770" width="15.42578125" style="39" customWidth="1"/>
    <col min="771" max="771" width="12.42578125" style="39" customWidth="1"/>
    <col min="772" max="772" width="11.7109375" style="39" customWidth="1"/>
    <col min="773" max="773" width="10.85546875" style="39" customWidth="1"/>
    <col min="774" max="774" width="13.42578125" style="39" customWidth="1"/>
    <col min="775" max="775" width="16" style="39" customWidth="1"/>
    <col min="776" max="1024" width="11.42578125" style="39"/>
    <col min="1025" max="1025" width="8.5703125" style="39" customWidth="1"/>
    <col min="1026" max="1026" width="15.42578125" style="39" customWidth="1"/>
    <col min="1027" max="1027" width="12.42578125" style="39" customWidth="1"/>
    <col min="1028" max="1028" width="11.7109375" style="39" customWidth="1"/>
    <col min="1029" max="1029" width="10.85546875" style="39" customWidth="1"/>
    <col min="1030" max="1030" width="13.42578125" style="39" customWidth="1"/>
    <col min="1031" max="1031" width="16" style="39" customWidth="1"/>
    <col min="1032" max="1280" width="11.42578125" style="39"/>
    <col min="1281" max="1281" width="8.5703125" style="39" customWidth="1"/>
    <col min="1282" max="1282" width="15.42578125" style="39" customWidth="1"/>
    <col min="1283" max="1283" width="12.42578125" style="39" customWidth="1"/>
    <col min="1284" max="1284" width="11.7109375" style="39" customWidth="1"/>
    <col min="1285" max="1285" width="10.85546875" style="39" customWidth="1"/>
    <col min="1286" max="1286" width="13.42578125" style="39" customWidth="1"/>
    <col min="1287" max="1287" width="16" style="39" customWidth="1"/>
    <col min="1288" max="1536" width="11.42578125" style="39"/>
    <col min="1537" max="1537" width="8.5703125" style="39" customWidth="1"/>
    <col min="1538" max="1538" width="15.42578125" style="39" customWidth="1"/>
    <col min="1539" max="1539" width="12.42578125" style="39" customWidth="1"/>
    <col min="1540" max="1540" width="11.7109375" style="39" customWidth="1"/>
    <col min="1541" max="1541" width="10.85546875" style="39" customWidth="1"/>
    <col min="1542" max="1542" width="13.42578125" style="39" customWidth="1"/>
    <col min="1543" max="1543" width="16" style="39" customWidth="1"/>
    <col min="1544" max="1792" width="11.42578125" style="39"/>
    <col min="1793" max="1793" width="8.5703125" style="39" customWidth="1"/>
    <col min="1794" max="1794" width="15.42578125" style="39" customWidth="1"/>
    <col min="1795" max="1795" width="12.42578125" style="39" customWidth="1"/>
    <col min="1796" max="1796" width="11.7109375" style="39" customWidth="1"/>
    <col min="1797" max="1797" width="10.85546875" style="39" customWidth="1"/>
    <col min="1798" max="1798" width="13.42578125" style="39" customWidth="1"/>
    <col min="1799" max="1799" width="16" style="39" customWidth="1"/>
    <col min="1800" max="2048" width="11.42578125" style="39"/>
    <col min="2049" max="2049" width="8.5703125" style="39" customWidth="1"/>
    <col min="2050" max="2050" width="15.42578125" style="39" customWidth="1"/>
    <col min="2051" max="2051" width="12.42578125" style="39" customWidth="1"/>
    <col min="2052" max="2052" width="11.7109375" style="39" customWidth="1"/>
    <col min="2053" max="2053" width="10.85546875" style="39" customWidth="1"/>
    <col min="2054" max="2054" width="13.42578125" style="39" customWidth="1"/>
    <col min="2055" max="2055" width="16" style="39" customWidth="1"/>
    <col min="2056" max="2304" width="11.42578125" style="39"/>
    <col min="2305" max="2305" width="8.5703125" style="39" customWidth="1"/>
    <col min="2306" max="2306" width="15.42578125" style="39" customWidth="1"/>
    <col min="2307" max="2307" width="12.42578125" style="39" customWidth="1"/>
    <col min="2308" max="2308" width="11.7109375" style="39" customWidth="1"/>
    <col min="2309" max="2309" width="10.85546875" style="39" customWidth="1"/>
    <col min="2310" max="2310" width="13.42578125" style="39" customWidth="1"/>
    <col min="2311" max="2311" width="16" style="39" customWidth="1"/>
    <col min="2312" max="2560" width="11.42578125" style="39"/>
    <col min="2561" max="2561" width="8.5703125" style="39" customWidth="1"/>
    <col min="2562" max="2562" width="15.42578125" style="39" customWidth="1"/>
    <col min="2563" max="2563" width="12.42578125" style="39" customWidth="1"/>
    <col min="2564" max="2564" width="11.7109375" style="39" customWidth="1"/>
    <col min="2565" max="2565" width="10.85546875" style="39" customWidth="1"/>
    <col min="2566" max="2566" width="13.42578125" style="39" customWidth="1"/>
    <col min="2567" max="2567" width="16" style="39" customWidth="1"/>
    <col min="2568" max="2816" width="11.42578125" style="39"/>
    <col min="2817" max="2817" width="8.5703125" style="39" customWidth="1"/>
    <col min="2818" max="2818" width="15.42578125" style="39" customWidth="1"/>
    <col min="2819" max="2819" width="12.42578125" style="39" customWidth="1"/>
    <col min="2820" max="2820" width="11.7109375" style="39" customWidth="1"/>
    <col min="2821" max="2821" width="10.85546875" style="39" customWidth="1"/>
    <col min="2822" max="2822" width="13.42578125" style="39" customWidth="1"/>
    <col min="2823" max="2823" width="16" style="39" customWidth="1"/>
    <col min="2824" max="3072" width="11.42578125" style="39"/>
    <col min="3073" max="3073" width="8.5703125" style="39" customWidth="1"/>
    <col min="3074" max="3074" width="15.42578125" style="39" customWidth="1"/>
    <col min="3075" max="3075" width="12.42578125" style="39" customWidth="1"/>
    <col min="3076" max="3076" width="11.7109375" style="39" customWidth="1"/>
    <col min="3077" max="3077" width="10.85546875" style="39" customWidth="1"/>
    <col min="3078" max="3078" width="13.42578125" style="39" customWidth="1"/>
    <col min="3079" max="3079" width="16" style="39" customWidth="1"/>
    <col min="3080" max="3328" width="11.42578125" style="39"/>
    <col min="3329" max="3329" width="8.5703125" style="39" customWidth="1"/>
    <col min="3330" max="3330" width="15.42578125" style="39" customWidth="1"/>
    <col min="3331" max="3331" width="12.42578125" style="39" customWidth="1"/>
    <col min="3332" max="3332" width="11.7109375" style="39" customWidth="1"/>
    <col min="3333" max="3333" width="10.85546875" style="39" customWidth="1"/>
    <col min="3334" max="3334" width="13.42578125" style="39" customWidth="1"/>
    <col min="3335" max="3335" width="16" style="39" customWidth="1"/>
    <col min="3336" max="3584" width="11.42578125" style="39"/>
    <col min="3585" max="3585" width="8.5703125" style="39" customWidth="1"/>
    <col min="3586" max="3586" width="15.42578125" style="39" customWidth="1"/>
    <col min="3587" max="3587" width="12.42578125" style="39" customWidth="1"/>
    <col min="3588" max="3588" width="11.7109375" style="39" customWidth="1"/>
    <col min="3589" max="3589" width="10.85546875" style="39" customWidth="1"/>
    <col min="3590" max="3590" width="13.42578125" style="39" customWidth="1"/>
    <col min="3591" max="3591" width="16" style="39" customWidth="1"/>
    <col min="3592" max="3840" width="11.42578125" style="39"/>
    <col min="3841" max="3841" width="8.5703125" style="39" customWidth="1"/>
    <col min="3842" max="3842" width="15.42578125" style="39" customWidth="1"/>
    <col min="3843" max="3843" width="12.42578125" style="39" customWidth="1"/>
    <col min="3844" max="3844" width="11.7109375" style="39" customWidth="1"/>
    <col min="3845" max="3845" width="10.85546875" style="39" customWidth="1"/>
    <col min="3846" max="3846" width="13.42578125" style="39" customWidth="1"/>
    <col min="3847" max="3847" width="16" style="39" customWidth="1"/>
    <col min="3848" max="4096" width="11.42578125" style="39"/>
    <col min="4097" max="4097" width="8.5703125" style="39" customWidth="1"/>
    <col min="4098" max="4098" width="15.42578125" style="39" customWidth="1"/>
    <col min="4099" max="4099" width="12.42578125" style="39" customWidth="1"/>
    <col min="4100" max="4100" width="11.7109375" style="39" customWidth="1"/>
    <col min="4101" max="4101" width="10.85546875" style="39" customWidth="1"/>
    <col min="4102" max="4102" width="13.42578125" style="39" customWidth="1"/>
    <col min="4103" max="4103" width="16" style="39" customWidth="1"/>
    <col min="4104" max="4352" width="11.42578125" style="39"/>
    <col min="4353" max="4353" width="8.5703125" style="39" customWidth="1"/>
    <col min="4354" max="4354" width="15.42578125" style="39" customWidth="1"/>
    <col min="4355" max="4355" width="12.42578125" style="39" customWidth="1"/>
    <col min="4356" max="4356" width="11.7109375" style="39" customWidth="1"/>
    <col min="4357" max="4357" width="10.85546875" style="39" customWidth="1"/>
    <col min="4358" max="4358" width="13.42578125" style="39" customWidth="1"/>
    <col min="4359" max="4359" width="16" style="39" customWidth="1"/>
    <col min="4360" max="4608" width="11.42578125" style="39"/>
    <col min="4609" max="4609" width="8.5703125" style="39" customWidth="1"/>
    <col min="4610" max="4610" width="15.42578125" style="39" customWidth="1"/>
    <col min="4611" max="4611" width="12.42578125" style="39" customWidth="1"/>
    <col min="4612" max="4612" width="11.7109375" style="39" customWidth="1"/>
    <col min="4613" max="4613" width="10.85546875" style="39" customWidth="1"/>
    <col min="4614" max="4614" width="13.42578125" style="39" customWidth="1"/>
    <col min="4615" max="4615" width="16" style="39" customWidth="1"/>
    <col min="4616" max="4864" width="11.42578125" style="39"/>
    <col min="4865" max="4865" width="8.5703125" style="39" customWidth="1"/>
    <col min="4866" max="4866" width="15.42578125" style="39" customWidth="1"/>
    <col min="4867" max="4867" width="12.42578125" style="39" customWidth="1"/>
    <col min="4868" max="4868" width="11.7109375" style="39" customWidth="1"/>
    <col min="4869" max="4869" width="10.85546875" style="39" customWidth="1"/>
    <col min="4870" max="4870" width="13.42578125" style="39" customWidth="1"/>
    <col min="4871" max="4871" width="16" style="39" customWidth="1"/>
    <col min="4872" max="5120" width="11.42578125" style="39"/>
    <col min="5121" max="5121" width="8.5703125" style="39" customWidth="1"/>
    <col min="5122" max="5122" width="15.42578125" style="39" customWidth="1"/>
    <col min="5123" max="5123" width="12.42578125" style="39" customWidth="1"/>
    <col min="5124" max="5124" width="11.7109375" style="39" customWidth="1"/>
    <col min="5125" max="5125" width="10.85546875" style="39" customWidth="1"/>
    <col min="5126" max="5126" width="13.42578125" style="39" customWidth="1"/>
    <col min="5127" max="5127" width="16" style="39" customWidth="1"/>
    <col min="5128" max="5376" width="11.42578125" style="39"/>
    <col min="5377" max="5377" width="8.5703125" style="39" customWidth="1"/>
    <col min="5378" max="5378" width="15.42578125" style="39" customWidth="1"/>
    <col min="5379" max="5379" width="12.42578125" style="39" customWidth="1"/>
    <col min="5380" max="5380" width="11.7109375" style="39" customWidth="1"/>
    <col min="5381" max="5381" width="10.85546875" style="39" customWidth="1"/>
    <col min="5382" max="5382" width="13.42578125" style="39" customWidth="1"/>
    <col min="5383" max="5383" width="16" style="39" customWidth="1"/>
    <col min="5384" max="5632" width="11.42578125" style="39"/>
    <col min="5633" max="5633" width="8.5703125" style="39" customWidth="1"/>
    <col min="5634" max="5634" width="15.42578125" style="39" customWidth="1"/>
    <col min="5635" max="5635" width="12.42578125" style="39" customWidth="1"/>
    <col min="5636" max="5636" width="11.7109375" style="39" customWidth="1"/>
    <col min="5637" max="5637" width="10.85546875" style="39" customWidth="1"/>
    <col min="5638" max="5638" width="13.42578125" style="39" customWidth="1"/>
    <col min="5639" max="5639" width="16" style="39" customWidth="1"/>
    <col min="5640" max="5888" width="11.42578125" style="39"/>
    <col min="5889" max="5889" width="8.5703125" style="39" customWidth="1"/>
    <col min="5890" max="5890" width="15.42578125" style="39" customWidth="1"/>
    <col min="5891" max="5891" width="12.42578125" style="39" customWidth="1"/>
    <col min="5892" max="5892" width="11.7109375" style="39" customWidth="1"/>
    <col min="5893" max="5893" width="10.85546875" style="39" customWidth="1"/>
    <col min="5894" max="5894" width="13.42578125" style="39" customWidth="1"/>
    <col min="5895" max="5895" width="16" style="39" customWidth="1"/>
    <col min="5896" max="6144" width="11.42578125" style="39"/>
    <col min="6145" max="6145" width="8.5703125" style="39" customWidth="1"/>
    <col min="6146" max="6146" width="15.42578125" style="39" customWidth="1"/>
    <col min="6147" max="6147" width="12.42578125" style="39" customWidth="1"/>
    <col min="6148" max="6148" width="11.7109375" style="39" customWidth="1"/>
    <col min="6149" max="6149" width="10.85546875" style="39" customWidth="1"/>
    <col min="6150" max="6150" width="13.42578125" style="39" customWidth="1"/>
    <col min="6151" max="6151" width="16" style="39" customWidth="1"/>
    <col min="6152" max="6400" width="11.42578125" style="39"/>
    <col min="6401" max="6401" width="8.5703125" style="39" customWidth="1"/>
    <col min="6402" max="6402" width="15.42578125" style="39" customWidth="1"/>
    <col min="6403" max="6403" width="12.42578125" style="39" customWidth="1"/>
    <col min="6404" max="6404" width="11.7109375" style="39" customWidth="1"/>
    <col min="6405" max="6405" width="10.85546875" style="39" customWidth="1"/>
    <col min="6406" max="6406" width="13.42578125" style="39" customWidth="1"/>
    <col min="6407" max="6407" width="16" style="39" customWidth="1"/>
    <col min="6408" max="6656" width="11.42578125" style="39"/>
    <col min="6657" max="6657" width="8.5703125" style="39" customWidth="1"/>
    <col min="6658" max="6658" width="15.42578125" style="39" customWidth="1"/>
    <col min="6659" max="6659" width="12.42578125" style="39" customWidth="1"/>
    <col min="6660" max="6660" width="11.7109375" style="39" customWidth="1"/>
    <col min="6661" max="6661" width="10.85546875" style="39" customWidth="1"/>
    <col min="6662" max="6662" width="13.42578125" style="39" customWidth="1"/>
    <col min="6663" max="6663" width="16" style="39" customWidth="1"/>
    <col min="6664" max="6912" width="11.42578125" style="39"/>
    <col min="6913" max="6913" width="8.5703125" style="39" customWidth="1"/>
    <col min="6914" max="6914" width="15.42578125" style="39" customWidth="1"/>
    <col min="6915" max="6915" width="12.42578125" style="39" customWidth="1"/>
    <col min="6916" max="6916" width="11.7109375" style="39" customWidth="1"/>
    <col min="6917" max="6917" width="10.85546875" style="39" customWidth="1"/>
    <col min="6918" max="6918" width="13.42578125" style="39" customWidth="1"/>
    <col min="6919" max="6919" width="16" style="39" customWidth="1"/>
    <col min="6920" max="7168" width="11.42578125" style="39"/>
    <col min="7169" max="7169" width="8.5703125" style="39" customWidth="1"/>
    <col min="7170" max="7170" width="15.42578125" style="39" customWidth="1"/>
    <col min="7171" max="7171" width="12.42578125" style="39" customWidth="1"/>
    <col min="7172" max="7172" width="11.7109375" style="39" customWidth="1"/>
    <col min="7173" max="7173" width="10.85546875" style="39" customWidth="1"/>
    <col min="7174" max="7174" width="13.42578125" style="39" customWidth="1"/>
    <col min="7175" max="7175" width="16" style="39" customWidth="1"/>
    <col min="7176" max="7424" width="11.42578125" style="39"/>
    <col min="7425" max="7425" width="8.5703125" style="39" customWidth="1"/>
    <col min="7426" max="7426" width="15.42578125" style="39" customWidth="1"/>
    <col min="7427" max="7427" width="12.42578125" style="39" customWidth="1"/>
    <col min="7428" max="7428" width="11.7109375" style="39" customWidth="1"/>
    <col min="7429" max="7429" width="10.85546875" style="39" customWidth="1"/>
    <col min="7430" max="7430" width="13.42578125" style="39" customWidth="1"/>
    <col min="7431" max="7431" width="16" style="39" customWidth="1"/>
    <col min="7432" max="7680" width="11.42578125" style="39"/>
    <col min="7681" max="7681" width="8.5703125" style="39" customWidth="1"/>
    <col min="7682" max="7682" width="15.42578125" style="39" customWidth="1"/>
    <col min="7683" max="7683" width="12.42578125" style="39" customWidth="1"/>
    <col min="7684" max="7684" width="11.7109375" style="39" customWidth="1"/>
    <col min="7685" max="7685" width="10.85546875" style="39" customWidth="1"/>
    <col min="7686" max="7686" width="13.42578125" style="39" customWidth="1"/>
    <col min="7687" max="7687" width="16" style="39" customWidth="1"/>
    <col min="7688" max="7936" width="11.42578125" style="39"/>
    <col min="7937" max="7937" width="8.5703125" style="39" customWidth="1"/>
    <col min="7938" max="7938" width="15.42578125" style="39" customWidth="1"/>
    <col min="7939" max="7939" width="12.42578125" style="39" customWidth="1"/>
    <col min="7940" max="7940" width="11.7109375" style="39" customWidth="1"/>
    <col min="7941" max="7941" width="10.85546875" style="39" customWidth="1"/>
    <col min="7942" max="7942" width="13.42578125" style="39" customWidth="1"/>
    <col min="7943" max="7943" width="16" style="39" customWidth="1"/>
    <col min="7944" max="8192" width="11.42578125" style="39"/>
    <col min="8193" max="8193" width="8.5703125" style="39" customWidth="1"/>
    <col min="8194" max="8194" width="15.42578125" style="39" customWidth="1"/>
    <col min="8195" max="8195" width="12.42578125" style="39" customWidth="1"/>
    <col min="8196" max="8196" width="11.7109375" style="39" customWidth="1"/>
    <col min="8197" max="8197" width="10.85546875" style="39" customWidth="1"/>
    <col min="8198" max="8198" width="13.42578125" style="39" customWidth="1"/>
    <col min="8199" max="8199" width="16" style="39" customWidth="1"/>
    <col min="8200" max="8448" width="11.42578125" style="39"/>
    <col min="8449" max="8449" width="8.5703125" style="39" customWidth="1"/>
    <col min="8450" max="8450" width="15.42578125" style="39" customWidth="1"/>
    <col min="8451" max="8451" width="12.42578125" style="39" customWidth="1"/>
    <col min="8452" max="8452" width="11.7109375" style="39" customWidth="1"/>
    <col min="8453" max="8453" width="10.85546875" style="39" customWidth="1"/>
    <col min="8454" max="8454" width="13.42578125" style="39" customWidth="1"/>
    <col min="8455" max="8455" width="16" style="39" customWidth="1"/>
    <col min="8456" max="8704" width="11.42578125" style="39"/>
    <col min="8705" max="8705" width="8.5703125" style="39" customWidth="1"/>
    <col min="8706" max="8706" width="15.42578125" style="39" customWidth="1"/>
    <col min="8707" max="8707" width="12.42578125" style="39" customWidth="1"/>
    <col min="8708" max="8708" width="11.7109375" style="39" customWidth="1"/>
    <col min="8709" max="8709" width="10.85546875" style="39" customWidth="1"/>
    <col min="8710" max="8710" width="13.42578125" style="39" customWidth="1"/>
    <col min="8711" max="8711" width="16" style="39" customWidth="1"/>
    <col min="8712" max="8960" width="11.42578125" style="39"/>
    <col min="8961" max="8961" width="8.5703125" style="39" customWidth="1"/>
    <col min="8962" max="8962" width="15.42578125" style="39" customWidth="1"/>
    <col min="8963" max="8963" width="12.42578125" style="39" customWidth="1"/>
    <col min="8964" max="8964" width="11.7109375" style="39" customWidth="1"/>
    <col min="8965" max="8965" width="10.85546875" style="39" customWidth="1"/>
    <col min="8966" max="8966" width="13.42578125" style="39" customWidth="1"/>
    <col min="8967" max="8967" width="16" style="39" customWidth="1"/>
    <col min="8968" max="9216" width="11.42578125" style="39"/>
    <col min="9217" max="9217" width="8.5703125" style="39" customWidth="1"/>
    <col min="9218" max="9218" width="15.42578125" style="39" customWidth="1"/>
    <col min="9219" max="9219" width="12.42578125" style="39" customWidth="1"/>
    <col min="9220" max="9220" width="11.7109375" style="39" customWidth="1"/>
    <col min="9221" max="9221" width="10.85546875" style="39" customWidth="1"/>
    <col min="9222" max="9222" width="13.42578125" style="39" customWidth="1"/>
    <col min="9223" max="9223" width="16" style="39" customWidth="1"/>
    <col min="9224" max="9472" width="11.42578125" style="39"/>
    <col min="9473" max="9473" width="8.5703125" style="39" customWidth="1"/>
    <col min="9474" max="9474" width="15.42578125" style="39" customWidth="1"/>
    <col min="9475" max="9475" width="12.42578125" style="39" customWidth="1"/>
    <col min="9476" max="9476" width="11.7109375" style="39" customWidth="1"/>
    <col min="9477" max="9477" width="10.85546875" style="39" customWidth="1"/>
    <col min="9478" max="9478" width="13.42578125" style="39" customWidth="1"/>
    <col min="9479" max="9479" width="16" style="39" customWidth="1"/>
    <col min="9480" max="9728" width="11.42578125" style="39"/>
    <col min="9729" max="9729" width="8.5703125" style="39" customWidth="1"/>
    <col min="9730" max="9730" width="15.42578125" style="39" customWidth="1"/>
    <col min="9731" max="9731" width="12.42578125" style="39" customWidth="1"/>
    <col min="9732" max="9732" width="11.7109375" style="39" customWidth="1"/>
    <col min="9733" max="9733" width="10.85546875" style="39" customWidth="1"/>
    <col min="9734" max="9734" width="13.42578125" style="39" customWidth="1"/>
    <col min="9735" max="9735" width="16" style="39" customWidth="1"/>
    <col min="9736" max="9984" width="11.42578125" style="39"/>
    <col min="9985" max="9985" width="8.5703125" style="39" customWidth="1"/>
    <col min="9986" max="9986" width="15.42578125" style="39" customWidth="1"/>
    <col min="9987" max="9987" width="12.42578125" style="39" customWidth="1"/>
    <col min="9988" max="9988" width="11.7109375" style="39" customWidth="1"/>
    <col min="9989" max="9989" width="10.85546875" style="39" customWidth="1"/>
    <col min="9990" max="9990" width="13.42578125" style="39" customWidth="1"/>
    <col min="9991" max="9991" width="16" style="39" customWidth="1"/>
    <col min="9992" max="10240" width="11.42578125" style="39"/>
    <col min="10241" max="10241" width="8.5703125" style="39" customWidth="1"/>
    <col min="10242" max="10242" width="15.42578125" style="39" customWidth="1"/>
    <col min="10243" max="10243" width="12.42578125" style="39" customWidth="1"/>
    <col min="10244" max="10244" width="11.7109375" style="39" customWidth="1"/>
    <col min="10245" max="10245" width="10.85546875" style="39" customWidth="1"/>
    <col min="10246" max="10246" width="13.42578125" style="39" customWidth="1"/>
    <col min="10247" max="10247" width="16" style="39" customWidth="1"/>
    <col min="10248" max="10496" width="11.42578125" style="39"/>
    <col min="10497" max="10497" width="8.5703125" style="39" customWidth="1"/>
    <col min="10498" max="10498" width="15.42578125" style="39" customWidth="1"/>
    <col min="10499" max="10499" width="12.42578125" style="39" customWidth="1"/>
    <col min="10500" max="10500" width="11.7109375" style="39" customWidth="1"/>
    <col min="10501" max="10501" width="10.85546875" style="39" customWidth="1"/>
    <col min="10502" max="10502" width="13.42578125" style="39" customWidth="1"/>
    <col min="10503" max="10503" width="16" style="39" customWidth="1"/>
    <col min="10504" max="10752" width="11.42578125" style="39"/>
    <col min="10753" max="10753" width="8.5703125" style="39" customWidth="1"/>
    <col min="10754" max="10754" width="15.42578125" style="39" customWidth="1"/>
    <col min="10755" max="10755" width="12.42578125" style="39" customWidth="1"/>
    <col min="10756" max="10756" width="11.7109375" style="39" customWidth="1"/>
    <col min="10757" max="10757" width="10.85546875" style="39" customWidth="1"/>
    <col min="10758" max="10758" width="13.42578125" style="39" customWidth="1"/>
    <col min="10759" max="10759" width="16" style="39" customWidth="1"/>
    <col min="10760" max="11008" width="11.42578125" style="39"/>
    <col min="11009" max="11009" width="8.5703125" style="39" customWidth="1"/>
    <col min="11010" max="11010" width="15.42578125" style="39" customWidth="1"/>
    <col min="11011" max="11011" width="12.42578125" style="39" customWidth="1"/>
    <col min="11012" max="11012" width="11.7109375" style="39" customWidth="1"/>
    <col min="11013" max="11013" width="10.85546875" style="39" customWidth="1"/>
    <col min="11014" max="11014" width="13.42578125" style="39" customWidth="1"/>
    <col min="11015" max="11015" width="16" style="39" customWidth="1"/>
    <col min="11016" max="11264" width="11.42578125" style="39"/>
    <col min="11265" max="11265" width="8.5703125" style="39" customWidth="1"/>
    <col min="11266" max="11266" width="15.42578125" style="39" customWidth="1"/>
    <col min="11267" max="11267" width="12.42578125" style="39" customWidth="1"/>
    <col min="11268" max="11268" width="11.7109375" style="39" customWidth="1"/>
    <col min="11269" max="11269" width="10.85546875" style="39" customWidth="1"/>
    <col min="11270" max="11270" width="13.42578125" style="39" customWidth="1"/>
    <col min="11271" max="11271" width="16" style="39" customWidth="1"/>
    <col min="11272" max="11520" width="11.42578125" style="39"/>
    <col min="11521" max="11521" width="8.5703125" style="39" customWidth="1"/>
    <col min="11522" max="11522" width="15.42578125" style="39" customWidth="1"/>
    <col min="11523" max="11523" width="12.42578125" style="39" customWidth="1"/>
    <col min="11524" max="11524" width="11.7109375" style="39" customWidth="1"/>
    <col min="11525" max="11525" width="10.85546875" style="39" customWidth="1"/>
    <col min="11526" max="11526" width="13.42578125" style="39" customWidth="1"/>
    <col min="11527" max="11527" width="16" style="39" customWidth="1"/>
    <col min="11528" max="11776" width="11.42578125" style="39"/>
    <col min="11777" max="11777" width="8.5703125" style="39" customWidth="1"/>
    <col min="11778" max="11778" width="15.42578125" style="39" customWidth="1"/>
    <col min="11779" max="11779" width="12.42578125" style="39" customWidth="1"/>
    <col min="11780" max="11780" width="11.7109375" style="39" customWidth="1"/>
    <col min="11781" max="11781" width="10.85546875" style="39" customWidth="1"/>
    <col min="11782" max="11782" width="13.42578125" style="39" customWidth="1"/>
    <col min="11783" max="11783" width="16" style="39" customWidth="1"/>
    <col min="11784" max="12032" width="11.42578125" style="39"/>
    <col min="12033" max="12033" width="8.5703125" style="39" customWidth="1"/>
    <col min="12034" max="12034" width="15.42578125" style="39" customWidth="1"/>
    <col min="12035" max="12035" width="12.42578125" style="39" customWidth="1"/>
    <col min="12036" max="12036" width="11.7109375" style="39" customWidth="1"/>
    <col min="12037" max="12037" width="10.85546875" style="39" customWidth="1"/>
    <col min="12038" max="12038" width="13.42578125" style="39" customWidth="1"/>
    <col min="12039" max="12039" width="16" style="39" customWidth="1"/>
    <col min="12040" max="12288" width="11.42578125" style="39"/>
    <col min="12289" max="12289" width="8.5703125" style="39" customWidth="1"/>
    <col min="12290" max="12290" width="15.42578125" style="39" customWidth="1"/>
    <col min="12291" max="12291" width="12.42578125" style="39" customWidth="1"/>
    <col min="12292" max="12292" width="11.7109375" style="39" customWidth="1"/>
    <col min="12293" max="12293" width="10.85546875" style="39" customWidth="1"/>
    <col min="12294" max="12294" width="13.42578125" style="39" customWidth="1"/>
    <col min="12295" max="12295" width="16" style="39" customWidth="1"/>
    <col min="12296" max="12544" width="11.42578125" style="39"/>
    <col min="12545" max="12545" width="8.5703125" style="39" customWidth="1"/>
    <col min="12546" max="12546" width="15.42578125" style="39" customWidth="1"/>
    <col min="12547" max="12547" width="12.42578125" style="39" customWidth="1"/>
    <col min="12548" max="12548" width="11.7109375" style="39" customWidth="1"/>
    <col min="12549" max="12549" width="10.85546875" style="39" customWidth="1"/>
    <col min="12550" max="12550" width="13.42578125" style="39" customWidth="1"/>
    <col min="12551" max="12551" width="16" style="39" customWidth="1"/>
    <col min="12552" max="12800" width="11.42578125" style="39"/>
    <col min="12801" max="12801" width="8.5703125" style="39" customWidth="1"/>
    <col min="12802" max="12802" width="15.42578125" style="39" customWidth="1"/>
    <col min="12803" max="12803" width="12.42578125" style="39" customWidth="1"/>
    <col min="12804" max="12804" width="11.7109375" style="39" customWidth="1"/>
    <col min="12805" max="12805" width="10.85546875" style="39" customWidth="1"/>
    <col min="12806" max="12806" width="13.42578125" style="39" customWidth="1"/>
    <col min="12807" max="12807" width="16" style="39" customWidth="1"/>
    <col min="12808" max="13056" width="11.42578125" style="39"/>
    <col min="13057" max="13057" width="8.5703125" style="39" customWidth="1"/>
    <col min="13058" max="13058" width="15.42578125" style="39" customWidth="1"/>
    <col min="13059" max="13059" width="12.42578125" style="39" customWidth="1"/>
    <col min="13060" max="13060" width="11.7109375" style="39" customWidth="1"/>
    <col min="13061" max="13061" width="10.85546875" style="39" customWidth="1"/>
    <col min="13062" max="13062" width="13.42578125" style="39" customWidth="1"/>
    <col min="13063" max="13063" width="16" style="39" customWidth="1"/>
    <col min="13064" max="13312" width="11.42578125" style="39"/>
    <col min="13313" max="13313" width="8.5703125" style="39" customWidth="1"/>
    <col min="13314" max="13314" width="15.42578125" style="39" customWidth="1"/>
    <col min="13315" max="13315" width="12.42578125" style="39" customWidth="1"/>
    <col min="13316" max="13316" width="11.7109375" style="39" customWidth="1"/>
    <col min="13317" max="13317" width="10.85546875" style="39" customWidth="1"/>
    <col min="13318" max="13318" width="13.42578125" style="39" customWidth="1"/>
    <col min="13319" max="13319" width="16" style="39" customWidth="1"/>
    <col min="13320" max="13568" width="11.42578125" style="39"/>
    <col min="13569" max="13569" width="8.5703125" style="39" customWidth="1"/>
    <col min="13570" max="13570" width="15.42578125" style="39" customWidth="1"/>
    <col min="13571" max="13571" width="12.42578125" style="39" customWidth="1"/>
    <col min="13572" max="13572" width="11.7109375" style="39" customWidth="1"/>
    <col min="13573" max="13573" width="10.85546875" style="39" customWidth="1"/>
    <col min="13574" max="13574" width="13.42578125" style="39" customWidth="1"/>
    <col min="13575" max="13575" width="16" style="39" customWidth="1"/>
    <col min="13576" max="13824" width="11.42578125" style="39"/>
    <col min="13825" max="13825" width="8.5703125" style="39" customWidth="1"/>
    <col min="13826" max="13826" width="15.42578125" style="39" customWidth="1"/>
    <col min="13827" max="13827" width="12.42578125" style="39" customWidth="1"/>
    <col min="13828" max="13828" width="11.7109375" style="39" customWidth="1"/>
    <col min="13829" max="13829" width="10.85546875" style="39" customWidth="1"/>
    <col min="13830" max="13830" width="13.42578125" style="39" customWidth="1"/>
    <col min="13831" max="13831" width="16" style="39" customWidth="1"/>
    <col min="13832" max="14080" width="11.42578125" style="39"/>
    <col min="14081" max="14081" width="8.5703125" style="39" customWidth="1"/>
    <col min="14082" max="14082" width="15.42578125" style="39" customWidth="1"/>
    <col min="14083" max="14083" width="12.42578125" style="39" customWidth="1"/>
    <col min="14084" max="14084" width="11.7109375" style="39" customWidth="1"/>
    <col min="14085" max="14085" width="10.85546875" style="39" customWidth="1"/>
    <col min="14086" max="14086" width="13.42578125" style="39" customWidth="1"/>
    <col min="14087" max="14087" width="16" style="39" customWidth="1"/>
    <col min="14088" max="14336" width="11.42578125" style="39"/>
    <col min="14337" max="14337" width="8.5703125" style="39" customWidth="1"/>
    <col min="14338" max="14338" width="15.42578125" style="39" customWidth="1"/>
    <col min="14339" max="14339" width="12.42578125" style="39" customWidth="1"/>
    <col min="14340" max="14340" width="11.7109375" style="39" customWidth="1"/>
    <col min="14341" max="14341" width="10.85546875" style="39" customWidth="1"/>
    <col min="14342" max="14342" width="13.42578125" style="39" customWidth="1"/>
    <col min="14343" max="14343" width="16" style="39" customWidth="1"/>
    <col min="14344" max="14592" width="11.42578125" style="39"/>
    <col min="14593" max="14593" width="8.5703125" style="39" customWidth="1"/>
    <col min="14594" max="14594" width="15.42578125" style="39" customWidth="1"/>
    <col min="14595" max="14595" width="12.42578125" style="39" customWidth="1"/>
    <col min="14596" max="14596" width="11.7109375" style="39" customWidth="1"/>
    <col min="14597" max="14597" width="10.85546875" style="39" customWidth="1"/>
    <col min="14598" max="14598" width="13.42578125" style="39" customWidth="1"/>
    <col min="14599" max="14599" width="16" style="39" customWidth="1"/>
    <col min="14600" max="14848" width="11.42578125" style="39"/>
    <col min="14849" max="14849" width="8.5703125" style="39" customWidth="1"/>
    <col min="14850" max="14850" width="15.42578125" style="39" customWidth="1"/>
    <col min="14851" max="14851" width="12.42578125" style="39" customWidth="1"/>
    <col min="14852" max="14852" width="11.7109375" style="39" customWidth="1"/>
    <col min="14853" max="14853" width="10.85546875" style="39" customWidth="1"/>
    <col min="14854" max="14854" width="13.42578125" style="39" customWidth="1"/>
    <col min="14855" max="14855" width="16" style="39" customWidth="1"/>
    <col min="14856" max="15104" width="11.42578125" style="39"/>
    <col min="15105" max="15105" width="8.5703125" style="39" customWidth="1"/>
    <col min="15106" max="15106" width="15.42578125" style="39" customWidth="1"/>
    <col min="15107" max="15107" width="12.42578125" style="39" customWidth="1"/>
    <col min="15108" max="15108" width="11.7109375" style="39" customWidth="1"/>
    <col min="15109" max="15109" width="10.85546875" style="39" customWidth="1"/>
    <col min="15110" max="15110" width="13.42578125" style="39" customWidth="1"/>
    <col min="15111" max="15111" width="16" style="39" customWidth="1"/>
    <col min="15112" max="15360" width="11.42578125" style="39"/>
    <col min="15361" max="15361" width="8.5703125" style="39" customWidth="1"/>
    <col min="15362" max="15362" width="15.42578125" style="39" customWidth="1"/>
    <col min="15363" max="15363" width="12.42578125" style="39" customWidth="1"/>
    <col min="15364" max="15364" width="11.7109375" style="39" customWidth="1"/>
    <col min="15365" max="15365" width="10.85546875" style="39" customWidth="1"/>
    <col min="15366" max="15366" width="13.42578125" style="39" customWidth="1"/>
    <col min="15367" max="15367" width="16" style="39" customWidth="1"/>
    <col min="15368" max="15616" width="11.42578125" style="39"/>
    <col min="15617" max="15617" width="8.5703125" style="39" customWidth="1"/>
    <col min="15618" max="15618" width="15.42578125" style="39" customWidth="1"/>
    <col min="15619" max="15619" width="12.42578125" style="39" customWidth="1"/>
    <col min="15620" max="15620" width="11.7109375" style="39" customWidth="1"/>
    <col min="15621" max="15621" width="10.85546875" style="39" customWidth="1"/>
    <col min="15622" max="15622" width="13.42578125" style="39" customWidth="1"/>
    <col min="15623" max="15623" width="16" style="39" customWidth="1"/>
    <col min="15624" max="15872" width="11.42578125" style="39"/>
    <col min="15873" max="15873" width="8.5703125" style="39" customWidth="1"/>
    <col min="15874" max="15874" width="15.42578125" style="39" customWidth="1"/>
    <col min="15875" max="15875" width="12.42578125" style="39" customWidth="1"/>
    <col min="15876" max="15876" width="11.7109375" style="39" customWidth="1"/>
    <col min="15877" max="15877" width="10.85546875" style="39" customWidth="1"/>
    <col min="15878" max="15878" width="13.42578125" style="39" customWidth="1"/>
    <col min="15879" max="15879" width="16" style="39" customWidth="1"/>
    <col min="15880" max="16128" width="11.42578125" style="39"/>
    <col min="16129" max="16129" width="8.5703125" style="39" customWidth="1"/>
    <col min="16130" max="16130" width="15.42578125" style="39" customWidth="1"/>
    <col min="16131" max="16131" width="12.42578125" style="39" customWidth="1"/>
    <col min="16132" max="16132" width="11.7109375" style="39" customWidth="1"/>
    <col min="16133" max="16133" width="10.85546875" style="39" customWidth="1"/>
    <col min="16134" max="16134" width="13.42578125" style="39" customWidth="1"/>
    <col min="16135" max="16135" width="16" style="39" customWidth="1"/>
    <col min="16136" max="16384" width="11.42578125" style="39"/>
  </cols>
  <sheetData>
    <row r="1" spans="1:15" ht="13.5" thickBot="1">
      <c r="B1" s="39" t="s">
        <v>173</v>
      </c>
    </row>
    <row r="2" spans="1:15" ht="13.5" customHeight="1" thickBot="1">
      <c r="A2" s="39" t="s">
        <v>57</v>
      </c>
      <c r="B2" s="39" t="s">
        <v>58</v>
      </c>
      <c r="I2" s="44" t="s">
        <v>63</v>
      </c>
      <c r="J2" s="44" t="s">
        <v>65</v>
      </c>
    </row>
    <row r="3" spans="1:15" ht="13.5" customHeight="1">
      <c r="I3" s="46" t="s">
        <v>69</v>
      </c>
      <c r="J3" s="47" t="s">
        <v>70</v>
      </c>
    </row>
    <row r="4" spans="1:15" ht="13.5" customHeight="1"/>
    <row r="5" spans="1:15" ht="14.25" customHeight="1"/>
    <row r="6" spans="1:15" ht="13.5" customHeight="1" thickBot="1"/>
    <row r="7" spans="1:15" ht="14.25" customHeight="1" thickBot="1">
      <c r="A7" s="44" t="s">
        <v>62</v>
      </c>
      <c r="B7" s="44" t="s">
        <v>63</v>
      </c>
      <c r="C7" s="44" t="s">
        <v>64</v>
      </c>
      <c r="D7" s="44" t="s">
        <v>65</v>
      </c>
      <c r="E7" s="44" t="s">
        <v>66</v>
      </c>
      <c r="F7" s="44" t="s">
        <v>67</v>
      </c>
      <c r="G7" s="44" t="s">
        <v>68</v>
      </c>
    </row>
    <row r="8" spans="1:15">
      <c r="A8" s="45">
        <v>1</v>
      </c>
      <c r="B8" s="46" t="s">
        <v>69</v>
      </c>
      <c r="C8" s="47" t="s">
        <v>70</v>
      </c>
      <c r="D8" s="47" t="s">
        <v>71</v>
      </c>
      <c r="E8" s="48">
        <v>150</v>
      </c>
      <c r="F8" s="49">
        <v>10500</v>
      </c>
      <c r="G8" s="50">
        <v>0.3125</v>
      </c>
      <c r="K8" s="39">
        <f>DSUM(A7:G38,E7,I2:J3)</f>
        <v>800</v>
      </c>
    </row>
    <row r="9" spans="1:15">
      <c r="A9" s="45">
        <v>2</v>
      </c>
      <c r="B9" s="46" t="s">
        <v>72</v>
      </c>
      <c r="C9" s="47" t="s">
        <v>71</v>
      </c>
      <c r="D9" s="47" t="s">
        <v>73</v>
      </c>
      <c r="E9" s="48">
        <v>200</v>
      </c>
      <c r="F9" s="49">
        <v>12000</v>
      </c>
      <c r="G9" s="50">
        <v>0.20833333333333334</v>
      </c>
    </row>
    <row r="10" spans="1:15">
      <c r="A10" s="45">
        <v>3</v>
      </c>
      <c r="B10" s="46" t="s">
        <v>72</v>
      </c>
      <c r="C10" s="47" t="s">
        <v>70</v>
      </c>
      <c r="D10" s="47" t="s">
        <v>74</v>
      </c>
      <c r="E10" s="48">
        <v>175</v>
      </c>
      <c r="F10" s="49">
        <v>11500</v>
      </c>
      <c r="G10" s="50">
        <v>0.36458333333333331</v>
      </c>
    </row>
    <row r="11" spans="1:15">
      <c r="A11" s="45">
        <v>4</v>
      </c>
      <c r="B11" s="46" t="s">
        <v>75</v>
      </c>
      <c r="C11" s="47" t="s">
        <v>74</v>
      </c>
      <c r="D11" s="47" t="s">
        <v>76</v>
      </c>
      <c r="E11" s="48">
        <v>150</v>
      </c>
      <c r="F11" s="49">
        <v>10300</v>
      </c>
      <c r="G11" s="50">
        <v>0.39583333333333331</v>
      </c>
    </row>
    <row r="12" spans="1:15">
      <c r="A12" s="45">
        <v>5</v>
      </c>
      <c r="B12" s="46" t="s">
        <v>69</v>
      </c>
      <c r="C12" s="47" t="s">
        <v>73</v>
      </c>
      <c r="D12" s="47" t="s">
        <v>70</v>
      </c>
      <c r="E12" s="48">
        <v>135</v>
      </c>
      <c r="F12" s="49">
        <v>9500</v>
      </c>
      <c r="G12" s="50">
        <v>0.29166666666666669</v>
      </c>
      <c r="H12" s="51"/>
      <c r="I12" s="51"/>
      <c r="J12" s="52"/>
      <c r="K12" s="51"/>
      <c r="L12" s="52"/>
      <c r="M12" s="52"/>
      <c r="N12" s="52"/>
      <c r="O12" s="52"/>
    </row>
    <row r="13" spans="1:15">
      <c r="A13" s="45">
        <v>6</v>
      </c>
      <c r="B13" s="46" t="s">
        <v>75</v>
      </c>
      <c r="C13" s="47" t="s">
        <v>76</v>
      </c>
      <c r="D13" s="47" t="s">
        <v>71</v>
      </c>
      <c r="E13" s="48">
        <v>230</v>
      </c>
      <c r="F13" s="49">
        <v>14000</v>
      </c>
      <c r="G13" s="50">
        <v>0.27083333333333331</v>
      </c>
      <c r="H13" s="53"/>
      <c r="I13" s="54"/>
      <c r="J13" s="52"/>
      <c r="K13" s="52"/>
      <c r="L13" s="52"/>
      <c r="M13" s="52"/>
      <c r="N13" s="52"/>
      <c r="O13" s="52"/>
    </row>
    <row r="14" spans="1:15">
      <c r="A14" s="45">
        <v>7</v>
      </c>
      <c r="B14" s="46" t="s">
        <v>72</v>
      </c>
      <c r="C14" s="47" t="s">
        <v>73</v>
      </c>
      <c r="D14" s="47" t="s">
        <v>70</v>
      </c>
      <c r="E14" s="48">
        <v>175</v>
      </c>
      <c r="F14" s="49">
        <v>13500</v>
      </c>
      <c r="G14" s="50">
        <v>0.34722222222222227</v>
      </c>
      <c r="H14" s="53"/>
      <c r="I14" s="54"/>
      <c r="J14" s="52"/>
      <c r="K14" s="52"/>
      <c r="L14" s="52"/>
      <c r="M14" s="52"/>
      <c r="N14" s="52"/>
      <c r="O14" s="52"/>
    </row>
    <row r="15" spans="1:15">
      <c r="A15" s="45">
        <v>8</v>
      </c>
      <c r="B15" s="46" t="s">
        <v>75</v>
      </c>
      <c r="C15" s="47" t="s">
        <v>76</v>
      </c>
      <c r="D15" s="47" t="s">
        <v>74</v>
      </c>
      <c r="E15" s="48">
        <v>150</v>
      </c>
      <c r="F15" s="49">
        <v>12500</v>
      </c>
      <c r="G15" s="50">
        <v>0.23958333333333334</v>
      </c>
      <c r="H15" s="53"/>
      <c r="I15" s="54"/>
      <c r="J15" s="52"/>
      <c r="K15" s="52"/>
      <c r="L15" s="52"/>
      <c r="M15" s="52"/>
      <c r="N15" s="52"/>
      <c r="O15" s="52"/>
    </row>
    <row r="16" spans="1:15">
      <c r="A16" s="45">
        <v>13</v>
      </c>
      <c r="B16" s="46" t="s">
        <v>75</v>
      </c>
      <c r="C16" s="47" t="s">
        <v>76</v>
      </c>
      <c r="D16" s="47" t="s">
        <v>71</v>
      </c>
      <c r="E16" s="48">
        <v>150</v>
      </c>
      <c r="F16" s="49">
        <v>18000</v>
      </c>
      <c r="G16" s="50">
        <v>0.40972222222222227</v>
      </c>
      <c r="H16" s="51"/>
      <c r="I16" s="52"/>
      <c r="J16" s="52"/>
      <c r="K16" s="52"/>
      <c r="L16" s="52"/>
      <c r="M16" s="52"/>
      <c r="N16" s="52"/>
      <c r="O16" s="52"/>
    </row>
    <row r="17" spans="1:15">
      <c r="A17" s="45">
        <v>14</v>
      </c>
      <c r="B17" s="46" t="s">
        <v>69</v>
      </c>
      <c r="C17" s="47" t="s">
        <v>73</v>
      </c>
      <c r="D17" s="47" t="s">
        <v>70</v>
      </c>
      <c r="E17" s="48">
        <v>170</v>
      </c>
      <c r="F17" s="49">
        <v>16000</v>
      </c>
      <c r="G17" s="50">
        <v>0.34722222222222227</v>
      </c>
      <c r="H17" s="51"/>
      <c r="I17" s="51"/>
      <c r="J17" s="51"/>
      <c r="K17" s="51"/>
      <c r="L17" s="52"/>
      <c r="M17" s="51"/>
      <c r="N17" s="51"/>
      <c r="O17" s="51"/>
    </row>
    <row r="18" spans="1:15">
      <c r="A18" s="45">
        <v>15</v>
      </c>
      <c r="B18" s="46" t="s">
        <v>75</v>
      </c>
      <c r="C18" s="47" t="s">
        <v>76</v>
      </c>
      <c r="D18" s="47" t="s">
        <v>74</v>
      </c>
      <c r="E18" s="48">
        <v>150</v>
      </c>
      <c r="F18" s="49">
        <v>7000</v>
      </c>
      <c r="G18" s="50">
        <v>0.29166666666666669</v>
      </c>
      <c r="H18" s="53"/>
      <c r="I18" s="53"/>
      <c r="J18" s="53"/>
      <c r="K18" s="53"/>
      <c r="L18" s="52"/>
      <c r="M18" s="52"/>
      <c r="N18" s="52"/>
      <c r="O18" s="52"/>
    </row>
    <row r="19" spans="1:15">
      <c r="A19" s="45">
        <v>16</v>
      </c>
      <c r="B19" s="46" t="s">
        <v>72</v>
      </c>
      <c r="C19" s="47" t="s">
        <v>74</v>
      </c>
      <c r="D19" s="47" t="s">
        <v>73</v>
      </c>
      <c r="E19" s="48">
        <v>200</v>
      </c>
      <c r="F19" s="49">
        <v>7500</v>
      </c>
      <c r="G19" s="50">
        <v>0.33333333333333331</v>
      </c>
      <c r="H19" s="53"/>
      <c r="I19" s="53"/>
      <c r="J19" s="53"/>
      <c r="K19" s="53"/>
      <c r="L19" s="52"/>
      <c r="M19" s="52"/>
      <c r="N19" s="52"/>
      <c r="O19" s="52"/>
    </row>
    <row r="20" spans="1:15">
      <c r="A20" s="45">
        <v>17</v>
      </c>
      <c r="B20" s="46" t="s">
        <v>75</v>
      </c>
      <c r="C20" s="47" t="s">
        <v>73</v>
      </c>
      <c r="D20" s="47" t="s">
        <v>76</v>
      </c>
      <c r="E20" s="48">
        <v>180</v>
      </c>
      <c r="F20" s="49">
        <v>9800</v>
      </c>
      <c r="G20" s="50">
        <v>0.375</v>
      </c>
      <c r="H20" s="53"/>
      <c r="I20" s="53"/>
      <c r="J20" s="53"/>
      <c r="K20" s="53"/>
      <c r="L20" s="52"/>
      <c r="M20" s="52"/>
      <c r="N20" s="52"/>
      <c r="O20" s="52"/>
    </row>
    <row r="21" spans="1:15">
      <c r="A21" s="45">
        <v>18</v>
      </c>
      <c r="B21" s="46" t="s">
        <v>69</v>
      </c>
      <c r="C21" s="47" t="s">
        <v>76</v>
      </c>
      <c r="D21" s="47" t="s">
        <v>70</v>
      </c>
      <c r="E21" s="48">
        <v>105</v>
      </c>
      <c r="F21" s="49">
        <v>10000</v>
      </c>
      <c r="G21" s="50">
        <v>0.3888888888888889</v>
      </c>
      <c r="H21" s="53"/>
      <c r="I21" s="53"/>
      <c r="J21" s="53"/>
      <c r="K21" s="53"/>
      <c r="L21" s="52"/>
      <c r="M21" s="52"/>
      <c r="N21" s="52"/>
      <c r="O21" s="52"/>
    </row>
    <row r="22" spans="1:15">
      <c r="A22" s="45">
        <v>19</v>
      </c>
      <c r="B22" s="46" t="s">
        <v>72</v>
      </c>
      <c r="C22" s="47" t="s">
        <v>73</v>
      </c>
      <c r="D22" s="47" t="s">
        <v>76</v>
      </c>
      <c r="E22" s="48">
        <v>125</v>
      </c>
      <c r="F22" s="49">
        <v>12500</v>
      </c>
      <c r="G22" s="50">
        <v>0.3611111111111111</v>
      </c>
      <c r="H22" s="53"/>
      <c r="I22" s="53"/>
      <c r="J22" s="53"/>
      <c r="K22" s="53"/>
      <c r="L22" s="52"/>
      <c r="M22" s="52"/>
      <c r="N22" s="52"/>
      <c r="O22" s="52"/>
    </row>
    <row r="23" spans="1:15">
      <c r="A23" s="45">
        <v>20</v>
      </c>
      <c r="B23" s="46" t="s">
        <v>69</v>
      </c>
      <c r="C23" s="47" t="s">
        <v>76</v>
      </c>
      <c r="D23" s="47" t="s">
        <v>74</v>
      </c>
      <c r="E23" s="48">
        <v>245</v>
      </c>
      <c r="F23" s="49">
        <v>21200</v>
      </c>
      <c r="G23" s="50">
        <v>0.31597222222222221</v>
      </c>
      <c r="H23" s="53"/>
      <c r="I23" s="53"/>
      <c r="J23" s="53"/>
      <c r="K23" s="53"/>
      <c r="L23" s="52"/>
      <c r="M23" s="52"/>
      <c r="N23" s="52"/>
      <c r="O23" s="52"/>
    </row>
    <row r="24" spans="1:15">
      <c r="A24" s="45">
        <v>21</v>
      </c>
      <c r="B24" s="46" t="s">
        <v>75</v>
      </c>
      <c r="C24" s="47" t="s">
        <v>71</v>
      </c>
      <c r="D24" s="47" t="s">
        <v>73</v>
      </c>
      <c r="E24" s="48">
        <v>140</v>
      </c>
      <c r="F24" s="49">
        <v>23000</v>
      </c>
      <c r="G24" s="50">
        <v>0.3298611111111111</v>
      </c>
      <c r="H24" s="52"/>
      <c r="I24" s="52"/>
      <c r="J24" s="52"/>
      <c r="K24" s="52"/>
      <c r="L24" s="52"/>
      <c r="M24" s="52"/>
      <c r="N24" s="52"/>
      <c r="O24" s="52"/>
    </row>
    <row r="25" spans="1:15">
      <c r="A25" s="45">
        <v>22</v>
      </c>
      <c r="B25" s="46" t="s">
        <v>69</v>
      </c>
      <c r="C25" s="47" t="s">
        <v>70</v>
      </c>
      <c r="D25" s="47" t="s">
        <v>76</v>
      </c>
      <c r="E25" s="48">
        <v>120</v>
      </c>
      <c r="F25" s="49">
        <v>22500</v>
      </c>
      <c r="G25" s="50">
        <v>0.37152777777777773</v>
      </c>
      <c r="H25" s="52"/>
      <c r="I25" s="52"/>
      <c r="J25" s="52"/>
      <c r="K25" s="52"/>
      <c r="L25" s="52"/>
      <c r="M25" s="52"/>
      <c r="N25" s="52"/>
      <c r="O25" s="52"/>
    </row>
    <row r="26" spans="1:15">
      <c r="A26" s="45">
        <v>23</v>
      </c>
      <c r="B26" s="46" t="s">
        <v>75</v>
      </c>
      <c r="C26" s="47" t="s">
        <v>74</v>
      </c>
      <c r="D26" s="47" t="s">
        <v>73</v>
      </c>
      <c r="E26" s="48">
        <v>150</v>
      </c>
      <c r="F26" s="49">
        <v>18500</v>
      </c>
      <c r="G26" s="50">
        <v>0.39930555555555558</v>
      </c>
      <c r="H26" s="52"/>
      <c r="I26" s="52"/>
      <c r="J26" s="52"/>
      <c r="K26" s="52"/>
      <c r="L26" s="52"/>
      <c r="M26" s="52"/>
      <c r="N26" s="52"/>
      <c r="O26" s="52"/>
    </row>
    <row r="27" spans="1:15">
      <c r="A27" s="45">
        <v>24</v>
      </c>
      <c r="B27" s="46" t="s">
        <v>72</v>
      </c>
      <c r="C27" s="47" t="s">
        <v>73</v>
      </c>
      <c r="D27" s="47" t="s">
        <v>76</v>
      </c>
      <c r="E27" s="48">
        <v>180</v>
      </c>
      <c r="F27" s="49">
        <v>14000</v>
      </c>
      <c r="G27" s="50">
        <v>0.27083333333333331</v>
      </c>
    </row>
    <row r="28" spans="1:15">
      <c r="A28" s="45">
        <v>25</v>
      </c>
      <c r="B28" s="46" t="s">
        <v>75</v>
      </c>
      <c r="C28" s="47" t="s">
        <v>76</v>
      </c>
      <c r="D28" s="47" t="s">
        <v>71</v>
      </c>
      <c r="E28" s="48">
        <v>200</v>
      </c>
      <c r="F28" s="49">
        <v>13450</v>
      </c>
      <c r="G28" s="50">
        <v>0.28125</v>
      </c>
    </row>
    <row r="29" spans="1:15">
      <c r="A29" s="45">
        <v>26</v>
      </c>
      <c r="B29" s="46" t="s">
        <v>69</v>
      </c>
      <c r="C29" s="47" t="s">
        <v>73</v>
      </c>
      <c r="D29" s="47" t="s">
        <v>70</v>
      </c>
      <c r="E29" s="48">
        <v>220</v>
      </c>
      <c r="F29" s="49">
        <v>17750</v>
      </c>
      <c r="G29" s="50">
        <v>0.31597222222222221</v>
      </c>
    </row>
    <row r="30" spans="1:15">
      <c r="A30" s="45">
        <v>27</v>
      </c>
      <c r="B30" s="46" t="s">
        <v>75</v>
      </c>
      <c r="C30" s="47" t="s">
        <v>76</v>
      </c>
      <c r="D30" s="47" t="s">
        <v>74</v>
      </c>
      <c r="E30" s="48">
        <v>150</v>
      </c>
      <c r="F30" s="49">
        <v>18550</v>
      </c>
      <c r="G30" s="50">
        <v>0.28819444444444448</v>
      </c>
    </row>
    <row r="31" spans="1:15">
      <c r="A31" s="45">
        <v>28</v>
      </c>
      <c r="B31" s="46" t="s">
        <v>72</v>
      </c>
      <c r="C31" s="47" t="s">
        <v>74</v>
      </c>
      <c r="D31" s="47" t="s">
        <v>73</v>
      </c>
      <c r="E31" s="48">
        <v>170</v>
      </c>
      <c r="F31" s="49">
        <v>22450</v>
      </c>
      <c r="G31" s="50">
        <v>0.3298611111111111</v>
      </c>
    </row>
    <row r="32" spans="1:15">
      <c r="A32" s="45">
        <v>29</v>
      </c>
      <c r="B32" s="46" t="s">
        <v>75</v>
      </c>
      <c r="C32" s="47" t="s">
        <v>73</v>
      </c>
      <c r="D32" s="47" t="s">
        <v>76</v>
      </c>
      <c r="E32" s="48">
        <v>120</v>
      </c>
      <c r="F32" s="49">
        <v>25000</v>
      </c>
      <c r="G32" s="50">
        <v>0.36805555555555558</v>
      </c>
    </row>
    <row r="33" spans="1:7">
      <c r="A33" s="45">
        <v>29</v>
      </c>
      <c r="B33" s="46" t="s">
        <v>75</v>
      </c>
      <c r="C33" s="47" t="s">
        <v>76</v>
      </c>
      <c r="D33" s="47" t="s">
        <v>71</v>
      </c>
      <c r="E33" s="48">
        <v>230</v>
      </c>
      <c r="F33" s="49">
        <v>14000</v>
      </c>
      <c r="G33" s="50">
        <v>0.27083333333333331</v>
      </c>
    </row>
    <row r="34" spans="1:7">
      <c r="A34" s="45">
        <v>29</v>
      </c>
      <c r="B34" s="46" t="s">
        <v>72</v>
      </c>
      <c r="C34" s="47" t="s">
        <v>73</v>
      </c>
      <c r="D34" s="47" t="s">
        <v>70</v>
      </c>
      <c r="E34" s="48">
        <v>180</v>
      </c>
      <c r="F34" s="49">
        <v>13500</v>
      </c>
      <c r="G34" s="50">
        <v>0.34722222222222227</v>
      </c>
    </row>
    <row r="35" spans="1:7">
      <c r="A35" s="45">
        <v>29</v>
      </c>
      <c r="B35" s="46" t="s">
        <v>75</v>
      </c>
      <c r="C35" s="47" t="s">
        <v>76</v>
      </c>
      <c r="D35" s="47" t="s">
        <v>74</v>
      </c>
      <c r="E35" s="48">
        <v>150</v>
      </c>
      <c r="F35" s="49">
        <v>12500</v>
      </c>
      <c r="G35" s="50">
        <v>0.23958333333333334</v>
      </c>
    </row>
    <row r="36" spans="1:7">
      <c r="A36" s="45">
        <v>29</v>
      </c>
      <c r="B36" s="46" t="s">
        <v>75</v>
      </c>
      <c r="C36" s="47" t="s">
        <v>76</v>
      </c>
      <c r="D36" s="47" t="s">
        <v>71</v>
      </c>
      <c r="E36" s="48">
        <v>150</v>
      </c>
      <c r="F36" s="49">
        <v>18000</v>
      </c>
      <c r="G36" s="50">
        <v>0.40972222222222227</v>
      </c>
    </row>
    <row r="37" spans="1:7">
      <c r="A37" s="45">
        <v>29</v>
      </c>
      <c r="B37" s="46" t="s">
        <v>69</v>
      </c>
      <c r="C37" s="47" t="s">
        <v>73</v>
      </c>
      <c r="D37" s="47" t="s">
        <v>70</v>
      </c>
      <c r="E37" s="48">
        <v>170</v>
      </c>
      <c r="F37" s="49">
        <v>16000</v>
      </c>
      <c r="G37" s="50">
        <v>0.34722222222222227</v>
      </c>
    </row>
    <row r="38" spans="1:7">
      <c r="A38" s="45">
        <v>29</v>
      </c>
      <c r="B38" s="46" t="s">
        <v>75</v>
      </c>
      <c r="C38" s="47" t="s">
        <v>76</v>
      </c>
      <c r="D38" s="47" t="s">
        <v>74</v>
      </c>
      <c r="E38" s="48">
        <v>150</v>
      </c>
      <c r="F38" s="49">
        <v>7000</v>
      </c>
      <c r="G38" s="50">
        <v>0.29166666666666669</v>
      </c>
    </row>
  </sheetData>
  <printOptions horizontalCentered="1"/>
  <pageMargins left="0.78740157480314965" right="0.78740157480314965" top="0.98425196850393704" bottom="0.98425196850393704" header="0.51181102362204722" footer="0.51181102362204722"/>
  <pageSetup paperSize="9" scale="84" fitToHeight="2" orientation="portrait" horizontalDpi="180" verticalDpi="180" copies="0" r:id="rId1"/>
  <headerFooter alignWithMargins="0"/>
</worksheet>
</file>

<file path=xl/worksheets/sheet10.xml><?xml version="1.0" encoding="utf-8"?>
<worksheet xmlns="http://schemas.openxmlformats.org/spreadsheetml/2006/main" xmlns:r="http://schemas.openxmlformats.org/officeDocument/2006/relationships">
  <dimension ref="A2:L130"/>
  <sheetViews>
    <sheetView zoomScale="115" zoomScaleNormal="115" workbookViewId="0">
      <selection activeCell="A5" sqref="A5"/>
    </sheetView>
  </sheetViews>
  <sheetFormatPr baseColWidth="10" defaultColWidth="11.42578125" defaultRowHeight="12.75"/>
  <cols>
    <col min="1" max="2" width="11.42578125" style="75"/>
    <col min="3" max="3" width="12.140625" style="75" customWidth="1"/>
    <col min="4" max="4" width="10.7109375" style="75" customWidth="1"/>
    <col min="5" max="5" width="5.5703125" style="75" customWidth="1"/>
    <col min="6" max="6" width="12.5703125" style="75" customWidth="1"/>
    <col min="7" max="7" width="7.7109375" style="75" customWidth="1"/>
    <col min="8" max="8" width="9.42578125" style="75" bestFit="1" customWidth="1"/>
    <col min="9" max="16384" width="11.42578125" style="75"/>
  </cols>
  <sheetData>
    <row r="2" spans="1:12" ht="14.25">
      <c r="A2" s="75" t="s">
        <v>314</v>
      </c>
      <c r="K2" s="101" t="s">
        <v>177</v>
      </c>
      <c r="L2" s="101" t="s">
        <v>176</v>
      </c>
    </row>
    <row r="3" spans="1:12">
      <c r="B3" s="126">
        <f>DMAX(A10:I130,E10,K2:L3)</f>
        <v>16.5</v>
      </c>
      <c r="K3" s="103" t="s">
        <v>197</v>
      </c>
      <c r="L3" s="103" t="s">
        <v>87</v>
      </c>
    </row>
    <row r="5" spans="1:12">
      <c r="A5" s="75" t="s">
        <v>315</v>
      </c>
      <c r="I5" s="98"/>
      <c r="K5" s="78" t="s">
        <v>182</v>
      </c>
      <c r="L5" s="78" t="s">
        <v>181</v>
      </c>
    </row>
    <row r="6" spans="1:12">
      <c r="B6" s="125">
        <f>DSUM(A10:I130,D10,K5:L6)</f>
        <v>4913</v>
      </c>
      <c r="I6" s="98"/>
      <c r="K6" s="107" t="s">
        <v>187</v>
      </c>
      <c r="L6" s="106" t="s">
        <v>318</v>
      </c>
    </row>
    <row r="7" spans="1:12">
      <c r="I7" s="99"/>
    </row>
    <row r="9" spans="1:12">
      <c r="G9" s="100"/>
    </row>
    <row r="10" spans="1:12" ht="14.25">
      <c r="A10" s="101" t="s">
        <v>175</v>
      </c>
      <c r="B10" s="101" t="s">
        <v>176</v>
      </c>
      <c r="C10" s="101" t="s">
        <v>177</v>
      </c>
      <c r="D10" s="102" t="s">
        <v>178</v>
      </c>
      <c r="E10" s="78" t="s">
        <v>179</v>
      </c>
      <c r="F10" s="78" t="s">
        <v>180</v>
      </c>
      <c r="G10" s="78" t="s">
        <v>181</v>
      </c>
      <c r="H10" s="78" t="s">
        <v>182</v>
      </c>
      <c r="I10" s="78" t="s">
        <v>1</v>
      </c>
    </row>
    <row r="11" spans="1:12">
      <c r="A11" s="103" t="s">
        <v>183</v>
      </c>
      <c r="B11" s="103" t="s">
        <v>184</v>
      </c>
      <c r="C11" s="103" t="s">
        <v>185</v>
      </c>
      <c r="D11" s="119">
        <v>110</v>
      </c>
      <c r="E11" s="104">
        <v>12</v>
      </c>
      <c r="F11" s="105" t="s">
        <v>186</v>
      </c>
      <c r="G11" s="106">
        <v>26</v>
      </c>
      <c r="H11" s="107" t="s">
        <v>187</v>
      </c>
      <c r="I11" s="99">
        <v>40572</v>
      </c>
    </row>
    <row r="12" spans="1:12">
      <c r="A12" s="103" t="s">
        <v>188</v>
      </c>
      <c r="B12" s="103" t="s">
        <v>184</v>
      </c>
      <c r="C12" s="103" t="s">
        <v>189</v>
      </c>
      <c r="D12" s="119">
        <v>165</v>
      </c>
      <c r="E12" s="104">
        <v>12.5</v>
      </c>
      <c r="F12" s="105" t="s">
        <v>186</v>
      </c>
      <c r="G12" s="106">
        <v>32</v>
      </c>
      <c r="H12" s="107" t="s">
        <v>187</v>
      </c>
      <c r="I12" s="99">
        <v>40563</v>
      </c>
    </row>
    <row r="13" spans="1:12">
      <c r="A13" s="103" t="s">
        <v>190</v>
      </c>
      <c r="B13" s="103" t="s">
        <v>91</v>
      </c>
      <c r="C13" s="103" t="s">
        <v>185</v>
      </c>
      <c r="D13" s="119">
        <v>110</v>
      </c>
      <c r="E13" s="104">
        <v>10.5</v>
      </c>
      <c r="F13" s="105" t="s">
        <v>186</v>
      </c>
      <c r="G13" s="106">
        <v>11</v>
      </c>
      <c r="H13" s="107" t="s">
        <v>187</v>
      </c>
      <c r="I13" s="99">
        <v>40660</v>
      </c>
    </row>
    <row r="14" spans="1:12">
      <c r="A14" s="103" t="s">
        <v>191</v>
      </c>
      <c r="B14" s="103" t="s">
        <v>184</v>
      </c>
      <c r="C14" s="103" t="s">
        <v>189</v>
      </c>
      <c r="D14" s="119">
        <v>165</v>
      </c>
      <c r="E14" s="104">
        <v>16.5</v>
      </c>
      <c r="F14" s="105" t="s">
        <v>192</v>
      </c>
      <c r="G14" s="106">
        <v>90</v>
      </c>
      <c r="H14" s="107" t="s">
        <v>193</v>
      </c>
      <c r="I14" s="99">
        <v>40728</v>
      </c>
    </row>
    <row r="15" spans="1:12">
      <c r="A15" s="103" t="s">
        <v>194</v>
      </c>
      <c r="B15" s="103" t="s">
        <v>195</v>
      </c>
      <c r="C15" s="103" t="s">
        <v>189</v>
      </c>
      <c r="D15" s="119">
        <v>165</v>
      </c>
      <c r="E15" s="104">
        <v>17.5</v>
      </c>
      <c r="F15" s="105" t="s">
        <v>192</v>
      </c>
      <c r="G15" s="106">
        <v>105</v>
      </c>
      <c r="H15" s="107" t="s">
        <v>187</v>
      </c>
      <c r="I15" s="99">
        <v>40762</v>
      </c>
    </row>
    <row r="16" spans="1:12">
      <c r="A16" s="103" t="s">
        <v>196</v>
      </c>
      <c r="B16" s="103" t="s">
        <v>195</v>
      </c>
      <c r="C16" s="103" t="s">
        <v>197</v>
      </c>
      <c r="D16" s="119">
        <v>128</v>
      </c>
      <c r="E16" s="104">
        <v>16</v>
      </c>
      <c r="F16" s="105" t="s">
        <v>192</v>
      </c>
      <c r="G16" s="106">
        <v>83</v>
      </c>
      <c r="H16" s="107" t="s">
        <v>187</v>
      </c>
      <c r="I16" s="99">
        <v>40568</v>
      </c>
    </row>
    <row r="17" spans="1:9">
      <c r="A17" s="108" t="s">
        <v>198</v>
      </c>
      <c r="B17" s="103" t="s">
        <v>195</v>
      </c>
      <c r="C17" s="103" t="s">
        <v>199</v>
      </c>
      <c r="D17" s="119">
        <v>128</v>
      </c>
      <c r="E17" s="104">
        <v>14</v>
      </c>
      <c r="F17" s="105" t="s">
        <v>192</v>
      </c>
      <c r="G17" s="106">
        <v>1</v>
      </c>
      <c r="H17" s="107" t="s">
        <v>187</v>
      </c>
      <c r="I17" s="99">
        <v>40833</v>
      </c>
    </row>
    <row r="18" spans="1:9">
      <c r="A18" s="103" t="s">
        <v>200</v>
      </c>
      <c r="B18" s="103" t="s">
        <v>91</v>
      </c>
      <c r="C18" s="103" t="s">
        <v>201</v>
      </c>
      <c r="D18" s="119">
        <v>119</v>
      </c>
      <c r="E18" s="104">
        <v>15</v>
      </c>
      <c r="F18" s="105" t="s">
        <v>192</v>
      </c>
      <c r="G18" s="106">
        <v>73</v>
      </c>
      <c r="H18" s="107" t="s">
        <v>187</v>
      </c>
      <c r="I18" s="99">
        <v>40632</v>
      </c>
    </row>
    <row r="19" spans="1:9">
      <c r="A19" s="109" t="s">
        <v>202</v>
      </c>
      <c r="B19" s="109" t="s">
        <v>95</v>
      </c>
      <c r="C19" s="109" t="s">
        <v>197</v>
      </c>
      <c r="D19" s="120">
        <v>128</v>
      </c>
      <c r="E19" s="110">
        <v>17</v>
      </c>
      <c r="F19" s="111" t="s">
        <v>192</v>
      </c>
      <c r="G19" s="106">
        <v>98</v>
      </c>
      <c r="H19" s="112" t="s">
        <v>193</v>
      </c>
      <c r="I19" s="99">
        <v>40882</v>
      </c>
    </row>
    <row r="20" spans="1:9">
      <c r="A20" s="109" t="s">
        <v>203</v>
      </c>
      <c r="B20" s="109" t="s">
        <v>95</v>
      </c>
      <c r="C20" s="109" t="s">
        <v>197</v>
      </c>
      <c r="D20" s="120">
        <v>128</v>
      </c>
      <c r="E20" s="110">
        <v>17</v>
      </c>
      <c r="F20" s="111" t="s">
        <v>192</v>
      </c>
      <c r="G20" s="106">
        <v>99</v>
      </c>
      <c r="H20" s="112" t="s">
        <v>193</v>
      </c>
      <c r="I20" s="99">
        <v>40882</v>
      </c>
    </row>
    <row r="21" spans="1:9">
      <c r="A21" s="103" t="s">
        <v>204</v>
      </c>
      <c r="B21" s="103" t="s">
        <v>87</v>
      </c>
      <c r="C21" s="103" t="s">
        <v>185</v>
      </c>
      <c r="D21" s="119">
        <v>102</v>
      </c>
      <c r="E21" s="104">
        <v>14.5</v>
      </c>
      <c r="F21" s="105" t="s">
        <v>192</v>
      </c>
      <c r="G21" s="106">
        <v>65</v>
      </c>
      <c r="H21" s="107" t="s">
        <v>187</v>
      </c>
      <c r="I21" s="99">
        <v>40841</v>
      </c>
    </row>
    <row r="22" spans="1:9">
      <c r="A22" s="103" t="s">
        <v>205</v>
      </c>
      <c r="B22" s="103" t="s">
        <v>95</v>
      </c>
      <c r="C22" s="103" t="s">
        <v>201</v>
      </c>
      <c r="D22" s="119">
        <v>119</v>
      </c>
      <c r="E22" s="104">
        <v>17.5</v>
      </c>
      <c r="F22" s="105" t="s">
        <v>192</v>
      </c>
      <c r="G22" s="106">
        <v>107</v>
      </c>
      <c r="H22" s="107" t="s">
        <v>193</v>
      </c>
      <c r="I22" s="99">
        <v>40602</v>
      </c>
    </row>
    <row r="23" spans="1:9">
      <c r="A23" s="103" t="s">
        <v>206</v>
      </c>
      <c r="B23" s="103" t="s">
        <v>95</v>
      </c>
      <c r="C23" s="103" t="s">
        <v>197</v>
      </c>
      <c r="D23" s="119">
        <v>128</v>
      </c>
      <c r="E23" s="104">
        <v>13</v>
      </c>
      <c r="F23" s="105" t="s">
        <v>186</v>
      </c>
      <c r="G23" s="106">
        <v>39</v>
      </c>
      <c r="H23" s="107" t="s">
        <v>193</v>
      </c>
      <c r="I23" s="99">
        <v>40862</v>
      </c>
    </row>
    <row r="24" spans="1:9">
      <c r="A24" s="103" t="s">
        <v>207</v>
      </c>
      <c r="B24" s="103" t="s">
        <v>195</v>
      </c>
      <c r="C24" s="103" t="s">
        <v>199</v>
      </c>
      <c r="D24" s="119">
        <v>128</v>
      </c>
      <c r="E24" s="104">
        <v>13</v>
      </c>
      <c r="F24" s="105" t="s">
        <v>186</v>
      </c>
      <c r="G24" s="106">
        <v>41</v>
      </c>
      <c r="H24" s="107" t="s">
        <v>187</v>
      </c>
      <c r="I24" s="99">
        <v>40693</v>
      </c>
    </row>
    <row r="25" spans="1:9">
      <c r="A25" s="103" t="s">
        <v>208</v>
      </c>
      <c r="B25" s="103" t="s">
        <v>91</v>
      </c>
      <c r="C25" s="103" t="s">
        <v>185</v>
      </c>
      <c r="D25" s="119">
        <v>110</v>
      </c>
      <c r="E25" s="104">
        <v>18.5</v>
      </c>
      <c r="F25" s="105" t="s">
        <v>192</v>
      </c>
      <c r="G25" s="106">
        <v>111</v>
      </c>
      <c r="H25" s="107" t="s">
        <v>187</v>
      </c>
      <c r="I25" s="99">
        <v>40816</v>
      </c>
    </row>
    <row r="26" spans="1:9">
      <c r="A26" s="103" t="s">
        <v>209</v>
      </c>
      <c r="B26" s="103" t="s">
        <v>184</v>
      </c>
      <c r="C26" s="103" t="s">
        <v>197</v>
      </c>
      <c r="D26" s="119">
        <v>128</v>
      </c>
      <c r="E26" s="104">
        <v>14</v>
      </c>
      <c r="F26" s="105" t="s">
        <v>192</v>
      </c>
      <c r="G26" s="106">
        <v>50</v>
      </c>
      <c r="H26" s="107" t="s">
        <v>187</v>
      </c>
      <c r="I26" s="99">
        <v>40655</v>
      </c>
    </row>
    <row r="27" spans="1:9">
      <c r="A27" s="103" t="s">
        <v>210</v>
      </c>
      <c r="B27" s="103" t="s">
        <v>184</v>
      </c>
      <c r="C27" s="103" t="s">
        <v>189</v>
      </c>
      <c r="D27" s="119">
        <v>165</v>
      </c>
      <c r="E27" s="104">
        <v>15</v>
      </c>
      <c r="F27" s="105" t="s">
        <v>192</v>
      </c>
      <c r="G27" s="106">
        <v>70</v>
      </c>
      <c r="H27" s="82" t="s">
        <v>193</v>
      </c>
      <c r="I27" s="99">
        <v>40709</v>
      </c>
    </row>
    <row r="28" spans="1:9">
      <c r="A28" s="103" t="s">
        <v>211</v>
      </c>
      <c r="B28" s="103" t="s">
        <v>91</v>
      </c>
      <c r="C28" s="103" t="s">
        <v>199</v>
      </c>
      <c r="D28" s="119">
        <v>128</v>
      </c>
      <c r="E28" s="104">
        <v>14</v>
      </c>
      <c r="F28" s="105" t="s">
        <v>192</v>
      </c>
      <c r="G28" s="106">
        <v>59</v>
      </c>
      <c r="H28" s="107" t="s">
        <v>187</v>
      </c>
      <c r="I28" s="99">
        <v>40612</v>
      </c>
    </row>
    <row r="29" spans="1:9">
      <c r="A29" s="103" t="s">
        <v>212</v>
      </c>
      <c r="B29" s="103" t="s">
        <v>195</v>
      </c>
      <c r="C29" s="103" t="s">
        <v>199</v>
      </c>
      <c r="D29" s="119">
        <v>128</v>
      </c>
      <c r="E29" s="104">
        <v>11</v>
      </c>
      <c r="F29" s="105" t="s">
        <v>186</v>
      </c>
      <c r="G29" s="106">
        <v>19</v>
      </c>
      <c r="H29" s="107" t="s">
        <v>187</v>
      </c>
      <c r="I29" s="99">
        <v>40890</v>
      </c>
    </row>
    <row r="30" spans="1:9">
      <c r="A30" s="103" t="s">
        <v>213</v>
      </c>
      <c r="B30" s="103" t="s">
        <v>95</v>
      </c>
      <c r="C30" s="103" t="s">
        <v>199</v>
      </c>
      <c r="D30" s="119">
        <v>128</v>
      </c>
      <c r="E30" s="104">
        <v>12.5</v>
      </c>
      <c r="F30" s="105" t="s">
        <v>186</v>
      </c>
      <c r="G30" s="106">
        <v>36</v>
      </c>
      <c r="H30" s="107" t="s">
        <v>187</v>
      </c>
      <c r="I30" s="99">
        <v>40764</v>
      </c>
    </row>
    <row r="31" spans="1:9">
      <c r="A31" s="103" t="s">
        <v>214</v>
      </c>
      <c r="B31" s="103" t="s">
        <v>184</v>
      </c>
      <c r="C31" s="103" t="s">
        <v>185</v>
      </c>
      <c r="D31" s="119">
        <v>110</v>
      </c>
      <c r="E31" s="104">
        <v>19</v>
      </c>
      <c r="F31" s="105" t="s">
        <v>192</v>
      </c>
      <c r="G31" s="106">
        <v>114</v>
      </c>
      <c r="H31" s="107" t="s">
        <v>187</v>
      </c>
      <c r="I31" s="99">
        <v>40835</v>
      </c>
    </row>
    <row r="32" spans="1:9">
      <c r="A32" s="103" t="s">
        <v>215</v>
      </c>
      <c r="B32" s="103" t="s">
        <v>87</v>
      </c>
      <c r="C32" s="103" t="s">
        <v>197</v>
      </c>
      <c r="D32" s="119">
        <v>119</v>
      </c>
      <c r="E32" s="104">
        <v>14</v>
      </c>
      <c r="F32" s="105" t="s">
        <v>192</v>
      </c>
      <c r="G32" s="106">
        <v>52</v>
      </c>
      <c r="H32" s="107" t="s">
        <v>193</v>
      </c>
      <c r="I32" s="99">
        <v>40613</v>
      </c>
    </row>
    <row r="33" spans="1:9">
      <c r="A33" s="103" t="s">
        <v>216</v>
      </c>
      <c r="B33" s="103" t="s">
        <v>195</v>
      </c>
      <c r="C33" s="103" t="s">
        <v>197</v>
      </c>
      <c r="D33" s="119">
        <v>128</v>
      </c>
      <c r="E33" s="104">
        <v>16</v>
      </c>
      <c r="F33" s="105" t="s">
        <v>192</v>
      </c>
      <c r="G33" s="106">
        <v>84</v>
      </c>
      <c r="H33" s="107" t="s">
        <v>193</v>
      </c>
      <c r="I33" s="99">
        <v>40653</v>
      </c>
    </row>
    <row r="34" spans="1:9">
      <c r="A34" s="103" t="s">
        <v>217</v>
      </c>
      <c r="B34" s="103" t="s">
        <v>195</v>
      </c>
      <c r="C34" s="103" t="s">
        <v>185</v>
      </c>
      <c r="D34" s="119">
        <v>110</v>
      </c>
      <c r="E34" s="104">
        <v>17</v>
      </c>
      <c r="F34" s="105" t="s">
        <v>192</v>
      </c>
      <c r="G34" s="106">
        <v>103</v>
      </c>
      <c r="H34" s="107" t="s">
        <v>193</v>
      </c>
      <c r="I34" s="99">
        <v>40849</v>
      </c>
    </row>
    <row r="35" spans="1:9">
      <c r="A35" s="103" t="s">
        <v>218</v>
      </c>
      <c r="B35" s="103" t="s">
        <v>195</v>
      </c>
      <c r="C35" s="103" t="s">
        <v>189</v>
      </c>
      <c r="D35" s="119">
        <v>165</v>
      </c>
      <c r="E35" s="104">
        <v>16</v>
      </c>
      <c r="F35" s="105" t="s">
        <v>192</v>
      </c>
      <c r="G35" s="106">
        <v>81</v>
      </c>
      <c r="H35" s="107" t="s">
        <v>187</v>
      </c>
      <c r="I35" s="99">
        <v>40549</v>
      </c>
    </row>
    <row r="36" spans="1:9">
      <c r="A36" s="103" t="s">
        <v>219</v>
      </c>
      <c r="B36" s="103" t="s">
        <v>195</v>
      </c>
      <c r="C36" s="103" t="s">
        <v>201</v>
      </c>
      <c r="D36" s="119">
        <v>119</v>
      </c>
      <c r="E36" s="104">
        <v>16</v>
      </c>
      <c r="F36" s="105" t="s">
        <v>192</v>
      </c>
      <c r="G36" s="106">
        <v>87</v>
      </c>
      <c r="H36" s="107" t="s">
        <v>187</v>
      </c>
      <c r="I36" s="99">
        <v>40605</v>
      </c>
    </row>
    <row r="37" spans="1:9">
      <c r="A37" s="103" t="s">
        <v>220</v>
      </c>
      <c r="B37" s="103" t="s">
        <v>195</v>
      </c>
      <c r="C37" s="103" t="s">
        <v>185</v>
      </c>
      <c r="D37" s="119">
        <v>110</v>
      </c>
      <c r="E37" s="104">
        <v>11.5</v>
      </c>
      <c r="F37" s="105" t="s">
        <v>186</v>
      </c>
      <c r="G37" s="106">
        <v>21</v>
      </c>
      <c r="H37" s="107" t="s">
        <v>187</v>
      </c>
      <c r="I37" s="99">
        <v>40762</v>
      </c>
    </row>
    <row r="38" spans="1:9">
      <c r="A38" s="113" t="s">
        <v>221</v>
      </c>
      <c r="B38" s="113" t="s">
        <v>184</v>
      </c>
      <c r="C38" s="113" t="s">
        <v>197</v>
      </c>
      <c r="D38" s="121">
        <v>128</v>
      </c>
      <c r="E38" s="114">
        <v>17.5</v>
      </c>
      <c r="F38" s="115" t="s">
        <v>192</v>
      </c>
      <c r="G38" s="106">
        <v>106</v>
      </c>
      <c r="H38" s="116" t="s">
        <v>193</v>
      </c>
      <c r="I38" s="99">
        <v>40905</v>
      </c>
    </row>
    <row r="39" spans="1:9">
      <c r="A39" s="103" t="s">
        <v>222</v>
      </c>
      <c r="B39" s="103" t="s">
        <v>184</v>
      </c>
      <c r="C39" s="103" t="s">
        <v>199</v>
      </c>
      <c r="D39" s="119">
        <v>128</v>
      </c>
      <c r="E39" s="104">
        <v>13</v>
      </c>
      <c r="F39" s="105" t="s">
        <v>186</v>
      </c>
      <c r="G39" s="106">
        <v>42</v>
      </c>
      <c r="H39" s="107" t="s">
        <v>193</v>
      </c>
      <c r="I39" s="99">
        <v>40790</v>
      </c>
    </row>
    <row r="40" spans="1:9">
      <c r="A40" s="103" t="s">
        <v>223</v>
      </c>
      <c r="B40" s="103" t="s">
        <v>184</v>
      </c>
      <c r="C40" s="103" t="s">
        <v>201</v>
      </c>
      <c r="D40" s="119">
        <v>119</v>
      </c>
      <c r="E40" s="104">
        <v>17.5</v>
      </c>
      <c r="F40" s="105" t="s">
        <v>192</v>
      </c>
      <c r="G40" s="106">
        <v>108</v>
      </c>
      <c r="H40" s="107" t="s">
        <v>187</v>
      </c>
      <c r="I40" s="99">
        <v>40821</v>
      </c>
    </row>
    <row r="41" spans="1:9">
      <c r="A41" s="103" t="s">
        <v>224</v>
      </c>
      <c r="B41" s="103" t="s">
        <v>195</v>
      </c>
      <c r="C41" s="103" t="s">
        <v>185</v>
      </c>
      <c r="D41" s="119">
        <v>110</v>
      </c>
      <c r="E41" s="104">
        <v>16</v>
      </c>
      <c r="F41" s="105" t="s">
        <v>192</v>
      </c>
      <c r="G41" s="106">
        <v>88</v>
      </c>
      <c r="H41" s="107" t="s">
        <v>193</v>
      </c>
      <c r="I41" s="99">
        <v>40738</v>
      </c>
    </row>
    <row r="42" spans="1:9">
      <c r="A42" s="103" t="s">
        <v>225</v>
      </c>
      <c r="B42" s="103" t="s">
        <v>95</v>
      </c>
      <c r="C42" s="103" t="s">
        <v>199</v>
      </c>
      <c r="D42" s="119">
        <v>128</v>
      </c>
      <c r="E42" s="104">
        <v>10.5</v>
      </c>
      <c r="F42" s="105" t="s">
        <v>186</v>
      </c>
      <c r="G42" s="106">
        <v>14</v>
      </c>
      <c r="H42" s="107" t="s">
        <v>187</v>
      </c>
      <c r="I42" s="99">
        <v>40876</v>
      </c>
    </row>
    <row r="43" spans="1:9">
      <c r="A43" s="103" t="s">
        <v>226</v>
      </c>
      <c r="B43" s="103" t="s">
        <v>195</v>
      </c>
      <c r="C43" s="103" t="s">
        <v>185</v>
      </c>
      <c r="D43" s="119">
        <v>110</v>
      </c>
      <c r="E43" s="104">
        <v>12</v>
      </c>
      <c r="F43" s="105" t="s">
        <v>186</v>
      </c>
      <c r="G43" s="106">
        <v>27</v>
      </c>
      <c r="H43" s="107" t="s">
        <v>193</v>
      </c>
      <c r="I43" s="99">
        <v>40698</v>
      </c>
    </row>
    <row r="44" spans="1:9">
      <c r="A44" s="103" t="s">
        <v>227</v>
      </c>
      <c r="B44" s="103" t="s">
        <v>195</v>
      </c>
      <c r="C44" s="103" t="s">
        <v>185</v>
      </c>
      <c r="D44" s="119">
        <v>110</v>
      </c>
      <c r="E44" s="104">
        <v>19</v>
      </c>
      <c r="F44" s="105" t="s">
        <v>192</v>
      </c>
      <c r="G44" s="106">
        <v>115</v>
      </c>
      <c r="H44" s="107" t="s">
        <v>187</v>
      </c>
      <c r="I44" s="99">
        <v>40638</v>
      </c>
    </row>
    <row r="45" spans="1:9">
      <c r="A45" s="109" t="s">
        <v>228</v>
      </c>
      <c r="B45" s="109" t="s">
        <v>91</v>
      </c>
      <c r="C45" s="109" t="s">
        <v>199</v>
      </c>
      <c r="D45" s="120">
        <v>128</v>
      </c>
      <c r="E45" s="110">
        <v>17</v>
      </c>
      <c r="F45" s="111" t="s">
        <v>192</v>
      </c>
      <c r="G45" s="106">
        <v>104</v>
      </c>
      <c r="H45" s="112" t="s">
        <v>193</v>
      </c>
      <c r="I45" s="99">
        <v>40786</v>
      </c>
    </row>
    <row r="46" spans="1:9">
      <c r="A46" s="103" t="s">
        <v>229</v>
      </c>
      <c r="B46" s="103" t="s">
        <v>195</v>
      </c>
      <c r="C46" s="103" t="s">
        <v>199</v>
      </c>
      <c r="D46" s="119">
        <v>128</v>
      </c>
      <c r="E46" s="104">
        <v>15.5</v>
      </c>
      <c r="F46" s="105" t="s">
        <v>192</v>
      </c>
      <c r="G46" s="106">
        <v>80</v>
      </c>
      <c r="H46" s="107" t="s">
        <v>187</v>
      </c>
      <c r="I46" s="99">
        <v>40740</v>
      </c>
    </row>
    <row r="47" spans="1:9">
      <c r="A47" s="103" t="s">
        <v>230</v>
      </c>
      <c r="B47" s="103" t="s">
        <v>195</v>
      </c>
      <c r="C47" s="103" t="s">
        <v>189</v>
      </c>
      <c r="D47" s="119">
        <v>165</v>
      </c>
      <c r="E47" s="104">
        <v>11</v>
      </c>
      <c r="F47" s="105" t="s">
        <v>186</v>
      </c>
      <c r="G47" s="106">
        <v>15</v>
      </c>
      <c r="H47" s="107" t="s">
        <v>193</v>
      </c>
      <c r="I47" s="99">
        <v>40611</v>
      </c>
    </row>
    <row r="48" spans="1:9">
      <c r="A48" s="109" t="s">
        <v>231</v>
      </c>
      <c r="B48" s="109" t="s">
        <v>91</v>
      </c>
      <c r="C48" s="109" t="s">
        <v>201</v>
      </c>
      <c r="D48" s="120">
        <v>119</v>
      </c>
      <c r="E48" s="110">
        <v>17</v>
      </c>
      <c r="F48" s="111" t="s">
        <v>192</v>
      </c>
      <c r="G48" s="106">
        <v>100</v>
      </c>
      <c r="H48" s="112" t="s">
        <v>187</v>
      </c>
      <c r="I48" s="99">
        <v>40754</v>
      </c>
    </row>
    <row r="49" spans="1:9">
      <c r="A49" s="103" t="s">
        <v>232</v>
      </c>
      <c r="B49" s="103" t="s">
        <v>87</v>
      </c>
      <c r="C49" s="103" t="s">
        <v>201</v>
      </c>
      <c r="D49" s="119">
        <v>110</v>
      </c>
      <c r="E49" s="104">
        <v>9</v>
      </c>
      <c r="F49" s="105" t="s">
        <v>186</v>
      </c>
      <c r="G49" s="106">
        <v>2</v>
      </c>
      <c r="H49" s="107" t="s">
        <v>193</v>
      </c>
      <c r="I49" s="99">
        <v>40677</v>
      </c>
    </row>
    <row r="50" spans="1:9">
      <c r="A50" s="103" t="s">
        <v>233</v>
      </c>
      <c r="B50" s="103" t="s">
        <v>195</v>
      </c>
      <c r="C50" s="103" t="s">
        <v>197</v>
      </c>
      <c r="D50" s="119">
        <v>128</v>
      </c>
      <c r="E50" s="104">
        <v>15.5</v>
      </c>
      <c r="F50" s="105" t="s">
        <v>192</v>
      </c>
      <c r="G50" s="106">
        <v>78</v>
      </c>
      <c r="H50" s="107" t="s">
        <v>187</v>
      </c>
      <c r="I50" s="99">
        <v>40877</v>
      </c>
    </row>
    <row r="51" spans="1:9">
      <c r="A51" s="103" t="s">
        <v>234</v>
      </c>
      <c r="B51" s="103" t="s">
        <v>91</v>
      </c>
      <c r="C51" s="103" t="s">
        <v>197</v>
      </c>
      <c r="D51" s="119">
        <v>128</v>
      </c>
      <c r="E51" s="104">
        <v>16.5</v>
      </c>
      <c r="F51" s="105" t="s">
        <v>192</v>
      </c>
      <c r="G51" s="106">
        <v>92</v>
      </c>
      <c r="H51" s="107" t="s">
        <v>187</v>
      </c>
      <c r="I51" s="99">
        <v>40811</v>
      </c>
    </row>
    <row r="52" spans="1:9">
      <c r="A52" s="103" t="s">
        <v>235</v>
      </c>
      <c r="B52" s="103" t="s">
        <v>95</v>
      </c>
      <c r="C52" s="103" t="s">
        <v>189</v>
      </c>
      <c r="D52" s="119">
        <v>165</v>
      </c>
      <c r="E52" s="104">
        <v>10</v>
      </c>
      <c r="F52" s="105" t="s">
        <v>186</v>
      </c>
      <c r="G52" s="106">
        <v>117</v>
      </c>
      <c r="H52" s="107" t="s">
        <v>193</v>
      </c>
      <c r="I52" s="99">
        <v>40834</v>
      </c>
    </row>
    <row r="53" spans="1:9">
      <c r="A53" s="103" t="s">
        <v>236</v>
      </c>
      <c r="B53" s="103" t="s">
        <v>91</v>
      </c>
      <c r="C53" s="103" t="s">
        <v>185</v>
      </c>
      <c r="D53" s="119">
        <v>110</v>
      </c>
      <c r="E53" s="104">
        <v>18.5</v>
      </c>
      <c r="F53" s="105" t="s">
        <v>192</v>
      </c>
      <c r="G53" s="106">
        <v>112</v>
      </c>
      <c r="H53" s="107" t="s">
        <v>187</v>
      </c>
      <c r="I53" s="99">
        <v>40585</v>
      </c>
    </row>
    <row r="54" spans="1:9">
      <c r="A54" s="103" t="s">
        <v>237</v>
      </c>
      <c r="B54" s="103" t="s">
        <v>95</v>
      </c>
      <c r="C54" s="103" t="s">
        <v>189</v>
      </c>
      <c r="D54" s="119">
        <v>165</v>
      </c>
      <c r="E54" s="104">
        <v>19</v>
      </c>
      <c r="F54" s="105" t="s">
        <v>192</v>
      </c>
      <c r="G54" s="106">
        <v>113</v>
      </c>
      <c r="H54" s="107" t="s">
        <v>193</v>
      </c>
      <c r="I54" s="99">
        <v>40751</v>
      </c>
    </row>
    <row r="55" spans="1:9">
      <c r="A55" s="103" t="s">
        <v>238</v>
      </c>
      <c r="B55" s="103" t="s">
        <v>195</v>
      </c>
      <c r="C55" s="103" t="s">
        <v>189</v>
      </c>
      <c r="D55" s="119">
        <v>165</v>
      </c>
      <c r="E55" s="104">
        <v>13.5</v>
      </c>
      <c r="F55" s="105" t="s">
        <v>186</v>
      </c>
      <c r="G55" s="106">
        <v>43</v>
      </c>
      <c r="H55" s="107" t="s">
        <v>193</v>
      </c>
      <c r="I55" s="99">
        <v>40553</v>
      </c>
    </row>
    <row r="56" spans="1:9">
      <c r="A56" s="103" t="s">
        <v>239</v>
      </c>
      <c r="B56" s="103" t="s">
        <v>87</v>
      </c>
      <c r="C56" s="103" t="s">
        <v>189</v>
      </c>
      <c r="D56" s="119">
        <v>119</v>
      </c>
      <c r="E56" s="104">
        <v>10</v>
      </c>
      <c r="F56" s="105" t="s">
        <v>186</v>
      </c>
      <c r="G56" s="106">
        <v>6</v>
      </c>
      <c r="H56" s="107" t="s">
        <v>187</v>
      </c>
      <c r="I56" s="99">
        <v>40807</v>
      </c>
    </row>
    <row r="57" spans="1:9">
      <c r="A57" s="103" t="s">
        <v>240</v>
      </c>
      <c r="B57" s="103" t="s">
        <v>87</v>
      </c>
      <c r="C57" s="103" t="s">
        <v>197</v>
      </c>
      <c r="D57" s="119">
        <v>119</v>
      </c>
      <c r="E57" s="104">
        <v>16.5</v>
      </c>
      <c r="F57" s="105" t="s">
        <v>192</v>
      </c>
      <c r="G57" s="106">
        <v>94</v>
      </c>
      <c r="H57" s="107" t="s">
        <v>193</v>
      </c>
      <c r="I57" s="99">
        <v>40588</v>
      </c>
    </row>
    <row r="58" spans="1:9">
      <c r="A58" s="103" t="s">
        <v>241</v>
      </c>
      <c r="B58" s="103" t="s">
        <v>87</v>
      </c>
      <c r="C58" s="103" t="s">
        <v>201</v>
      </c>
      <c r="D58" s="119">
        <v>110</v>
      </c>
      <c r="E58" s="104">
        <v>9.5</v>
      </c>
      <c r="F58" s="105" t="s">
        <v>186</v>
      </c>
      <c r="G58" s="106">
        <v>4</v>
      </c>
      <c r="H58" s="107" t="s">
        <v>187</v>
      </c>
      <c r="I58" s="99">
        <v>40558</v>
      </c>
    </row>
    <row r="59" spans="1:9">
      <c r="A59" s="103" t="s">
        <v>242</v>
      </c>
      <c r="B59" s="103" t="s">
        <v>195</v>
      </c>
      <c r="C59" s="103" t="s">
        <v>197</v>
      </c>
      <c r="D59" s="119">
        <v>128</v>
      </c>
      <c r="E59" s="104">
        <v>16</v>
      </c>
      <c r="F59" s="105" t="s">
        <v>192</v>
      </c>
      <c r="G59" s="106">
        <v>85</v>
      </c>
      <c r="H59" s="107" t="s">
        <v>193</v>
      </c>
      <c r="I59" s="98">
        <v>40686</v>
      </c>
    </row>
    <row r="60" spans="1:9">
      <c r="A60" s="103" t="s">
        <v>243</v>
      </c>
      <c r="B60" s="103" t="s">
        <v>91</v>
      </c>
      <c r="C60" s="103" t="s">
        <v>185</v>
      </c>
      <c r="D60" s="119">
        <v>110</v>
      </c>
      <c r="E60" s="104">
        <v>10.5</v>
      </c>
      <c r="F60" s="105" t="s">
        <v>186</v>
      </c>
      <c r="G60" s="106">
        <v>12</v>
      </c>
      <c r="H60" s="107" t="s">
        <v>187</v>
      </c>
      <c r="I60" s="99">
        <v>40600</v>
      </c>
    </row>
    <row r="61" spans="1:9">
      <c r="A61" s="103" t="s">
        <v>244</v>
      </c>
      <c r="B61" s="103" t="s">
        <v>184</v>
      </c>
      <c r="C61" s="103" t="s">
        <v>197</v>
      </c>
      <c r="D61" s="119">
        <v>128</v>
      </c>
      <c r="E61" s="104">
        <v>12</v>
      </c>
      <c r="F61" s="105" t="s">
        <v>186</v>
      </c>
      <c r="G61" s="106">
        <v>25</v>
      </c>
      <c r="H61" s="82" t="s">
        <v>193</v>
      </c>
      <c r="I61" s="99">
        <v>40642</v>
      </c>
    </row>
    <row r="62" spans="1:9">
      <c r="A62" s="103" t="s">
        <v>245</v>
      </c>
      <c r="B62" s="103" t="s">
        <v>87</v>
      </c>
      <c r="C62" s="103" t="s">
        <v>185</v>
      </c>
      <c r="D62" s="119">
        <v>102</v>
      </c>
      <c r="E62" s="104">
        <v>14.5</v>
      </c>
      <c r="F62" s="105" t="s">
        <v>192</v>
      </c>
      <c r="G62" s="106">
        <v>66</v>
      </c>
      <c r="H62" s="107" t="s">
        <v>193</v>
      </c>
      <c r="I62" s="99">
        <v>40626</v>
      </c>
    </row>
    <row r="63" spans="1:9">
      <c r="A63" s="103" t="s">
        <v>246</v>
      </c>
      <c r="B63" s="103" t="s">
        <v>87</v>
      </c>
      <c r="C63" s="103" t="s">
        <v>185</v>
      </c>
      <c r="D63" s="119">
        <v>102</v>
      </c>
      <c r="E63" s="104">
        <v>12</v>
      </c>
      <c r="F63" s="105" t="s">
        <v>186</v>
      </c>
      <c r="G63" s="106">
        <v>28</v>
      </c>
      <c r="H63" s="107" t="s">
        <v>193</v>
      </c>
      <c r="I63" s="99">
        <v>40842</v>
      </c>
    </row>
    <row r="64" spans="1:9">
      <c r="A64" s="103" t="s">
        <v>247</v>
      </c>
      <c r="B64" s="103" t="s">
        <v>91</v>
      </c>
      <c r="C64" s="103" t="s">
        <v>189</v>
      </c>
      <c r="D64" s="119">
        <v>165</v>
      </c>
      <c r="E64" s="104">
        <v>12</v>
      </c>
      <c r="F64" s="105" t="s">
        <v>186</v>
      </c>
      <c r="G64" s="106">
        <v>23</v>
      </c>
      <c r="H64" s="107" t="s">
        <v>187</v>
      </c>
      <c r="I64" s="99">
        <v>40810</v>
      </c>
    </row>
    <row r="65" spans="1:9">
      <c r="A65" s="103" t="s">
        <v>248</v>
      </c>
      <c r="B65" s="103" t="s">
        <v>87</v>
      </c>
      <c r="C65" s="103" t="s">
        <v>201</v>
      </c>
      <c r="D65" s="119">
        <v>110</v>
      </c>
      <c r="E65" s="104">
        <v>17</v>
      </c>
      <c r="F65" s="105" t="s">
        <v>192</v>
      </c>
      <c r="G65" s="106">
        <v>101</v>
      </c>
      <c r="H65" s="107" t="s">
        <v>187</v>
      </c>
      <c r="I65" s="99">
        <v>40646</v>
      </c>
    </row>
    <row r="66" spans="1:9">
      <c r="A66" s="103" t="s">
        <v>249</v>
      </c>
      <c r="B66" s="103" t="s">
        <v>87</v>
      </c>
      <c r="C66" s="103" t="s">
        <v>185</v>
      </c>
      <c r="D66" s="119">
        <v>102</v>
      </c>
      <c r="E66" s="104">
        <v>14.5</v>
      </c>
      <c r="F66" s="105" t="s">
        <v>192</v>
      </c>
      <c r="G66" s="106">
        <v>67</v>
      </c>
      <c r="H66" s="107" t="s">
        <v>193</v>
      </c>
      <c r="I66" s="99">
        <v>40658</v>
      </c>
    </row>
    <row r="67" spans="1:9">
      <c r="A67" s="103" t="s">
        <v>250</v>
      </c>
      <c r="B67" s="103" t="s">
        <v>91</v>
      </c>
      <c r="C67" s="103" t="s">
        <v>201</v>
      </c>
      <c r="D67" s="119">
        <v>119</v>
      </c>
      <c r="E67" s="104">
        <v>8</v>
      </c>
      <c r="F67" s="105" t="s">
        <v>186</v>
      </c>
      <c r="G67" s="106">
        <v>58</v>
      </c>
      <c r="H67" s="107" t="s">
        <v>187</v>
      </c>
      <c r="I67" s="99">
        <v>40698</v>
      </c>
    </row>
    <row r="68" spans="1:9">
      <c r="A68" s="103" t="s">
        <v>251</v>
      </c>
      <c r="B68" s="103" t="s">
        <v>184</v>
      </c>
      <c r="C68" s="103" t="s">
        <v>199</v>
      </c>
      <c r="D68" s="119">
        <v>128</v>
      </c>
      <c r="E68" s="104">
        <v>13.5</v>
      </c>
      <c r="F68" s="105" t="s">
        <v>186</v>
      </c>
      <c r="G68" s="106">
        <v>49</v>
      </c>
      <c r="H68" s="107" t="s">
        <v>193</v>
      </c>
      <c r="I68" s="99">
        <v>40586</v>
      </c>
    </row>
    <row r="69" spans="1:9">
      <c r="A69" s="103" t="s">
        <v>252</v>
      </c>
      <c r="B69" s="103" t="s">
        <v>91</v>
      </c>
      <c r="C69" s="103" t="s">
        <v>189</v>
      </c>
      <c r="D69" s="119">
        <v>165</v>
      </c>
      <c r="E69" s="104">
        <v>16.5</v>
      </c>
      <c r="F69" s="105" t="s">
        <v>192</v>
      </c>
      <c r="G69" s="106">
        <v>91</v>
      </c>
      <c r="H69" s="107" t="s">
        <v>187</v>
      </c>
      <c r="I69" s="99">
        <v>40775</v>
      </c>
    </row>
    <row r="70" spans="1:9">
      <c r="A70" s="103" t="s">
        <v>253</v>
      </c>
      <c r="B70" s="103" t="s">
        <v>87</v>
      </c>
      <c r="C70" s="103" t="s">
        <v>201</v>
      </c>
      <c r="D70" s="119">
        <v>110</v>
      </c>
      <c r="E70" s="104">
        <v>14</v>
      </c>
      <c r="F70" s="105" t="s">
        <v>192</v>
      </c>
      <c r="G70" s="106">
        <v>57</v>
      </c>
      <c r="H70" s="107" t="s">
        <v>187</v>
      </c>
      <c r="I70" s="99">
        <v>40707</v>
      </c>
    </row>
    <row r="71" spans="1:9">
      <c r="A71" s="109" t="s">
        <v>254</v>
      </c>
      <c r="B71" s="109" t="s">
        <v>95</v>
      </c>
      <c r="C71" s="109" t="s">
        <v>201</v>
      </c>
      <c r="D71" s="120">
        <v>119</v>
      </c>
      <c r="E71" s="110">
        <v>10</v>
      </c>
      <c r="F71" s="111" t="s">
        <v>186</v>
      </c>
      <c r="G71" s="106">
        <v>10</v>
      </c>
      <c r="H71" s="112" t="s">
        <v>187</v>
      </c>
      <c r="I71" s="99">
        <v>40661</v>
      </c>
    </row>
    <row r="72" spans="1:9">
      <c r="A72" s="103" t="s">
        <v>255</v>
      </c>
      <c r="B72" s="103" t="s">
        <v>91</v>
      </c>
      <c r="C72" s="103" t="s">
        <v>197</v>
      </c>
      <c r="D72" s="119">
        <v>128</v>
      </c>
      <c r="E72" s="104">
        <v>13.5</v>
      </c>
      <c r="F72" s="105" t="s">
        <v>186</v>
      </c>
      <c r="G72" s="106">
        <v>45</v>
      </c>
      <c r="H72" s="107" t="s">
        <v>187</v>
      </c>
      <c r="I72" s="99">
        <v>40623</v>
      </c>
    </row>
    <row r="73" spans="1:9">
      <c r="A73" s="103" t="s">
        <v>256</v>
      </c>
      <c r="B73" s="103" t="s">
        <v>91</v>
      </c>
      <c r="C73" s="103" t="s">
        <v>185</v>
      </c>
      <c r="D73" s="119">
        <v>110</v>
      </c>
      <c r="E73" s="104">
        <v>12.5</v>
      </c>
      <c r="F73" s="105" t="s">
        <v>186</v>
      </c>
      <c r="G73" s="106">
        <v>35</v>
      </c>
      <c r="H73" s="107" t="s">
        <v>187</v>
      </c>
      <c r="I73" s="99">
        <v>40652</v>
      </c>
    </row>
    <row r="74" spans="1:9">
      <c r="A74" s="103" t="s">
        <v>257</v>
      </c>
      <c r="B74" s="103" t="s">
        <v>87</v>
      </c>
      <c r="C74" s="103" t="s">
        <v>189</v>
      </c>
      <c r="D74" s="119">
        <v>153</v>
      </c>
      <c r="E74" s="104">
        <v>15.5</v>
      </c>
      <c r="F74" s="105" t="s">
        <v>192</v>
      </c>
      <c r="G74" s="106">
        <v>77</v>
      </c>
      <c r="H74" s="107" t="s">
        <v>187</v>
      </c>
      <c r="I74" s="99">
        <v>40638</v>
      </c>
    </row>
    <row r="75" spans="1:9">
      <c r="A75" s="103" t="s">
        <v>258</v>
      </c>
      <c r="B75" s="103" t="s">
        <v>91</v>
      </c>
      <c r="C75" s="103" t="s">
        <v>197</v>
      </c>
      <c r="D75" s="119">
        <v>128</v>
      </c>
      <c r="E75" s="104">
        <v>15.5</v>
      </c>
      <c r="F75" s="105" t="s">
        <v>192</v>
      </c>
      <c r="G75" s="106">
        <v>79</v>
      </c>
      <c r="H75" s="107" t="s">
        <v>187</v>
      </c>
      <c r="I75" s="99">
        <v>40837</v>
      </c>
    </row>
    <row r="76" spans="1:9">
      <c r="A76" s="103" t="s">
        <v>259</v>
      </c>
      <c r="B76" s="103" t="s">
        <v>195</v>
      </c>
      <c r="C76" s="103" t="s">
        <v>199</v>
      </c>
      <c r="D76" s="119">
        <v>128</v>
      </c>
      <c r="E76" s="104">
        <v>12.5</v>
      </c>
      <c r="F76" s="105" t="s">
        <v>186</v>
      </c>
      <c r="G76" s="106">
        <v>37</v>
      </c>
      <c r="H76" s="107" t="s">
        <v>193</v>
      </c>
      <c r="I76" s="99">
        <v>40581</v>
      </c>
    </row>
    <row r="77" spans="1:9">
      <c r="A77" s="103" t="s">
        <v>260</v>
      </c>
      <c r="B77" s="103" t="s">
        <v>184</v>
      </c>
      <c r="C77" s="103" t="s">
        <v>199</v>
      </c>
      <c r="D77" s="119">
        <v>128</v>
      </c>
      <c r="E77" s="104">
        <v>14.5</v>
      </c>
      <c r="F77" s="105" t="s">
        <v>192</v>
      </c>
      <c r="G77" s="106">
        <v>68</v>
      </c>
      <c r="H77" s="107" t="s">
        <v>193</v>
      </c>
      <c r="I77" s="99">
        <v>40676</v>
      </c>
    </row>
    <row r="78" spans="1:9">
      <c r="A78" s="103" t="s">
        <v>261</v>
      </c>
      <c r="B78" s="103" t="s">
        <v>87</v>
      </c>
      <c r="C78" s="103" t="s">
        <v>199</v>
      </c>
      <c r="D78" s="119">
        <v>119</v>
      </c>
      <c r="E78" s="104">
        <v>15</v>
      </c>
      <c r="F78" s="105" t="s">
        <v>192</v>
      </c>
      <c r="G78" s="106">
        <v>74</v>
      </c>
      <c r="H78" s="107" t="s">
        <v>193</v>
      </c>
      <c r="I78" s="99">
        <v>40801</v>
      </c>
    </row>
    <row r="79" spans="1:9">
      <c r="A79" s="109" t="s">
        <v>262</v>
      </c>
      <c r="B79" s="117" t="s">
        <v>184</v>
      </c>
      <c r="C79" s="117" t="s">
        <v>201</v>
      </c>
      <c r="D79" s="120">
        <v>119</v>
      </c>
      <c r="E79" s="110">
        <v>16.5</v>
      </c>
      <c r="F79" s="111" t="s">
        <v>192</v>
      </c>
      <c r="G79" s="106">
        <v>95</v>
      </c>
      <c r="H79" s="112" t="s">
        <v>187</v>
      </c>
      <c r="I79" s="99">
        <v>40851</v>
      </c>
    </row>
    <row r="80" spans="1:9">
      <c r="A80" s="103" t="s">
        <v>263</v>
      </c>
      <c r="B80" s="103" t="s">
        <v>195</v>
      </c>
      <c r="C80" s="103" t="s">
        <v>199</v>
      </c>
      <c r="D80" s="119">
        <v>128</v>
      </c>
      <c r="E80" s="104">
        <v>14</v>
      </c>
      <c r="F80" s="105" t="s">
        <v>192</v>
      </c>
      <c r="G80" s="106">
        <v>60</v>
      </c>
      <c r="H80" s="107" t="s">
        <v>193</v>
      </c>
      <c r="I80" s="99">
        <v>40749</v>
      </c>
    </row>
    <row r="81" spans="1:9">
      <c r="A81" s="103" t="s">
        <v>264</v>
      </c>
      <c r="B81" s="103" t="s">
        <v>87</v>
      </c>
      <c r="C81" s="103" t="s">
        <v>201</v>
      </c>
      <c r="D81" s="119">
        <v>110</v>
      </c>
      <c r="E81" s="104">
        <v>9.5</v>
      </c>
      <c r="F81" s="105" t="s">
        <v>186</v>
      </c>
      <c r="G81" s="106">
        <v>5</v>
      </c>
      <c r="H81" s="107" t="s">
        <v>193</v>
      </c>
      <c r="I81" s="99">
        <v>40609</v>
      </c>
    </row>
    <row r="82" spans="1:9">
      <c r="A82" s="103" t="s">
        <v>265</v>
      </c>
      <c r="B82" s="103" t="s">
        <v>87</v>
      </c>
      <c r="C82" s="103" t="s">
        <v>189</v>
      </c>
      <c r="D82" s="119">
        <v>153</v>
      </c>
      <c r="E82" s="104">
        <v>16</v>
      </c>
      <c r="F82" s="105" t="s">
        <v>192</v>
      </c>
      <c r="G82" s="106">
        <v>82</v>
      </c>
      <c r="H82" s="107" t="s">
        <v>187</v>
      </c>
      <c r="I82" s="99">
        <v>40666</v>
      </c>
    </row>
    <row r="83" spans="1:9">
      <c r="A83" s="103" t="s">
        <v>266</v>
      </c>
      <c r="B83" s="103" t="s">
        <v>91</v>
      </c>
      <c r="C83" s="103" t="s">
        <v>197</v>
      </c>
      <c r="D83" s="119">
        <v>128</v>
      </c>
      <c r="E83" s="104">
        <v>15</v>
      </c>
      <c r="F83" s="105" t="s">
        <v>192</v>
      </c>
      <c r="G83" s="106">
        <v>72</v>
      </c>
      <c r="H83" s="107" t="s">
        <v>187</v>
      </c>
      <c r="I83" s="99">
        <v>40564</v>
      </c>
    </row>
    <row r="84" spans="1:9">
      <c r="A84" s="103" t="s">
        <v>267</v>
      </c>
      <c r="B84" s="103" t="s">
        <v>91</v>
      </c>
      <c r="C84" s="103" t="s">
        <v>201</v>
      </c>
      <c r="D84" s="119">
        <v>119</v>
      </c>
      <c r="E84" s="104">
        <v>14</v>
      </c>
      <c r="F84" s="105" t="s">
        <v>192</v>
      </c>
      <c r="G84" s="106">
        <v>55</v>
      </c>
      <c r="H84" s="107" t="s">
        <v>193</v>
      </c>
      <c r="I84" s="99">
        <v>40816</v>
      </c>
    </row>
    <row r="85" spans="1:9">
      <c r="A85" s="103" t="s">
        <v>268</v>
      </c>
      <c r="B85" s="103" t="s">
        <v>184</v>
      </c>
      <c r="C85" s="103" t="s">
        <v>185</v>
      </c>
      <c r="D85" s="119">
        <v>110</v>
      </c>
      <c r="E85" s="104">
        <v>11</v>
      </c>
      <c r="F85" s="105" t="s">
        <v>186</v>
      </c>
      <c r="G85" s="106">
        <v>17</v>
      </c>
      <c r="H85" s="107" t="s">
        <v>193</v>
      </c>
      <c r="I85" s="99">
        <v>40814</v>
      </c>
    </row>
    <row r="86" spans="1:9">
      <c r="A86" s="103" t="s">
        <v>269</v>
      </c>
      <c r="B86" s="103" t="s">
        <v>195</v>
      </c>
      <c r="C86" s="103" t="s">
        <v>197</v>
      </c>
      <c r="D86" s="119">
        <v>128</v>
      </c>
      <c r="E86" s="104">
        <v>10</v>
      </c>
      <c r="F86" s="105" t="s">
        <v>186</v>
      </c>
      <c r="G86" s="106">
        <v>9</v>
      </c>
      <c r="H86" s="107" t="s">
        <v>187</v>
      </c>
      <c r="I86" s="99">
        <v>40760</v>
      </c>
    </row>
    <row r="87" spans="1:9">
      <c r="A87" s="103" t="s">
        <v>270</v>
      </c>
      <c r="B87" s="103" t="s">
        <v>95</v>
      </c>
      <c r="C87" s="103" t="s">
        <v>185</v>
      </c>
      <c r="D87" s="119">
        <v>110</v>
      </c>
      <c r="E87" s="104">
        <v>13.5</v>
      </c>
      <c r="F87" s="105" t="s">
        <v>186</v>
      </c>
      <c r="G87" s="106">
        <v>46</v>
      </c>
      <c r="H87" s="107" t="s">
        <v>193</v>
      </c>
      <c r="I87" s="99">
        <v>40605</v>
      </c>
    </row>
    <row r="88" spans="1:9">
      <c r="A88" s="103" t="s">
        <v>271</v>
      </c>
      <c r="B88" s="103" t="s">
        <v>184</v>
      </c>
      <c r="C88" s="103" t="s">
        <v>185</v>
      </c>
      <c r="D88" s="119">
        <v>110</v>
      </c>
      <c r="E88" s="104">
        <v>11</v>
      </c>
      <c r="F88" s="105" t="s">
        <v>186</v>
      </c>
      <c r="G88" s="106">
        <v>18</v>
      </c>
      <c r="H88" s="107" t="s">
        <v>193</v>
      </c>
      <c r="I88" s="99">
        <v>40546</v>
      </c>
    </row>
    <row r="89" spans="1:9">
      <c r="A89" s="103" t="s">
        <v>272</v>
      </c>
      <c r="B89" s="103" t="s">
        <v>195</v>
      </c>
      <c r="C89" s="103" t="s">
        <v>189</v>
      </c>
      <c r="D89" s="119">
        <v>165</v>
      </c>
      <c r="E89" s="104">
        <v>13.5</v>
      </c>
      <c r="F89" s="105" t="s">
        <v>186</v>
      </c>
      <c r="G89" s="106">
        <v>44</v>
      </c>
      <c r="H89" s="107" t="s">
        <v>193</v>
      </c>
      <c r="I89" s="99">
        <v>40769</v>
      </c>
    </row>
    <row r="90" spans="1:9">
      <c r="A90" s="103" t="s">
        <v>273</v>
      </c>
      <c r="B90" s="103" t="s">
        <v>91</v>
      </c>
      <c r="C90" s="103" t="s">
        <v>201</v>
      </c>
      <c r="D90" s="119">
        <v>119</v>
      </c>
      <c r="E90" s="104">
        <v>14.5</v>
      </c>
      <c r="F90" s="105" t="s">
        <v>192</v>
      </c>
      <c r="G90" s="106">
        <v>62</v>
      </c>
      <c r="H90" s="107" t="s">
        <v>187</v>
      </c>
      <c r="I90" s="99">
        <v>40576</v>
      </c>
    </row>
    <row r="91" spans="1:9">
      <c r="A91" s="103" t="s">
        <v>274</v>
      </c>
      <c r="B91" s="103" t="s">
        <v>91</v>
      </c>
      <c r="C91" s="103" t="s">
        <v>189</v>
      </c>
      <c r="D91" s="119">
        <v>165</v>
      </c>
      <c r="E91" s="104">
        <v>15.5</v>
      </c>
      <c r="F91" s="105" t="s">
        <v>192</v>
      </c>
      <c r="G91" s="106">
        <v>75</v>
      </c>
      <c r="H91" s="107" t="s">
        <v>193</v>
      </c>
      <c r="I91" s="99">
        <v>40544</v>
      </c>
    </row>
    <row r="92" spans="1:9">
      <c r="A92" s="103" t="s">
        <v>275</v>
      </c>
      <c r="B92" s="103" t="s">
        <v>195</v>
      </c>
      <c r="C92" s="103" t="s">
        <v>201</v>
      </c>
      <c r="D92" s="119">
        <v>119</v>
      </c>
      <c r="E92" s="104">
        <v>12.5</v>
      </c>
      <c r="F92" s="105" t="s">
        <v>186</v>
      </c>
      <c r="G92" s="106">
        <v>34</v>
      </c>
      <c r="H92" s="107" t="s">
        <v>187</v>
      </c>
      <c r="I92" s="99">
        <v>40760</v>
      </c>
    </row>
    <row r="93" spans="1:9">
      <c r="A93" s="103" t="s">
        <v>276</v>
      </c>
      <c r="B93" s="103" t="s">
        <v>91</v>
      </c>
      <c r="C93" s="103" t="s">
        <v>189</v>
      </c>
      <c r="D93" s="119">
        <v>165</v>
      </c>
      <c r="E93" s="104">
        <v>18.5</v>
      </c>
      <c r="F93" s="105" t="s">
        <v>192</v>
      </c>
      <c r="G93" s="106">
        <v>110</v>
      </c>
      <c r="H93" s="107" t="s">
        <v>193</v>
      </c>
      <c r="I93" s="99">
        <v>40807</v>
      </c>
    </row>
    <row r="94" spans="1:9">
      <c r="A94" s="103" t="s">
        <v>277</v>
      </c>
      <c r="B94" s="103" t="s">
        <v>184</v>
      </c>
      <c r="C94" s="103" t="s">
        <v>197</v>
      </c>
      <c r="D94" s="119">
        <v>128</v>
      </c>
      <c r="E94" s="104">
        <v>16.5</v>
      </c>
      <c r="F94" s="105" t="s">
        <v>192</v>
      </c>
      <c r="G94" s="106">
        <v>93</v>
      </c>
      <c r="H94" s="107" t="s">
        <v>193</v>
      </c>
      <c r="I94" s="99">
        <v>40627</v>
      </c>
    </row>
    <row r="95" spans="1:9">
      <c r="A95" s="103" t="s">
        <v>278</v>
      </c>
      <c r="B95" s="103" t="s">
        <v>95</v>
      </c>
      <c r="C95" s="103" t="s">
        <v>199</v>
      </c>
      <c r="D95" s="119">
        <v>128</v>
      </c>
      <c r="E95" s="104">
        <v>12</v>
      </c>
      <c r="F95" s="105" t="s">
        <v>186</v>
      </c>
      <c r="G95" s="106">
        <v>30</v>
      </c>
      <c r="H95" s="107" t="s">
        <v>187</v>
      </c>
      <c r="I95" s="99">
        <v>40713</v>
      </c>
    </row>
    <row r="96" spans="1:9">
      <c r="A96" s="103" t="s">
        <v>279</v>
      </c>
      <c r="B96" s="103" t="s">
        <v>87</v>
      </c>
      <c r="C96" s="103" t="s">
        <v>197</v>
      </c>
      <c r="D96" s="119">
        <v>119</v>
      </c>
      <c r="E96" s="104">
        <v>12.5</v>
      </c>
      <c r="F96" s="105" t="s">
        <v>186</v>
      </c>
      <c r="G96" s="106">
        <v>33</v>
      </c>
      <c r="H96" s="107" t="s">
        <v>187</v>
      </c>
      <c r="I96" s="99">
        <v>40815</v>
      </c>
    </row>
    <row r="97" spans="1:9">
      <c r="A97" s="103" t="s">
        <v>280</v>
      </c>
      <c r="B97" s="103" t="s">
        <v>184</v>
      </c>
      <c r="C97" s="103" t="s">
        <v>201</v>
      </c>
      <c r="D97" s="119">
        <v>119</v>
      </c>
      <c r="E97" s="104">
        <v>11</v>
      </c>
      <c r="F97" s="105" t="s">
        <v>186</v>
      </c>
      <c r="G97" s="106">
        <v>16</v>
      </c>
      <c r="H97" s="107" t="s">
        <v>187</v>
      </c>
      <c r="I97" s="99">
        <v>40736</v>
      </c>
    </row>
    <row r="98" spans="1:9">
      <c r="A98" s="103" t="s">
        <v>281</v>
      </c>
      <c r="B98" s="103" t="s">
        <v>91</v>
      </c>
      <c r="C98" s="103" t="s">
        <v>197</v>
      </c>
      <c r="D98" s="119">
        <v>119</v>
      </c>
      <c r="E98" s="104">
        <v>14</v>
      </c>
      <c r="F98" s="105" t="s">
        <v>192</v>
      </c>
      <c r="G98" s="106">
        <v>53</v>
      </c>
      <c r="H98" s="107" t="s">
        <v>187</v>
      </c>
      <c r="I98" s="99">
        <v>40678</v>
      </c>
    </row>
    <row r="99" spans="1:9">
      <c r="A99" s="103" t="s">
        <v>282</v>
      </c>
      <c r="B99" s="103" t="s">
        <v>95</v>
      </c>
      <c r="C99" s="103" t="s">
        <v>201</v>
      </c>
      <c r="D99" s="119">
        <v>119</v>
      </c>
      <c r="E99" s="104">
        <v>14</v>
      </c>
      <c r="F99" s="105" t="s">
        <v>192</v>
      </c>
      <c r="G99" s="106">
        <v>56</v>
      </c>
      <c r="H99" s="107" t="s">
        <v>193</v>
      </c>
      <c r="I99" s="99">
        <v>40781</v>
      </c>
    </row>
    <row r="100" spans="1:9">
      <c r="A100" s="103" t="s">
        <v>283</v>
      </c>
      <c r="B100" s="103" t="s">
        <v>91</v>
      </c>
      <c r="C100" s="103" t="s">
        <v>199</v>
      </c>
      <c r="D100" s="119">
        <v>128</v>
      </c>
      <c r="E100" s="104">
        <v>11</v>
      </c>
      <c r="F100" s="105" t="s">
        <v>186</v>
      </c>
      <c r="G100" s="106">
        <v>20</v>
      </c>
      <c r="H100" s="107" t="s">
        <v>187</v>
      </c>
      <c r="I100" s="99">
        <v>40795</v>
      </c>
    </row>
    <row r="101" spans="1:9">
      <c r="A101" s="103" t="s">
        <v>284</v>
      </c>
      <c r="B101" s="103" t="s">
        <v>91</v>
      </c>
      <c r="C101" s="103" t="s">
        <v>185</v>
      </c>
      <c r="D101" s="119">
        <v>110</v>
      </c>
      <c r="E101" s="104">
        <v>13.5</v>
      </c>
      <c r="F101" s="105" t="s">
        <v>186</v>
      </c>
      <c r="G101" s="106">
        <v>47</v>
      </c>
      <c r="H101" s="107" t="s">
        <v>187</v>
      </c>
      <c r="I101" s="99">
        <v>40772</v>
      </c>
    </row>
    <row r="102" spans="1:9">
      <c r="A102" s="103" t="s">
        <v>285</v>
      </c>
      <c r="B102" s="103" t="s">
        <v>195</v>
      </c>
      <c r="C102" s="103" t="s">
        <v>201</v>
      </c>
      <c r="D102" s="119">
        <v>119</v>
      </c>
      <c r="E102" s="104">
        <v>14.5</v>
      </c>
      <c r="F102" s="105" t="s">
        <v>192</v>
      </c>
      <c r="G102" s="106">
        <v>63</v>
      </c>
      <c r="H102" s="107" t="s">
        <v>193</v>
      </c>
      <c r="I102" s="99">
        <v>40579</v>
      </c>
    </row>
    <row r="103" spans="1:9">
      <c r="A103" s="109" t="s">
        <v>286</v>
      </c>
      <c r="B103" s="109" t="s">
        <v>87</v>
      </c>
      <c r="C103" s="109" t="s">
        <v>201</v>
      </c>
      <c r="D103" s="120">
        <v>110</v>
      </c>
      <c r="E103" s="110">
        <v>17</v>
      </c>
      <c r="F103" s="111" t="s">
        <v>192</v>
      </c>
      <c r="G103" s="106">
        <v>102</v>
      </c>
      <c r="H103" s="112" t="s">
        <v>187</v>
      </c>
      <c r="I103" s="99">
        <v>40674</v>
      </c>
    </row>
    <row r="104" spans="1:9">
      <c r="A104" s="103" t="s">
        <v>287</v>
      </c>
      <c r="B104" s="103" t="s">
        <v>87</v>
      </c>
      <c r="C104" s="103" t="s">
        <v>199</v>
      </c>
      <c r="D104" s="119">
        <v>119</v>
      </c>
      <c r="E104" s="104">
        <v>16</v>
      </c>
      <c r="F104" s="105" t="s">
        <v>192</v>
      </c>
      <c r="G104" s="106">
        <v>89</v>
      </c>
      <c r="H104" s="107" t="s">
        <v>193</v>
      </c>
      <c r="I104" s="99">
        <v>40907</v>
      </c>
    </row>
    <row r="105" spans="1:9">
      <c r="A105" s="103" t="s">
        <v>288</v>
      </c>
      <c r="B105" s="103" t="s">
        <v>91</v>
      </c>
      <c r="C105" s="103" t="s">
        <v>197</v>
      </c>
      <c r="D105" s="119">
        <v>128</v>
      </c>
      <c r="E105" s="104">
        <v>16</v>
      </c>
      <c r="F105" s="105" t="s">
        <v>192</v>
      </c>
      <c r="G105" s="106">
        <v>86</v>
      </c>
      <c r="H105" s="107" t="s">
        <v>187</v>
      </c>
      <c r="I105" s="99">
        <v>40899</v>
      </c>
    </row>
    <row r="106" spans="1:9">
      <c r="A106" s="103" t="s">
        <v>289</v>
      </c>
      <c r="B106" s="103" t="s">
        <v>87</v>
      </c>
      <c r="C106" s="103" t="s">
        <v>197</v>
      </c>
      <c r="D106" s="119">
        <v>119</v>
      </c>
      <c r="E106" s="104">
        <v>14</v>
      </c>
      <c r="F106" s="105" t="s">
        <v>192</v>
      </c>
      <c r="G106" s="106">
        <v>54</v>
      </c>
      <c r="H106" s="107" t="s">
        <v>187</v>
      </c>
      <c r="I106" s="99">
        <v>40853</v>
      </c>
    </row>
    <row r="107" spans="1:9">
      <c r="A107" s="103" t="s">
        <v>290</v>
      </c>
      <c r="B107" s="103" t="s">
        <v>195</v>
      </c>
      <c r="C107" s="103" t="s">
        <v>197</v>
      </c>
      <c r="D107" s="119">
        <v>128</v>
      </c>
      <c r="E107" s="104">
        <v>14</v>
      </c>
      <c r="F107" s="105" t="s">
        <v>192</v>
      </c>
      <c r="G107" s="106">
        <v>51</v>
      </c>
      <c r="H107" s="107" t="s">
        <v>187</v>
      </c>
      <c r="I107" s="99">
        <v>40640</v>
      </c>
    </row>
    <row r="108" spans="1:9">
      <c r="A108" s="103" t="s">
        <v>291</v>
      </c>
      <c r="B108" s="103" t="s">
        <v>87</v>
      </c>
      <c r="C108" s="103" t="s">
        <v>185</v>
      </c>
      <c r="D108" s="119">
        <v>102</v>
      </c>
      <c r="E108" s="104">
        <v>13.5</v>
      </c>
      <c r="F108" s="105" t="s">
        <v>186</v>
      </c>
      <c r="G108" s="106">
        <v>48</v>
      </c>
      <c r="H108" s="107" t="s">
        <v>187</v>
      </c>
      <c r="I108" s="99">
        <v>40769</v>
      </c>
    </row>
    <row r="109" spans="1:9">
      <c r="A109" s="103" t="s">
        <v>292</v>
      </c>
      <c r="B109" s="103" t="s">
        <v>95</v>
      </c>
      <c r="C109" s="103" t="s">
        <v>189</v>
      </c>
      <c r="D109" s="119">
        <v>165</v>
      </c>
      <c r="E109" s="104">
        <v>17</v>
      </c>
      <c r="F109" s="105" t="s">
        <v>192</v>
      </c>
      <c r="G109" s="106">
        <v>97</v>
      </c>
      <c r="H109" s="107" t="s">
        <v>187</v>
      </c>
      <c r="I109" s="99">
        <v>40771</v>
      </c>
    </row>
    <row r="110" spans="1:9">
      <c r="A110" s="103" t="s">
        <v>293</v>
      </c>
      <c r="B110" s="103" t="s">
        <v>91</v>
      </c>
      <c r="C110" s="103" t="s">
        <v>189</v>
      </c>
      <c r="D110" s="119">
        <v>165</v>
      </c>
      <c r="E110" s="104">
        <v>13</v>
      </c>
      <c r="F110" s="105" t="s">
        <v>186</v>
      </c>
      <c r="G110" s="106">
        <v>38</v>
      </c>
      <c r="H110" s="107" t="s">
        <v>187</v>
      </c>
      <c r="I110" s="99">
        <v>40740</v>
      </c>
    </row>
    <row r="111" spans="1:9">
      <c r="A111" s="118" t="s">
        <v>294</v>
      </c>
      <c r="B111" s="118" t="s">
        <v>87</v>
      </c>
      <c r="C111" s="118" t="s">
        <v>185</v>
      </c>
      <c r="D111" s="119">
        <v>102</v>
      </c>
      <c r="E111" s="104">
        <v>12</v>
      </c>
      <c r="F111" s="105" t="s">
        <v>186</v>
      </c>
      <c r="G111" s="106">
        <v>29</v>
      </c>
      <c r="H111" s="107" t="s">
        <v>193</v>
      </c>
      <c r="I111" s="99">
        <v>40575</v>
      </c>
    </row>
    <row r="112" spans="1:9">
      <c r="A112" s="118" t="s">
        <v>295</v>
      </c>
      <c r="B112" s="103" t="s">
        <v>95</v>
      </c>
      <c r="C112" s="103" t="s">
        <v>189</v>
      </c>
      <c r="D112" s="119">
        <v>165</v>
      </c>
      <c r="E112" s="104">
        <v>10</v>
      </c>
      <c r="F112" s="105" t="s">
        <v>186</v>
      </c>
      <c r="G112" s="106">
        <v>8</v>
      </c>
      <c r="H112" s="107" t="s">
        <v>193</v>
      </c>
      <c r="I112" s="99">
        <v>40763</v>
      </c>
    </row>
    <row r="113" spans="1:9">
      <c r="A113" s="118" t="s">
        <v>296</v>
      </c>
      <c r="B113" s="103" t="s">
        <v>87</v>
      </c>
      <c r="C113" s="103" t="s">
        <v>199</v>
      </c>
      <c r="D113" s="119">
        <v>119</v>
      </c>
      <c r="E113" s="104">
        <v>18</v>
      </c>
      <c r="F113" s="105" t="s">
        <v>192</v>
      </c>
      <c r="G113" s="106">
        <v>109</v>
      </c>
      <c r="H113" s="107" t="s">
        <v>187</v>
      </c>
      <c r="I113" s="99">
        <v>40879</v>
      </c>
    </row>
    <row r="114" spans="1:9">
      <c r="A114" s="118" t="s">
        <v>297</v>
      </c>
      <c r="B114" s="103" t="s">
        <v>91</v>
      </c>
      <c r="C114" s="103" t="s">
        <v>201</v>
      </c>
      <c r="D114" s="119">
        <v>119</v>
      </c>
      <c r="E114" s="104">
        <v>14.5</v>
      </c>
      <c r="F114" s="105" t="s">
        <v>192</v>
      </c>
      <c r="G114" s="106">
        <v>64</v>
      </c>
      <c r="H114" s="107" t="s">
        <v>187</v>
      </c>
      <c r="I114" s="99">
        <v>40576</v>
      </c>
    </row>
    <row r="115" spans="1:9">
      <c r="A115" s="118" t="s">
        <v>298</v>
      </c>
      <c r="B115" s="103" t="s">
        <v>91</v>
      </c>
      <c r="C115" s="103" t="s">
        <v>189</v>
      </c>
      <c r="D115" s="119">
        <v>165</v>
      </c>
      <c r="E115" s="104">
        <v>15.5</v>
      </c>
      <c r="F115" s="105" t="s">
        <v>192</v>
      </c>
      <c r="G115" s="106">
        <v>76</v>
      </c>
      <c r="H115" s="107" t="s">
        <v>193</v>
      </c>
      <c r="I115" s="99">
        <v>40649</v>
      </c>
    </row>
    <row r="116" spans="1:9">
      <c r="A116" s="118" t="s">
        <v>299</v>
      </c>
      <c r="B116" s="103" t="s">
        <v>184</v>
      </c>
      <c r="C116" s="103" t="s">
        <v>189</v>
      </c>
      <c r="D116" s="119">
        <v>165</v>
      </c>
      <c r="E116" s="104">
        <v>20</v>
      </c>
      <c r="F116" s="105" t="s">
        <v>192</v>
      </c>
      <c r="G116" s="106">
        <v>7</v>
      </c>
      <c r="H116" s="82" t="s">
        <v>193</v>
      </c>
      <c r="I116" s="99">
        <v>40729</v>
      </c>
    </row>
    <row r="117" spans="1:9">
      <c r="A117" s="118" t="s">
        <v>300</v>
      </c>
      <c r="B117" s="103" t="s">
        <v>195</v>
      </c>
      <c r="C117" s="103" t="s">
        <v>201</v>
      </c>
      <c r="D117" s="119">
        <v>119</v>
      </c>
      <c r="E117" s="104">
        <v>16.5</v>
      </c>
      <c r="F117" s="105" t="s">
        <v>192</v>
      </c>
      <c r="G117" s="106">
        <v>96</v>
      </c>
      <c r="H117" s="107" t="s">
        <v>193</v>
      </c>
      <c r="I117" s="99">
        <v>40720</v>
      </c>
    </row>
    <row r="118" spans="1:9">
      <c r="A118" s="118" t="s">
        <v>301</v>
      </c>
      <c r="B118" s="103" t="s">
        <v>91</v>
      </c>
      <c r="C118" s="103" t="s">
        <v>199</v>
      </c>
      <c r="D118" s="119">
        <v>128</v>
      </c>
      <c r="E118" s="104">
        <v>12</v>
      </c>
      <c r="F118" s="105" t="s">
        <v>186</v>
      </c>
      <c r="G118" s="106">
        <v>31</v>
      </c>
      <c r="H118" s="107" t="s">
        <v>187</v>
      </c>
      <c r="I118" s="99">
        <v>40549</v>
      </c>
    </row>
    <row r="119" spans="1:9">
      <c r="A119" s="118" t="s">
        <v>302</v>
      </c>
      <c r="B119" s="103" t="s">
        <v>95</v>
      </c>
      <c r="C119" s="103" t="s">
        <v>189</v>
      </c>
      <c r="D119" s="119">
        <v>165</v>
      </c>
      <c r="E119" s="104">
        <v>14</v>
      </c>
      <c r="F119" s="105" t="s">
        <v>192</v>
      </c>
      <c r="G119" s="106">
        <v>118</v>
      </c>
      <c r="H119" s="107" t="s">
        <v>187</v>
      </c>
      <c r="I119" s="99">
        <v>40751</v>
      </c>
    </row>
    <row r="120" spans="1:9">
      <c r="A120" s="118" t="s">
        <v>303</v>
      </c>
      <c r="B120" s="103" t="s">
        <v>87</v>
      </c>
      <c r="C120" s="103" t="s">
        <v>189</v>
      </c>
      <c r="D120" s="119">
        <v>153</v>
      </c>
      <c r="E120" s="104">
        <v>12</v>
      </c>
      <c r="F120" s="105" t="s">
        <v>186</v>
      </c>
      <c r="G120" s="106">
        <v>24</v>
      </c>
      <c r="H120" s="107" t="s">
        <v>193</v>
      </c>
      <c r="I120" s="99">
        <v>40602</v>
      </c>
    </row>
    <row r="121" spans="1:9">
      <c r="A121" s="118" t="s">
        <v>304</v>
      </c>
      <c r="B121" s="103" t="s">
        <v>95</v>
      </c>
      <c r="C121" s="103" t="s">
        <v>189</v>
      </c>
      <c r="D121" s="119">
        <v>165</v>
      </c>
      <c r="E121" s="104">
        <v>15</v>
      </c>
      <c r="F121" s="105" t="s">
        <v>192</v>
      </c>
      <c r="G121" s="106">
        <v>119</v>
      </c>
      <c r="H121" s="107" t="s">
        <v>187</v>
      </c>
      <c r="I121" s="99">
        <v>40548</v>
      </c>
    </row>
    <row r="122" spans="1:9">
      <c r="A122" s="118" t="s">
        <v>305</v>
      </c>
      <c r="B122" s="103" t="s">
        <v>184</v>
      </c>
      <c r="C122" s="103" t="s">
        <v>189</v>
      </c>
      <c r="D122" s="119">
        <v>165</v>
      </c>
      <c r="E122" s="104">
        <v>17</v>
      </c>
      <c r="F122" s="105" t="s">
        <v>192</v>
      </c>
      <c r="G122" s="106">
        <v>120</v>
      </c>
      <c r="H122" s="82" t="s">
        <v>193</v>
      </c>
      <c r="I122" s="99">
        <v>40729</v>
      </c>
    </row>
    <row r="123" spans="1:9">
      <c r="A123" s="118" t="s">
        <v>306</v>
      </c>
      <c r="B123" s="103" t="s">
        <v>95</v>
      </c>
      <c r="C123" s="103" t="s">
        <v>197</v>
      </c>
      <c r="D123" s="119">
        <v>128</v>
      </c>
      <c r="E123" s="104">
        <v>13</v>
      </c>
      <c r="F123" s="105" t="s">
        <v>186</v>
      </c>
      <c r="G123" s="106">
        <v>40</v>
      </c>
      <c r="H123" s="107" t="s">
        <v>193</v>
      </c>
      <c r="I123" s="99">
        <v>40801</v>
      </c>
    </row>
    <row r="124" spans="1:9">
      <c r="A124" s="118" t="s">
        <v>307</v>
      </c>
      <c r="B124" s="103" t="s">
        <v>91</v>
      </c>
      <c r="C124" s="103" t="s">
        <v>189</v>
      </c>
      <c r="D124" s="119">
        <v>165</v>
      </c>
      <c r="E124" s="104">
        <v>19.5</v>
      </c>
      <c r="F124" s="105" t="s">
        <v>192</v>
      </c>
      <c r="G124" s="106">
        <v>116</v>
      </c>
      <c r="H124" s="107" t="s">
        <v>187</v>
      </c>
      <c r="I124" s="99">
        <v>40869</v>
      </c>
    </row>
    <row r="125" spans="1:9">
      <c r="A125" s="118" t="s">
        <v>308</v>
      </c>
      <c r="B125" s="103" t="s">
        <v>184</v>
      </c>
      <c r="C125" s="103" t="s">
        <v>199</v>
      </c>
      <c r="D125" s="119">
        <v>128</v>
      </c>
      <c r="E125" s="104">
        <v>11.5</v>
      </c>
      <c r="F125" s="105" t="s">
        <v>186</v>
      </c>
      <c r="G125" s="106">
        <v>22</v>
      </c>
      <c r="H125" s="107" t="s">
        <v>187</v>
      </c>
      <c r="I125" s="99">
        <v>40673</v>
      </c>
    </row>
    <row r="126" spans="1:9">
      <c r="A126" s="118" t="s">
        <v>309</v>
      </c>
      <c r="B126" s="103" t="s">
        <v>87</v>
      </c>
      <c r="C126" s="103" t="s">
        <v>199</v>
      </c>
      <c r="D126" s="119">
        <v>119</v>
      </c>
      <c r="E126" s="104">
        <v>14</v>
      </c>
      <c r="F126" s="105" t="s">
        <v>192</v>
      </c>
      <c r="G126" s="106">
        <v>61</v>
      </c>
      <c r="H126" s="107" t="s">
        <v>187</v>
      </c>
      <c r="I126" s="99">
        <v>40674</v>
      </c>
    </row>
    <row r="127" spans="1:9">
      <c r="A127" s="103" t="s">
        <v>310</v>
      </c>
      <c r="B127" s="103" t="s">
        <v>91</v>
      </c>
      <c r="C127" s="103" t="s">
        <v>185</v>
      </c>
      <c r="D127" s="119">
        <v>110</v>
      </c>
      <c r="E127" s="104">
        <v>10.5</v>
      </c>
      <c r="F127" s="105" t="s">
        <v>186</v>
      </c>
      <c r="G127" s="106">
        <v>13</v>
      </c>
      <c r="H127" s="107" t="s">
        <v>193</v>
      </c>
      <c r="I127" s="99">
        <v>40675</v>
      </c>
    </row>
    <row r="128" spans="1:9">
      <c r="A128" s="118" t="s">
        <v>311</v>
      </c>
      <c r="B128" s="103" t="s">
        <v>184</v>
      </c>
      <c r="C128" s="103" t="s">
        <v>199</v>
      </c>
      <c r="D128" s="119">
        <v>128</v>
      </c>
      <c r="E128" s="104">
        <v>14.5</v>
      </c>
      <c r="F128" s="105" t="s">
        <v>192</v>
      </c>
      <c r="G128" s="106">
        <v>69</v>
      </c>
      <c r="H128" s="107" t="s">
        <v>193</v>
      </c>
      <c r="I128" s="99">
        <v>40676</v>
      </c>
    </row>
    <row r="129" spans="1:9">
      <c r="A129" s="118" t="s">
        <v>312</v>
      </c>
      <c r="B129" s="103" t="s">
        <v>87</v>
      </c>
      <c r="C129" s="103" t="s">
        <v>201</v>
      </c>
      <c r="D129" s="119">
        <v>110</v>
      </c>
      <c r="E129" s="104">
        <v>9</v>
      </c>
      <c r="F129" s="105" t="s">
        <v>186</v>
      </c>
      <c r="G129" s="106">
        <v>3</v>
      </c>
      <c r="H129" s="107" t="s">
        <v>193</v>
      </c>
      <c r="I129" s="99">
        <v>40677</v>
      </c>
    </row>
    <row r="130" spans="1:9">
      <c r="A130" s="118" t="s">
        <v>313</v>
      </c>
      <c r="B130" s="103" t="s">
        <v>184</v>
      </c>
      <c r="C130" s="103" t="s">
        <v>189</v>
      </c>
      <c r="D130" s="119">
        <v>165</v>
      </c>
      <c r="E130" s="104">
        <v>15</v>
      </c>
      <c r="F130" s="105" t="s">
        <v>192</v>
      </c>
      <c r="G130" s="106">
        <v>71</v>
      </c>
      <c r="H130" s="82" t="s">
        <v>193</v>
      </c>
      <c r="I130" s="99">
        <v>40679</v>
      </c>
    </row>
  </sheetData>
  <pageMargins left="0.75" right="0.75" top="1" bottom="1" header="0" footer="0"/>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10</vt:i4>
      </vt:variant>
      <vt:variant>
        <vt:lpstr>Rangos con nombre</vt:lpstr>
      </vt:variant>
      <vt:variant>
        <vt:i4>11</vt:i4>
      </vt:variant>
    </vt:vector>
  </HeadingPairs>
  <TitlesOfParts>
    <vt:vector size="21" baseType="lpstr">
      <vt:lpstr>Formulas Matriciales</vt:lpstr>
      <vt:lpstr>Formulas Matriciales (2)</vt:lpstr>
      <vt:lpstr>tarea</vt:lpstr>
      <vt:lpstr>EJ1</vt:lpstr>
      <vt:lpstr>bd1</vt:lpstr>
      <vt:lpstr>bd2</vt:lpstr>
      <vt:lpstr>bd3</vt:lpstr>
      <vt:lpstr>bd4</vt:lpstr>
      <vt:lpstr>bd5</vt:lpstr>
      <vt:lpstr>bd6</vt:lpstr>
      <vt:lpstr>Aerolínea</vt:lpstr>
      <vt:lpstr>AFP</vt:lpstr>
      <vt:lpstr>Clientes</vt:lpstr>
      <vt:lpstr>Destino</vt:lpstr>
      <vt:lpstr>Duración</vt:lpstr>
      <vt:lpstr>Fecha</vt:lpstr>
      <vt:lpstr>Ingresos</vt:lpstr>
      <vt:lpstr>Orden</vt:lpstr>
      <vt:lpstr>Origen</vt:lpstr>
      <vt:lpstr>Pasajeros</vt:lpstr>
      <vt:lpstr>Zona</vt:lpstr>
    </vt:vector>
  </TitlesOfParts>
  <Company>Casa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Zegarra</dc:creator>
  <cp:lastModifiedBy>Usuario</cp:lastModifiedBy>
  <dcterms:created xsi:type="dcterms:W3CDTF">2007-03-22T15:30:13Z</dcterms:created>
  <dcterms:modified xsi:type="dcterms:W3CDTF">2016-12-15T00:23:30Z</dcterms:modified>
</cp:coreProperties>
</file>