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360" yWindow="30" windowWidth="11595" windowHeight="8445"/>
  </bookViews>
  <sheets>
    <sheet name="identificación" sheetId="17" r:id="rId1"/>
    <sheet name="Fechas" sheetId="1" r:id="rId2"/>
    <sheet name="Formato personalizado de Fecha" sheetId="3" r:id="rId3"/>
    <sheet name="inicio" sheetId="6" r:id="rId4"/>
    <sheet name="Horas" sheetId="2" r:id="rId5"/>
    <sheet name="Calculo de dias" sheetId="5" r:id="rId6"/>
    <sheet name="Planilla" sheetId="4" r:id="rId7"/>
    <sheet name="texto" sheetId="16" r:id="rId8"/>
  </sheets>
  <externalReferences>
    <externalReference r:id="rId9"/>
  </externalReferences>
  <definedNames>
    <definedName name="__IntlFixup" hidden="1">TRUE</definedName>
    <definedName name="_Order1" hidden="1">255</definedName>
    <definedName name="_Order2" hidden="1">0</definedName>
    <definedName name="AccessDatabase" hidden="1">"C:\My Documents\MAUI MALL1.mdb"</definedName>
    <definedName name="ACwvu.CapersView." hidden="1">[1]MASTER!#REF!</definedName>
    <definedName name="ACwvu.Japan_Capers_Ed_Pub." hidden="1">#REF!</definedName>
    <definedName name="ACwvu.KJP_CC." hidden="1">#REF!</definedName>
    <definedName name="anscount" hidden="1">1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1</definedName>
    <definedName name="Rwvu.CapersView." hidden="1">#REF!</definedName>
    <definedName name="Rwvu.Japan_Capers_Ed_Pub." hidden="1">#REF!</definedName>
    <definedName name="Rwvu.KJP_CC." hidden="1">#REF!</definedName>
    <definedName name="sencount" hidden="1">1</definedName>
    <definedName name="Swvu.CapersView." hidden="1">[1]MASTER!#REF!</definedName>
    <definedName name="Swvu.Japan_Capers_Ed_Pub." hidden="1">#REF!</definedName>
    <definedName name="Swvu.KJP_CC." hidden="1">#REF!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#REF!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52511"/>
</workbook>
</file>

<file path=xl/calcChain.xml><?xml version="1.0" encoding="utf-8"?>
<calcChain xmlns="http://schemas.openxmlformats.org/spreadsheetml/2006/main">
  <c r="H17" i="2" l="1"/>
  <c r="C25" i="6" l="1"/>
  <c r="B25" i="6"/>
  <c r="C18" i="1" l="1"/>
  <c r="D29" i="1"/>
  <c r="E3" i="1"/>
  <c r="B24" i="1"/>
  <c r="F12" i="1"/>
  <c r="C53" i="1"/>
  <c r="F56" i="1"/>
  <c r="F5" i="2"/>
  <c r="E11" i="2"/>
  <c r="E5" i="1"/>
  <c r="E14" i="2"/>
  <c r="E7" i="2"/>
  <c r="F23" i="2"/>
  <c r="E18" i="1"/>
  <c r="F11" i="1"/>
  <c r="F13" i="1"/>
  <c r="E22" i="1"/>
  <c r="E23" i="1"/>
  <c r="F14" i="1"/>
  <c r="E24" i="1" l="1"/>
  <c r="E44" i="1"/>
</calcChain>
</file>

<file path=xl/comments1.xml><?xml version="1.0" encoding="utf-8"?>
<comments xmlns="http://schemas.openxmlformats.org/spreadsheetml/2006/main">
  <authors>
    <author>Daniel Zegarra</author>
  </authors>
  <commentList>
    <comment ref="D53" authorId="0" shapeId="0">
      <text>
        <r>
          <rPr>
            <b/>
            <sz val="8"/>
            <color indexed="81"/>
            <rFont val="Tahoma"/>
            <family val="2"/>
          </rPr>
          <t xml:space="preserve"> =DIASEM(Fecha,Tipo)
donde Tipo puede ser:
  1  Domingo 1er dia de la semana
  2  Lunes 1er dia de la semana</t>
        </r>
      </text>
    </comment>
  </commentList>
</comments>
</file>

<file path=xl/sharedStrings.xml><?xml version="1.0" encoding="utf-8"?>
<sst xmlns="http://schemas.openxmlformats.org/spreadsheetml/2006/main" count="478" uniqueCount="324">
  <si>
    <t>Escribir la fecha de hoy:</t>
  </si>
  <si>
    <t>Seleccionar la segunda columna de fechas</t>
  </si>
  <si>
    <t>y darles el formato General</t>
  </si>
  <si>
    <t>Fecha de nacimiento:</t>
  </si>
  <si>
    <t>Restar las 2 celdas:</t>
  </si>
  <si>
    <t>Ejercicio: Calcular cuantos dias faltan para que acabe este mes</t>
  </si>
  <si>
    <t>Ultimo dia del mes:</t>
  </si>
  <si>
    <t>Escribir las 12:00 horas</t>
  </si>
  <si>
    <t>Escribir las 6:00 horas</t>
  </si>
  <si>
    <t>Escribir las 18:00 horas</t>
  </si>
  <si>
    <t>Escribir la hora actual:</t>
  </si>
  <si>
    <t>d</t>
  </si>
  <si>
    <t>dd</t>
  </si>
  <si>
    <t>ddd</t>
  </si>
  <si>
    <t>dddd</t>
  </si>
  <si>
    <t>m</t>
  </si>
  <si>
    <t>mm</t>
  </si>
  <si>
    <t>mmm</t>
  </si>
  <si>
    <t>mmmm</t>
  </si>
  <si>
    <t>yy</t>
  </si>
  <si>
    <t>yyyy</t>
  </si>
  <si>
    <t>Mie</t>
  </si>
  <si>
    <t>Miercoles</t>
  </si>
  <si>
    <t>Jul</t>
  </si>
  <si>
    <t>Julio</t>
  </si>
  <si>
    <t xml:space="preserve"> =AHORA()</t>
  </si>
  <si>
    <t>Ejercicio: Calcular cuanto falta para que termine la clase</t>
  </si>
  <si>
    <t>Escribir la función =HOY()</t>
  </si>
  <si>
    <t>Fecha de termino:</t>
  </si>
  <si>
    <t>Fecha</t>
  </si>
  <si>
    <t>Hora</t>
  </si>
  <si>
    <t>Total:</t>
  </si>
  <si>
    <t>Tarea1</t>
  </si>
  <si>
    <t>Tarea2</t>
  </si>
  <si>
    <t>Tarea3</t>
  </si>
  <si>
    <t>Manejo del Tiempo en Excel:  LAS FECHAS</t>
  </si>
  <si>
    <t>Manejo del Tiempo en Excel:  LAS HORAS</t>
  </si>
  <si>
    <t>Se tiene la fecha:</t>
  </si>
  <si>
    <t>Formatos Personalizados de Fecha:</t>
  </si>
  <si>
    <t>Ejercicio: Dar formato a cada celda según las muestras de la derecha</t>
  </si>
  <si>
    <t>Otras Funciones de Fecha:</t>
  </si>
  <si>
    <t xml:space="preserve"> =DIA(B50)</t>
  </si>
  <si>
    <t xml:space="preserve"> =MES(B50)</t>
  </si>
  <si>
    <t xml:space="preserve"> =AÑO(B50)</t>
  </si>
  <si>
    <t xml:space="preserve"> =DIASEM(B50)</t>
  </si>
  <si>
    <t>Hora de fin de clase:</t>
  </si>
  <si>
    <r>
      <t xml:space="preserve">Escribir:   </t>
    </r>
    <r>
      <rPr>
        <b/>
        <sz val="10"/>
        <rFont val="Arial"/>
        <family val="2"/>
      </rPr>
      <t>=D24-D23</t>
    </r>
  </si>
  <si>
    <t>1. Seleccionar la celda F11</t>
  </si>
  <si>
    <t>dd-mm-yyyy</t>
  </si>
  <si>
    <t>dd "de" mmmm</t>
  </si>
  <si>
    <t>dddd dd "de" mmmm</t>
  </si>
  <si>
    <t>ddd dd-mm-yyyy</t>
  </si>
  <si>
    <t>dddd, dd "de" mmmm "del" yyyy</t>
  </si>
  <si>
    <t>Fechas</t>
  </si>
  <si>
    <t>Formatos</t>
  </si>
  <si>
    <t>Muestras</t>
  </si>
  <si>
    <t xml:space="preserve"> =WEEKDAY(B50)</t>
  </si>
  <si>
    <t xml:space="preserve"> =DAY(B50)</t>
  </si>
  <si>
    <t xml:space="preserve"> =MONTH(B50)</t>
  </si>
  <si>
    <t xml:space="preserve"> =YEAR(B50)</t>
  </si>
  <si>
    <t xml:space="preserve"> =TODAY()</t>
  </si>
  <si>
    <t xml:space="preserve"> =NOW()</t>
  </si>
  <si>
    <t>Ejercicio: Calculo de horas de llegada de 2 vehiculos:</t>
  </si>
  <si>
    <t>Hora de salida :</t>
  </si>
  <si>
    <t>Tiempo del viaje :</t>
  </si>
  <si>
    <t>Hora de llegada :</t>
  </si>
  <si>
    <t xml:space="preserve"> =TEXTO(C20,"d")</t>
  </si>
  <si>
    <t xml:space="preserve"> =TEXTO(C20,"dd")</t>
  </si>
  <si>
    <t xml:space="preserve"> =TEXTO(C20,"ddd")</t>
  </si>
  <si>
    <t xml:space="preserve"> =TEXTO(C20,"dddd")</t>
  </si>
  <si>
    <t xml:space="preserve"> =TEXTO(C20,"m")</t>
  </si>
  <si>
    <t xml:space="preserve"> =TEXTO(C20,"mm")</t>
  </si>
  <si>
    <t xml:space="preserve"> =TEXTO(C20,"mmm")</t>
  </si>
  <si>
    <t xml:space="preserve"> =TEXTO(C20,"mmmm")</t>
  </si>
  <si>
    <t xml:space="preserve"> =TEXTO(C20,"yy")</t>
  </si>
  <si>
    <t xml:space="preserve"> =TEXTO(C20,"yyyy")</t>
  </si>
  <si>
    <t xml:space="preserve"> =TEXTO(C20,"dddd dd ""de"" mmmm")</t>
  </si>
  <si>
    <t>Ejercicio: Calcular en que fecha se terminará un contrato,</t>
  </si>
  <si>
    <t>Duración del contrato:</t>
  </si>
  <si>
    <t xml:space="preserve"> =FIN.MES(HOY(),0)</t>
  </si>
  <si>
    <t xml:space="preserve"> =HOY()</t>
  </si>
  <si>
    <t>Sumar las horas que demandan realizar diversas tareas:</t>
  </si>
  <si>
    <t xml:space="preserve">2. Clic derecho y elegir Formato de Celdas, luego en la ficha </t>
  </si>
  <si>
    <t xml:space="preserve"> Numero elegir la categoría Personalizada</t>
  </si>
  <si>
    <t xml:space="preserve">3. En la casilla Tipo escribir los formatos: </t>
  </si>
  <si>
    <t>sabiendo que éste durará 100 días a partir de hoy.</t>
  </si>
  <si>
    <t>Ejercicio: Calcular tu edad en dias</t>
  </si>
  <si>
    <t>Día de hoy:</t>
  </si>
  <si>
    <t>La función HOY()</t>
  </si>
  <si>
    <t>La función AHORA()</t>
  </si>
  <si>
    <t>Vuelva a escribir</t>
  </si>
  <si>
    <t>Escribir función AHORA()</t>
  </si>
  <si>
    <t>Escribir función HOY()</t>
  </si>
  <si>
    <t>copiar el rango C7:C17</t>
  </si>
  <si>
    <t>hacia D7:d17</t>
  </si>
  <si>
    <t>mié</t>
  </si>
  <si>
    <t>miércoles</t>
  </si>
  <si>
    <t>Planilla de Salarios de Obreros</t>
  </si>
  <si>
    <t>Codigo</t>
  </si>
  <si>
    <t>Obreros</t>
  </si>
  <si>
    <t>Fabrica de Confecciones "La Alpaca"</t>
  </si>
  <si>
    <t>Loayza Gutiérrez, Alfonso</t>
  </si>
  <si>
    <t>Pago Hora normal</t>
  </si>
  <si>
    <t>Garcia Juarez, Doris</t>
  </si>
  <si>
    <t>Hora de ingreso</t>
  </si>
  <si>
    <t>Pago Hora Extra</t>
  </si>
  <si>
    <t>Taipe Miranda, Mario</t>
  </si>
  <si>
    <t>Hora de Salida</t>
  </si>
  <si>
    <t>Dcto minuto tardanza</t>
  </si>
  <si>
    <t>Linares Peralta, Laura</t>
  </si>
  <si>
    <t>Arias Torres, Susana</t>
  </si>
  <si>
    <t>Apellidos y Nombres</t>
  </si>
  <si>
    <t>Hora de
Ingreso</t>
  </si>
  <si>
    <t>Hora de
Salida</t>
  </si>
  <si>
    <t>Horas
Normales</t>
  </si>
  <si>
    <t>Total Normales</t>
  </si>
  <si>
    <t>Horas
Extras</t>
  </si>
  <si>
    <t>Total
Extras</t>
  </si>
  <si>
    <t>Tardanza</t>
  </si>
  <si>
    <t>Total Dcto
Tardanza</t>
  </si>
  <si>
    <t>Pago
Total</t>
  </si>
  <si>
    <t>En B8 :</t>
  </si>
  <si>
    <t xml:space="preserve"> =BUSCARV(A8,Obreros,2,0)</t>
  </si>
  <si>
    <t>En  F8 :</t>
  </si>
  <si>
    <t xml:space="preserve"> =SI(ESBLANCO(D8),"",C$5-D8-1/24)</t>
  </si>
  <si>
    <t>En G8 :</t>
  </si>
  <si>
    <t xml:space="preserve"> =SI(F8="",0,F8*K$3*24)</t>
  </si>
  <si>
    <t>En H8 :</t>
  </si>
  <si>
    <t xml:space="preserve"> =SI(E8&lt;C$5+"00:30","",E8-C$5)</t>
  </si>
  <si>
    <t>En I8 :</t>
  </si>
  <si>
    <t xml:space="preserve"> =SI(H8="",0,H8*K$4*24)</t>
  </si>
  <si>
    <t>En J8 :</t>
  </si>
  <si>
    <t xml:space="preserve"> =SI(D8&lt;=C$4,"",D8-C$4)</t>
  </si>
  <si>
    <t>En K8 :</t>
  </si>
  <si>
    <t xml:space="preserve"> =SI(J8="",0,J8*24*60*K$5)</t>
  </si>
  <si>
    <t>En L8 :</t>
  </si>
  <si>
    <t xml:space="preserve"> =G8+I8-K8</t>
  </si>
  <si>
    <t>Calcular cuantos dias faltan para el 28 de Julio</t>
  </si>
  <si>
    <t>Calcular cuantos dias faltan para Navidad</t>
  </si>
  <si>
    <t>Calcular cuantos dias faltan para la fecha 2</t>
  </si>
  <si>
    <t>desde la fecha 1</t>
  </si>
  <si>
    <t>hoy</t>
  </si>
  <si>
    <t>Fecha 1</t>
  </si>
  <si>
    <t>28 de julio</t>
  </si>
  <si>
    <t>Navidad</t>
  </si>
  <si>
    <t>Fecha 2</t>
  </si>
  <si>
    <t>Nº días</t>
  </si>
  <si>
    <t>Calcular cuantos meses faltan para el 28 de Julio</t>
  </si>
  <si>
    <t>Calcular cuantos meses faltan para Navidad</t>
  </si>
  <si>
    <t>Calcular cuantos meses faltan para la fecha 2</t>
  </si>
  <si>
    <t>Nº meses</t>
  </si>
  <si>
    <t xml:space="preserve">Calcular cuantos meses y dias </t>
  </si>
  <si>
    <t>faltan para el 28 de Julio</t>
  </si>
  <si>
    <t>faltan para Navidad</t>
  </si>
  <si>
    <t>faltan para la fecha 2 desde la fecha 1</t>
  </si>
  <si>
    <t>Llene las celdas de fondo naranja</t>
  </si>
  <si>
    <t>Fecha de Nac.:</t>
  </si>
  <si>
    <t>Fecha de Inicio:</t>
  </si>
  <si>
    <t>Duración (dias):</t>
  </si>
  <si>
    <t>Fecha Final:</t>
  </si>
  <si>
    <t>Fecha:</t>
  </si>
  <si>
    <t>Nombre del mes:</t>
  </si>
  <si>
    <t>Nombre del dia:</t>
  </si>
  <si>
    <t>use funcion fin.mes</t>
  </si>
  <si>
    <t>fin de mes:</t>
  </si>
  <si>
    <t>fin de mes pasado:</t>
  </si>
  <si>
    <t>fin de mes dentro</t>
  </si>
  <si>
    <t>de 3 meses</t>
  </si>
  <si>
    <t>Fecha de inicio:</t>
  </si>
  <si>
    <t>Fecha final:</t>
  </si>
  <si>
    <t>use la función sifecha</t>
  </si>
  <si>
    <t>use la función texto</t>
  </si>
  <si>
    <t>28</t>
  </si>
  <si>
    <t>8</t>
  </si>
  <si>
    <t>08</t>
  </si>
  <si>
    <t>ago</t>
  </si>
  <si>
    <t>agosto</t>
  </si>
  <si>
    <t>13</t>
  </si>
  <si>
    <t>2013</t>
  </si>
  <si>
    <t>miércoles 28 de agosto</t>
  </si>
  <si>
    <t>Zoraida</t>
  </si>
  <si>
    <t>Zaida</t>
  </si>
  <si>
    <t>Yesenia</t>
  </si>
  <si>
    <t>Yenny</t>
  </si>
  <si>
    <t>William</t>
  </si>
  <si>
    <t>Walter</t>
  </si>
  <si>
    <t>Vladimir</t>
  </si>
  <si>
    <t>Viviana</t>
  </si>
  <si>
    <t>Victoria</t>
  </si>
  <si>
    <t>Víctor</t>
  </si>
  <si>
    <t>Vanessa</t>
  </si>
  <si>
    <t>Valentino</t>
  </si>
  <si>
    <t>Ulises</t>
  </si>
  <si>
    <t>Teresa</t>
  </si>
  <si>
    <t>Tania</t>
  </si>
  <si>
    <t>Sonia</t>
  </si>
  <si>
    <t>Rubén</t>
  </si>
  <si>
    <t>Roxana</t>
  </si>
  <si>
    <t>Rosalinda</t>
  </si>
  <si>
    <t>Ronaldo</t>
  </si>
  <si>
    <t>Ronald</t>
  </si>
  <si>
    <t>Romell</t>
  </si>
  <si>
    <t>Roberto</t>
  </si>
  <si>
    <t>Ricardo</t>
  </si>
  <si>
    <t>Regina</t>
  </si>
  <si>
    <t>Raquel</t>
  </si>
  <si>
    <t>Rafael</t>
  </si>
  <si>
    <t>Pedro</t>
  </si>
  <si>
    <t>Patricia</t>
  </si>
  <si>
    <t>Pablo</t>
  </si>
  <si>
    <t>Oscar</t>
  </si>
  <si>
    <t>Octavio</t>
  </si>
  <si>
    <t>Noé</t>
  </si>
  <si>
    <t>Natividad</t>
  </si>
  <si>
    <t>Nancy</t>
  </si>
  <si>
    <t>Milagros</t>
  </si>
  <si>
    <t>Miguel</t>
  </si>
  <si>
    <t>Mercedes</t>
  </si>
  <si>
    <t>Maritza</t>
  </si>
  <si>
    <t>Marita</t>
  </si>
  <si>
    <t>Mario</t>
  </si>
  <si>
    <t>Marina</t>
  </si>
  <si>
    <t>María</t>
  </si>
  <si>
    <t>Marcos</t>
  </si>
  <si>
    <t>Manuel</t>
  </si>
  <si>
    <t>Magaly</t>
  </si>
  <si>
    <t>Luz</t>
  </si>
  <si>
    <t>Luis</t>
  </si>
  <si>
    <t>Lizeth</t>
  </si>
  <si>
    <t>Liz</t>
  </si>
  <si>
    <t>Lidia</t>
  </si>
  <si>
    <t>Leonidas</t>
  </si>
  <si>
    <t>Juan</t>
  </si>
  <si>
    <t>Josué</t>
  </si>
  <si>
    <t>José</t>
  </si>
  <si>
    <t>Jorge</t>
  </si>
  <si>
    <t>Joel</t>
  </si>
  <si>
    <t>Jenny</t>
  </si>
  <si>
    <t>Javier</t>
  </si>
  <si>
    <t>Janeth</t>
  </si>
  <si>
    <t>Iván</t>
  </si>
  <si>
    <t>Israel</t>
  </si>
  <si>
    <t>Isabel</t>
  </si>
  <si>
    <t>Irazema</t>
  </si>
  <si>
    <t>Humberto</t>
  </si>
  <si>
    <t>Hilda</t>
  </si>
  <si>
    <t>Heriberto</t>
  </si>
  <si>
    <t>Heli</t>
  </si>
  <si>
    <t>Giovanna</t>
  </si>
  <si>
    <t>Giannina</t>
  </si>
  <si>
    <t>Giancarlo</t>
  </si>
  <si>
    <t>Gertrudis</t>
  </si>
  <si>
    <t>Gabriel</t>
  </si>
  <si>
    <t>Florencio</t>
  </si>
  <si>
    <t>Flor</t>
  </si>
  <si>
    <t>Faustino</t>
  </si>
  <si>
    <t>Fabiola</t>
  </si>
  <si>
    <t>Ernesto</t>
  </si>
  <si>
    <t>Erika</t>
  </si>
  <si>
    <t>Enrique</t>
  </si>
  <si>
    <t>Elisa</t>
  </si>
  <si>
    <t>Elías</t>
  </si>
  <si>
    <t>Elba</t>
  </si>
  <si>
    <t>Edson</t>
  </si>
  <si>
    <t>Dominga</t>
  </si>
  <si>
    <t>Diana</t>
  </si>
  <si>
    <t>Dany</t>
  </si>
  <si>
    <t>Daniel</t>
  </si>
  <si>
    <t>Dagoberto</t>
  </si>
  <si>
    <t>Cynthia</t>
  </si>
  <si>
    <t>Coral</t>
  </si>
  <si>
    <t>Carmen</t>
  </si>
  <si>
    <t>Carlos</t>
  </si>
  <si>
    <t>Aurelio</t>
  </si>
  <si>
    <t>Arturo</t>
  </si>
  <si>
    <t>Armando</t>
  </si>
  <si>
    <t>Ariana</t>
  </si>
  <si>
    <t>Antonio</t>
  </si>
  <si>
    <t>Angel</t>
  </si>
  <si>
    <t>Ana</t>
  </si>
  <si>
    <t>Amelia</t>
  </si>
  <si>
    <t>Alonso</t>
  </si>
  <si>
    <t>Eliana</t>
  </si>
  <si>
    <t>Alicia</t>
  </si>
  <si>
    <t>Alfredo</t>
  </si>
  <si>
    <t>Alfonso</t>
  </si>
  <si>
    <t>Alex</t>
  </si>
  <si>
    <t>Alejandro</t>
  </si>
  <si>
    <t>Alejandrina</t>
  </si>
  <si>
    <t>Alcides</t>
  </si>
  <si>
    <t>Alberto</t>
  </si>
  <si>
    <t>usuario</t>
  </si>
  <si>
    <t>Nombre</t>
  </si>
  <si>
    <t>alejandrina86</t>
  </si>
  <si>
    <t>alcides82</t>
  </si>
  <si>
    <t>alberto83</t>
  </si>
  <si>
    <t>Use &amp;:ampersand para Unir el nombre y el año de nacimiento y crear usuarios de la siguiente forma</t>
  </si>
  <si>
    <t xml:space="preserve">Facilitador: </t>
  </si>
  <si>
    <t>César R. Quispe Tineo</t>
  </si>
  <si>
    <t>Nombre:</t>
  </si>
  <si>
    <t>Correo:</t>
  </si>
  <si>
    <t>Horario:</t>
  </si>
  <si>
    <t>07 de Diciembre</t>
  </si>
  <si>
    <t>Sábado 07 de Diciembre</t>
  </si>
  <si>
    <t>Sáb 07-12-2013</t>
  </si>
  <si>
    <t>Sábado, 07 de Diciembre del 2013</t>
  </si>
  <si>
    <t>meses residuales</t>
  </si>
  <si>
    <t>Dias residuales</t>
  </si>
  <si>
    <t>sume b9 + b10</t>
  </si>
  <si>
    <t>Genere fechas de nacimiento aleatorios</t>
  </si>
  <si>
    <t>Año</t>
  </si>
  <si>
    <t>mes</t>
  </si>
  <si>
    <t>dia</t>
  </si>
  <si>
    <t>fecha de nac</t>
  </si>
  <si>
    <t xml:space="preserve"> =ALEATORIO.ENTRE(1965,1992)</t>
  </si>
  <si>
    <t xml:space="preserve"> =aleatorio.entre(1,12)</t>
  </si>
  <si>
    <t xml:space="preserve"> =ALEATORIO.ENTRE(1,28)</t>
  </si>
  <si>
    <t xml:space="preserve"> =fecha(h11,i11,j11)</t>
  </si>
  <si>
    <t>formulas a emplear ==========&gt;</t>
  </si>
  <si>
    <t>otra forma</t>
  </si>
  <si>
    <t xml:space="preserve"> =aleatorio.entre(M$1,m$2)</t>
  </si>
  <si>
    <t>Rebeca</t>
  </si>
  <si>
    <t>Años transcurridos</t>
  </si>
  <si>
    <t>tineonet@hotmail.com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</si>
</sst>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_(&quot;S/.&quot;\ * #,##0.00_);_(&quot;S/.&quot;\ * \(#,##0.00\);_(&quot;S/.&quot;\ * &quot;-&quot;??_);_(@_)"/>
    <numFmt numFmtId="167" formatCode="_(* #,##0.00_);_(* \(#,##0.00\);_(* &quot;-&quot;??_);_(@_)"/>
    <numFmt numFmtId="168" formatCode="00"/>
    <numFmt numFmtId="169" formatCode="dd\-mm\-yy;@"/>
    <numFmt numFmtId="170" formatCode="[$-280A]dddd\,\ dd&quot; de &quot;mmmm&quot; de &quot;yyyy;@"/>
    <numFmt numFmtId="171" formatCode="dddd\ d\ &quot;de&quot;\ mmmm"/>
    <numFmt numFmtId="172" formatCode="0_);;_(* &quot;-&quot;??_);_(@_)"/>
    <numFmt numFmtId="173" formatCode="000"/>
    <numFmt numFmtId="174" formatCode="dd/mm/yyyy\ hh:mm:ss"/>
    <numFmt numFmtId="175" formatCode="[hh]:mm"/>
    <numFmt numFmtId="176" formatCode="h:mm;@"/>
    <numFmt numFmtId="177" formatCode="\$#.00"/>
    <numFmt numFmtId="178" formatCode="&quot;$&quot;#,##0;[Red]\-&quot;$&quot;#,##0"/>
    <numFmt numFmtId="179" formatCode="&quot;$&quot;#,##0.00_);[Red]\(&quot;$&quot;#,##0.00\)"/>
    <numFmt numFmtId="180" formatCode="m\o\n\th\ d\,\ yyyy"/>
    <numFmt numFmtId="181" formatCode="_([$€-2]\ * #,##0.00_);_([$€-2]\ * \(#,##0.00\);_([$€-2]\ * &quot;-&quot;??_)"/>
    <numFmt numFmtId="182" formatCode="#.00"/>
    <numFmt numFmtId="183" formatCode="#."/>
    <numFmt numFmtId="184" formatCode="_(* #,##0_);_(* \(#,##0\);_(* &quot;-&quot;_);_(@_)"/>
    <numFmt numFmtId="185" formatCode="_ [$S/.-280A]\ * #,##0.00_ ;_ [$S/.-280A]\ * \-#,##0.00_ ;_ [$S/.-280A]\ * &quot;-&quot;??_ ;_ @_ "/>
    <numFmt numFmtId="186" formatCode="_-* #,##0.00\ _€_-;\-* #,##0.00\ _€_-;_-* &quot;-&quot;??\ _€_-;_-@_-"/>
    <numFmt numFmtId="187" formatCode="&quot;S/.&quot;\ #,##0"/>
    <numFmt numFmtId="188" formatCode="_-* #,##0.00\ &quot;€&quot;_-;\-* #,##0.00\ &quot;€&quot;_-;_-* &quot;-&quot;??\ &quot;€&quot;_-;_-@_-"/>
    <numFmt numFmtId="189" formatCode="_(* #,##0_);_(* \(#,##0\);_(* &quot;-&quot;??_);_(@_)"/>
    <numFmt numFmtId="190" formatCode="%#.00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8"/>
      <color indexed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sz val="10"/>
      <name val="Comic Sans MS"/>
      <family val="4"/>
    </font>
    <font>
      <sz val="10"/>
      <name val="Arial"/>
      <family val="2"/>
    </font>
    <font>
      <b/>
      <i/>
      <sz val="10"/>
      <color indexed="8"/>
      <name val="Arial"/>
      <family val="2"/>
    </font>
    <font>
      <b/>
      <i/>
      <sz val="10"/>
      <color indexed="9"/>
      <name val="Arial"/>
      <family val="2"/>
    </font>
    <font>
      <b/>
      <i/>
      <sz val="11"/>
      <color indexed="9"/>
      <name val="Arial"/>
      <family val="2"/>
    </font>
    <font>
      <sz val="1"/>
      <color indexed="8"/>
      <name val="Courier"/>
      <family val="3"/>
    </font>
    <font>
      <sz val="8"/>
      <name val="Helv"/>
    </font>
    <font>
      <sz val="10"/>
      <name val="MS Sans Serif"/>
      <family val="2"/>
    </font>
    <font>
      <b/>
      <sz val="1"/>
      <color indexed="8"/>
      <name val="Courier"/>
      <family val="3"/>
    </font>
    <font>
      <u/>
      <sz val="9"/>
      <color theme="10"/>
      <name val="Arial"/>
      <family val="2"/>
    </font>
    <font>
      <sz val="10"/>
      <color indexed="9"/>
      <name val="Arial"/>
      <family val="2"/>
    </font>
    <font>
      <sz val="9"/>
      <name val="Book Antiqua"/>
      <family val="1"/>
    </font>
    <font>
      <b/>
      <sz val="9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3FBA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theme="4" tint="0.79998168889431442"/>
      </patternFill>
    </fill>
    <fill>
      <patternFill patternType="darkGray">
        <fgColor indexed="9"/>
        <bgColor theme="0" tint="-0.14999847407452621"/>
      </patternFill>
    </fill>
    <fill>
      <patternFill patternType="darkGray">
        <fgColor indexed="9"/>
        <bgColor theme="9" tint="0.39997558519241921"/>
      </patternFill>
    </fill>
    <fill>
      <patternFill patternType="solid">
        <fgColor indexed="16"/>
        <bgColor indexed="2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167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4" fontId="23" fillId="0" borderId="0">
      <protection locked="0"/>
    </xf>
    <xf numFmtId="38" fontId="3" fillId="0" borderId="0" applyFont="0" applyFill="0" applyBorder="0" applyAlignment="0" applyProtection="0"/>
    <xf numFmtId="4" fontId="24" fillId="0" borderId="0" applyFont="0" applyFill="0" applyBorder="0" applyAlignment="0" applyProtection="0"/>
    <xf numFmtId="177" fontId="23" fillId="0" borderId="0">
      <protection locked="0"/>
    </xf>
    <xf numFmtId="178" fontId="3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3" fillId="0" borderId="0">
      <protection locked="0"/>
    </xf>
    <xf numFmtId="181" fontId="19" fillId="0" borderId="0" applyFont="0" applyFill="0" applyBorder="0" applyAlignment="0" applyProtection="0"/>
    <xf numFmtId="182" fontId="23" fillId="0" borderId="0">
      <protection locked="0"/>
    </xf>
    <xf numFmtId="183" fontId="26" fillId="0" borderId="0">
      <protection locked="0"/>
    </xf>
    <xf numFmtId="183" fontId="26" fillId="0" borderId="0"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5" borderId="0"/>
    <xf numFmtId="184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28" fillId="16" borderId="0"/>
    <xf numFmtId="0" fontId="3" fillId="0" borderId="0"/>
    <xf numFmtId="0" fontId="1" fillId="0" borderId="0"/>
    <xf numFmtId="0" fontId="3" fillId="0" borderId="0"/>
    <xf numFmtId="190" fontId="23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7" borderId="0"/>
    <xf numFmtId="16" fontId="30" fillId="0" borderId="0" applyNumberFormat="0" applyFont="0" applyFill="0" applyBorder="0">
      <alignment horizontal="left"/>
    </xf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0" xfId="0" applyAlignment="1">
      <alignment horizontal="left" indent="1"/>
    </xf>
    <xf numFmtId="0" fontId="4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4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2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14" fontId="4" fillId="2" borderId="10" xfId="0" applyNumberFormat="1" applyFont="1" applyFill="1" applyBorder="1" applyAlignment="1">
      <alignment horizontal="center"/>
    </xf>
    <xf numFmtId="20" fontId="0" fillId="0" borderId="1" xfId="0" applyNumberFormat="1" applyBorder="1"/>
    <xf numFmtId="168" fontId="0" fillId="0" borderId="0" xfId="0" applyNumberFormat="1" applyAlignment="1">
      <alignment horizontal="left" indent="1"/>
    </xf>
    <xf numFmtId="14" fontId="0" fillId="0" borderId="7" xfId="0" applyNumberFormat="1" applyBorder="1"/>
    <xf numFmtId="14" fontId="0" fillId="0" borderId="8" xfId="0" applyNumberFormat="1" applyBorder="1"/>
    <xf numFmtId="0" fontId="0" fillId="0" borderId="0" xfId="0" applyAlignment="1">
      <alignment horizontal="center"/>
    </xf>
    <xf numFmtId="14" fontId="0" fillId="3" borderId="1" xfId="0" applyNumberFormat="1" applyFill="1" applyBorder="1"/>
    <xf numFmtId="0" fontId="0" fillId="0" borderId="6" xfId="0" applyBorder="1" applyAlignment="1">
      <alignment horizontal="left" indent="1"/>
    </xf>
    <xf numFmtId="0" fontId="0" fillId="0" borderId="5" xfId="0" applyFill="1" applyBorder="1"/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9" fillId="0" borderId="2" xfId="0" applyFont="1" applyBorder="1"/>
    <xf numFmtId="0" fontId="9" fillId="0" borderId="5" xfId="0" applyNumberFormat="1" applyFont="1" applyBorder="1"/>
    <xf numFmtId="0" fontId="4" fillId="0" borderId="2" xfId="0" applyFont="1" applyBorder="1"/>
    <xf numFmtId="20" fontId="0" fillId="0" borderId="0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18" fontId="0" fillId="2" borderId="1" xfId="0" applyNumberFormat="1" applyFill="1" applyBorder="1" applyAlignment="1">
      <alignment horizontal="center"/>
    </xf>
    <xf numFmtId="18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left" indent="1"/>
    </xf>
    <xf numFmtId="18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1" xfId="0" applyBorder="1" applyAlignment="1">
      <alignment horizontal="left"/>
    </xf>
    <xf numFmtId="14" fontId="4" fillId="2" borderId="1" xfId="0" applyNumberFormat="1" applyFont="1" applyFill="1" applyBorder="1" applyAlignment="1">
      <alignment horizontal="center"/>
    </xf>
    <xf numFmtId="0" fontId="10" fillId="0" borderId="0" xfId="0" applyFont="1" applyAlignment="1">
      <alignment vertical="top" wrapText="1"/>
    </xf>
    <xf numFmtId="0" fontId="12" fillId="0" borderId="0" xfId="0" applyFont="1"/>
    <xf numFmtId="0" fontId="0" fillId="0" borderId="1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0" borderId="12" xfId="0" applyNumberFormat="1" applyBorder="1"/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3" xfId="0" applyFill="1" applyBorder="1" applyAlignment="1">
      <alignment horizontal="left" indent="1"/>
    </xf>
    <xf numFmtId="0" fontId="0" fillId="0" borderId="14" xfId="0" applyFill="1" applyBorder="1" applyAlignment="1">
      <alignment horizontal="left" indent="1"/>
    </xf>
    <xf numFmtId="0" fontId="0" fillId="0" borderId="0" xfId="0" applyBorder="1" applyAlignment="1">
      <alignment horizontal="right"/>
    </xf>
    <xf numFmtId="172" fontId="0" fillId="0" borderId="1" xfId="1" applyNumberFormat="1" applyFont="1" applyBorder="1"/>
    <xf numFmtId="0" fontId="13" fillId="0" borderId="5" xfId="0" applyFont="1" applyBorder="1"/>
    <xf numFmtId="0" fontId="13" fillId="0" borderId="0" xfId="0" applyFont="1"/>
    <xf numFmtId="0" fontId="0" fillId="0" borderId="0" xfId="0" applyNumberFormat="1" applyAlignment="1">
      <alignment horizontal="center"/>
    </xf>
    <xf numFmtId="0" fontId="3" fillId="0" borderId="1" xfId="0" applyNumberFormat="1" applyFont="1" applyBorder="1"/>
    <xf numFmtId="0" fontId="3" fillId="0" borderId="0" xfId="0" applyFont="1"/>
    <xf numFmtId="0" fontId="3" fillId="0" borderId="0" xfId="2"/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/>
    <xf numFmtId="173" fontId="3" fillId="0" borderId="1" xfId="2" applyNumberFormat="1" applyBorder="1" applyAlignment="1">
      <alignment horizontal="center"/>
    </xf>
    <xf numFmtId="0" fontId="3" fillId="0" borderId="1" xfId="2" applyFont="1" applyBorder="1"/>
    <xf numFmtId="0" fontId="3" fillId="0" borderId="1" xfId="2" applyBorder="1"/>
    <xf numFmtId="166" fontId="4" fillId="5" borderId="1" xfId="3" applyFont="1" applyFill="1" applyBorder="1"/>
    <xf numFmtId="20" fontId="4" fillId="6" borderId="1" xfId="2" applyNumberFormat="1" applyFont="1" applyFill="1" applyBorder="1" applyAlignment="1">
      <alignment horizontal="center"/>
    </xf>
    <xf numFmtId="0" fontId="3" fillId="0" borderId="1" xfId="2" applyFill="1" applyBorder="1"/>
    <xf numFmtId="0" fontId="4" fillId="2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16" fontId="3" fillId="0" borderId="1" xfId="2" applyNumberFormat="1" applyBorder="1" applyAlignment="1">
      <alignment horizontal="center"/>
    </xf>
    <xf numFmtId="20" fontId="3" fillId="0" borderId="1" xfId="2" applyNumberFormat="1" applyBorder="1" applyAlignment="1">
      <alignment horizontal="center"/>
    </xf>
    <xf numFmtId="166" fontId="0" fillId="0" borderId="1" xfId="3" applyFont="1" applyBorder="1"/>
    <xf numFmtId="166" fontId="3" fillId="0" borderId="1" xfId="2" applyNumberFormat="1" applyBorder="1"/>
    <xf numFmtId="0" fontId="3" fillId="0" borderId="1" xfId="2" applyBorder="1" applyAlignment="1">
      <alignment horizontal="center"/>
    </xf>
    <xf numFmtId="173" fontId="3" fillId="0" borderId="1" xfId="2" applyNumberFormat="1" applyFill="1" applyBorder="1" applyAlignment="1">
      <alignment horizontal="center"/>
    </xf>
    <xf numFmtId="166" fontId="3" fillId="0" borderId="1" xfId="2" applyNumberFormat="1" applyFill="1" applyBorder="1"/>
    <xf numFmtId="0" fontId="16" fillId="0" borderId="0" xfId="2" applyFont="1"/>
    <xf numFmtId="169" fontId="3" fillId="0" borderId="12" xfId="0" quotePrefix="1" applyNumberFormat="1" applyFont="1" applyBorder="1"/>
    <xf numFmtId="0" fontId="17" fillId="0" borderId="0" xfId="2" applyFont="1" applyAlignment="1">
      <alignment horizontal="center"/>
    </xf>
    <xf numFmtId="0" fontId="18" fillId="0" borderId="15" xfId="2" applyFont="1" applyBorder="1"/>
    <xf numFmtId="0" fontId="3" fillId="0" borderId="16" xfId="2" applyBorder="1"/>
    <xf numFmtId="0" fontId="3" fillId="0" borderId="25" xfId="2" applyBorder="1"/>
    <xf numFmtId="0" fontId="18" fillId="0" borderId="16" xfId="2" applyFont="1" applyBorder="1"/>
    <xf numFmtId="0" fontId="3" fillId="0" borderId="17" xfId="2" applyBorder="1"/>
    <xf numFmtId="0" fontId="3" fillId="0" borderId="18" xfId="2" applyBorder="1"/>
    <xf numFmtId="0" fontId="3" fillId="0" borderId="0" xfId="2" applyBorder="1"/>
    <xf numFmtId="0" fontId="3" fillId="0" borderId="6" xfId="2" applyBorder="1"/>
    <xf numFmtId="0" fontId="18" fillId="0" borderId="5" xfId="2" applyFont="1" applyBorder="1"/>
    <xf numFmtId="0" fontId="3" fillId="0" borderId="19" xfId="2" applyBorder="1"/>
    <xf numFmtId="14" fontId="3" fillId="0" borderId="1" xfId="2" applyNumberFormat="1" applyBorder="1"/>
    <xf numFmtId="0" fontId="3" fillId="8" borderId="1" xfId="2" applyFill="1" applyBorder="1"/>
    <xf numFmtId="0" fontId="3" fillId="0" borderId="20" xfId="2" applyBorder="1"/>
    <xf numFmtId="0" fontId="3" fillId="0" borderId="21" xfId="2" applyBorder="1"/>
    <xf numFmtId="0" fontId="3" fillId="0" borderId="26" xfId="2" applyBorder="1"/>
    <xf numFmtId="0" fontId="3" fillId="0" borderId="22" xfId="2" applyBorder="1"/>
    <xf numFmtId="0" fontId="3" fillId="0" borderId="18" xfId="2" applyBorder="1" applyAlignment="1">
      <alignment horizontal="right"/>
    </xf>
    <xf numFmtId="0" fontId="3" fillId="0" borderId="0" xfId="2" applyBorder="1" applyAlignment="1">
      <alignment horizontal="right"/>
    </xf>
    <xf numFmtId="0" fontId="3" fillId="8" borderId="23" xfId="2" applyFill="1" applyBorder="1"/>
    <xf numFmtId="0" fontId="3" fillId="0" borderId="13" xfId="2" applyBorder="1" applyAlignment="1">
      <alignment horizontal="right"/>
    </xf>
    <xf numFmtId="14" fontId="0" fillId="0" borderId="0" xfId="0" applyNumberFormat="1"/>
    <xf numFmtId="0" fontId="0" fillId="9" borderId="1" xfId="0" applyFill="1" applyBorder="1"/>
    <xf numFmtId="0" fontId="3" fillId="0" borderId="0" xfId="0" applyFont="1" applyFill="1" applyBorder="1"/>
    <xf numFmtId="16" fontId="3" fillId="0" borderId="1" xfId="2" applyNumberFormat="1" applyBorder="1"/>
    <xf numFmtId="14" fontId="3" fillId="9" borderId="1" xfId="0" applyNumberFormat="1" applyFont="1" applyFill="1" applyBorder="1"/>
    <xf numFmtId="21" fontId="0" fillId="0" borderId="1" xfId="0" applyNumberFormat="1" applyBorder="1"/>
    <xf numFmtId="12" fontId="0" fillId="0" borderId="1" xfId="0" applyNumberFormat="1" applyBorder="1"/>
    <xf numFmtId="174" fontId="0" fillId="0" borderId="0" xfId="0" applyNumberFormat="1"/>
    <xf numFmtId="20" fontId="0" fillId="2" borderId="1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75" fontId="0" fillId="3" borderId="1" xfId="0" applyNumberFormat="1" applyFill="1" applyBorder="1" applyAlignment="1">
      <alignment horizontal="center"/>
    </xf>
    <xf numFmtId="176" fontId="16" fillId="0" borderId="0" xfId="2" applyNumberFormat="1" applyFont="1"/>
    <xf numFmtId="16" fontId="0" fillId="0" borderId="0" xfId="0" applyNumberFormat="1"/>
    <xf numFmtId="0" fontId="20" fillId="10" borderId="13" xfId="0" applyFont="1" applyFill="1" applyBorder="1" applyAlignment="1">
      <alignment horizontal="left"/>
    </xf>
    <xf numFmtId="0" fontId="20" fillId="10" borderId="1" xfId="0" applyFont="1" applyFill="1" applyBorder="1" applyAlignment="1">
      <alignment horizontal="left"/>
    </xf>
    <xf numFmtId="0" fontId="20" fillId="11" borderId="1" xfId="0" applyFont="1" applyFill="1" applyBorder="1" applyAlignment="1">
      <alignment horizontal="left"/>
    </xf>
    <xf numFmtId="0" fontId="20" fillId="12" borderId="1" xfId="0" applyFont="1" applyFill="1" applyBorder="1" applyAlignment="1">
      <alignment horizontal="left"/>
    </xf>
    <xf numFmtId="0" fontId="20" fillId="13" borderId="1" xfId="0" applyFont="1" applyFill="1" applyBorder="1" applyAlignment="1">
      <alignment horizontal="left"/>
    </xf>
    <xf numFmtId="0" fontId="21" fillId="14" borderId="1" xfId="0" applyFont="1" applyFill="1" applyBorder="1" applyAlignment="1">
      <alignment horizontal="right"/>
    </xf>
    <xf numFmtId="0" fontId="22" fillId="14" borderId="1" xfId="0" applyFont="1" applyFill="1" applyBorder="1" applyAlignment="1">
      <alignment horizontal="left"/>
    </xf>
    <xf numFmtId="0" fontId="3" fillId="0" borderId="1" xfId="36" applyFont="1" applyBorder="1"/>
    <xf numFmtId="0" fontId="3" fillId="18" borderId="1" xfId="36" applyFont="1" applyFill="1" applyBorder="1" applyProtection="1">
      <protection locked="0"/>
    </xf>
    <xf numFmtId="0" fontId="27" fillId="18" borderId="1" xfId="19" applyFill="1" applyBorder="1" applyAlignment="1" applyProtection="1">
      <protection locked="0"/>
    </xf>
    <xf numFmtId="0" fontId="3" fillId="0" borderId="1" xfId="36" applyFont="1" applyBorder="1" applyProtection="1">
      <protection locked="0"/>
    </xf>
    <xf numFmtId="0" fontId="3" fillId="9" borderId="1" xfId="0" applyFont="1" applyFill="1" applyBorder="1"/>
    <xf numFmtId="14" fontId="0" fillId="9" borderId="1" xfId="0" applyNumberFormat="1" applyFill="1" applyBorder="1"/>
    <xf numFmtId="171" fontId="3" fillId="0" borderId="13" xfId="0" quotePrefix="1" applyNumberFormat="1" applyFont="1" applyBorder="1"/>
    <xf numFmtId="170" fontId="3" fillId="0" borderId="13" xfId="0" applyNumberFormat="1" applyFont="1" applyBorder="1"/>
    <xf numFmtId="0" fontId="3" fillId="0" borderId="13" xfId="0" applyFont="1" applyBorder="1"/>
    <xf numFmtId="14" fontId="3" fillId="0" borderId="14" xfId="0" applyNumberFormat="1" applyFont="1" applyBorder="1"/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0" fillId="3" borderId="23" xfId="0" applyNumberFormat="1" applyFill="1" applyBorder="1" applyAlignment="1">
      <alignment horizontal="center"/>
    </xf>
    <xf numFmtId="0" fontId="0" fillId="3" borderId="24" xfId="0" applyNumberFormat="1" applyFill="1" applyBorder="1" applyAlignment="1">
      <alignment horizontal="center"/>
    </xf>
    <xf numFmtId="174" fontId="0" fillId="3" borderId="23" xfId="0" applyNumberFormat="1" applyFill="1" applyBorder="1" applyAlignment="1">
      <alignment horizontal="center"/>
    </xf>
    <xf numFmtId="174" fontId="0" fillId="3" borderId="24" xfId="0" applyNumberFormat="1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NumberFormat="1" applyBorder="1" applyAlignment="1"/>
    <xf numFmtId="21" fontId="0" fillId="0" borderId="1" xfId="0" applyNumberFormat="1" applyBorder="1" applyAlignment="1"/>
    <xf numFmtId="174" fontId="3" fillId="0" borderId="1" xfId="0" applyNumberFormat="1" applyFont="1" applyBorder="1" applyAlignment="1"/>
    <xf numFmtId="174" fontId="0" fillId="0" borderId="1" xfId="0" applyNumberFormat="1" applyBorder="1" applyAlignment="1"/>
    <xf numFmtId="21" fontId="3" fillId="0" borderId="1" xfId="0" applyNumberFormat="1" applyFont="1" applyBorder="1" applyAlignment="1"/>
    <xf numFmtId="0" fontId="14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31" fillId="18" borderId="1" xfId="49" applyFill="1" applyBorder="1" applyProtection="1">
      <protection locked="0"/>
    </xf>
  </cellXfs>
  <cellStyles count="50">
    <cellStyle name="Cancel" xfId="7"/>
    <cellStyle name="Comma" xfId="8"/>
    <cellStyle name="Comma [0]" xfId="9"/>
    <cellStyle name="Comma_SOLVER1" xfId="10"/>
    <cellStyle name="Currency" xfId="11"/>
    <cellStyle name="Currency [0]" xfId="12"/>
    <cellStyle name="Currency_Solver Example" xfId="13"/>
    <cellStyle name="Date" xfId="14"/>
    <cellStyle name="Euro" xfId="15"/>
    <cellStyle name="Fixed" xfId="16"/>
    <cellStyle name="Heading1" xfId="17"/>
    <cellStyle name="Heading2" xfId="18"/>
    <cellStyle name="Hipervínculo" xfId="49" builtinId="8"/>
    <cellStyle name="Hipervínculo 2" xfId="19"/>
    <cellStyle name="Marco" xfId="20"/>
    <cellStyle name="Millares" xfId="1" builtinId="3"/>
    <cellStyle name="Millares [0] 2" xfId="21"/>
    <cellStyle name="Millares 2" xfId="5"/>
    <cellStyle name="Millares 3" xfId="22"/>
    <cellStyle name="Millares 3 2" xfId="23"/>
    <cellStyle name="Millares 3 2 2" xfId="24"/>
    <cellStyle name="Millares 4" xfId="25"/>
    <cellStyle name="Millares 5" xfId="26"/>
    <cellStyle name="Millares 6" xfId="27"/>
    <cellStyle name="Millares 7" xfId="28"/>
    <cellStyle name="Moneda 2" xfId="3"/>
    <cellStyle name="Moneda 3" xfId="6"/>
    <cellStyle name="Moneda 3 2" xfId="29"/>
    <cellStyle name="Moneda 3 2 2" xfId="30"/>
    <cellStyle name="Moneda 4" xfId="31"/>
    <cellStyle name="Normal" xfId="0" builtinId="0"/>
    <cellStyle name="Normal 2" xfId="2"/>
    <cellStyle name="Normal 2 2" xfId="32"/>
    <cellStyle name="Normal 2 2 2" xfId="33"/>
    <cellStyle name="Normal 2 3" xfId="34"/>
    <cellStyle name="Normal 3" xfId="4"/>
    <cellStyle name="Normal 3 2" xfId="35"/>
    <cellStyle name="Normal 4" xfId="36"/>
    <cellStyle name="Normal 4 2" xfId="37"/>
    <cellStyle name="Normal 5" xfId="38"/>
    <cellStyle name="Normal 5 2" xfId="39"/>
    <cellStyle name="Normal 6" xfId="40"/>
    <cellStyle name="Normal 7" xfId="41"/>
    <cellStyle name="Percent" xfId="42"/>
    <cellStyle name="Porcentual 2" xfId="43"/>
    <cellStyle name="Porcentual 3" xfId="44"/>
    <cellStyle name="Standard_Anpassen der Amortisation" xfId="45"/>
    <cellStyle name="update" xfId="46"/>
    <cellStyle name="Währung [0]_Compiling Utility Macros" xfId="47"/>
    <cellStyle name="Währung_Compiling Utility Macros" xfId="48"/>
  </cellStyles>
  <dxfs count="1"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857625" y="1495425"/>
          <a:ext cx="1581150" cy="9715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5</xdr:col>
      <xdr:colOff>0</xdr:colOff>
      <xdr:row>55</xdr:row>
      <xdr:rowOff>0</xdr:rowOff>
    </xdr:from>
    <xdr:to>
      <xdr:col>8</xdr:col>
      <xdr:colOff>0</xdr:colOff>
      <xdr:row>58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3857625" y="8972550"/>
          <a:ext cx="2600325" cy="495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14</xdr:row>
      <xdr:rowOff>76200</xdr:rowOff>
    </xdr:from>
    <xdr:to>
      <xdr:col>3</xdr:col>
      <xdr:colOff>19050</xdr:colOff>
      <xdr:row>15</xdr:row>
      <xdr:rowOff>66675</xdr:rowOff>
    </xdr:to>
    <xdr:sp macro="" textlink="">
      <xdr:nvSpPr>
        <xdr:cNvPr id="2059" name="AutoShape 1"/>
        <xdr:cNvSpPr>
          <a:spLocks/>
        </xdr:cNvSpPr>
      </xdr:nvSpPr>
      <xdr:spPr bwMode="auto">
        <a:xfrm rot="-5400000">
          <a:off x="1847850" y="2095500"/>
          <a:ext cx="152400" cy="762000"/>
        </a:xfrm>
        <a:prstGeom prst="leftBrace">
          <a:avLst>
            <a:gd name="adj1" fmla="val 38958"/>
            <a:gd name="adj2" fmla="val 50648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14</xdr:row>
      <xdr:rowOff>66675</xdr:rowOff>
    </xdr:from>
    <xdr:to>
      <xdr:col>3</xdr:col>
      <xdr:colOff>752475</xdr:colOff>
      <xdr:row>15</xdr:row>
      <xdr:rowOff>57150</xdr:rowOff>
    </xdr:to>
    <xdr:sp macro="" textlink="">
      <xdr:nvSpPr>
        <xdr:cNvPr id="2060" name="AutoShape 2"/>
        <xdr:cNvSpPr>
          <a:spLocks/>
        </xdr:cNvSpPr>
      </xdr:nvSpPr>
      <xdr:spPr bwMode="auto">
        <a:xfrm rot="-5400000">
          <a:off x="2590800" y="2095500"/>
          <a:ext cx="152400" cy="742950"/>
        </a:xfrm>
        <a:prstGeom prst="leftBrace">
          <a:avLst>
            <a:gd name="adj1" fmla="val 37984"/>
            <a:gd name="adj2" fmla="val 50648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neonet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zoomScale="190" zoomScaleNormal="190" workbookViewId="0">
      <selection activeCell="C4" sqref="C4"/>
    </sheetView>
  </sheetViews>
  <sheetFormatPr baseColWidth="10" defaultRowHeight="12.75" x14ac:dyDescent="0.2"/>
  <cols>
    <col min="3" max="3" width="29.7109375" customWidth="1"/>
  </cols>
  <sheetData>
    <row r="2" spans="2:3" x14ac:dyDescent="0.2">
      <c r="B2" s="125" t="s">
        <v>297</v>
      </c>
      <c r="C2" s="126" t="s">
        <v>298</v>
      </c>
    </row>
    <row r="3" spans="2:3" x14ac:dyDescent="0.2">
      <c r="B3" s="125"/>
      <c r="C3" s="156" t="s">
        <v>323</v>
      </c>
    </row>
    <row r="4" spans="2:3" x14ac:dyDescent="0.2">
      <c r="B4" s="125" t="s">
        <v>299</v>
      </c>
      <c r="C4" s="126"/>
    </row>
    <row r="5" spans="2:3" x14ac:dyDescent="0.2">
      <c r="B5" s="125" t="s">
        <v>300</v>
      </c>
      <c r="C5" s="127"/>
    </row>
    <row r="6" spans="2:3" x14ac:dyDescent="0.2">
      <c r="B6" s="125" t="s">
        <v>301</v>
      </c>
      <c r="C6" s="128"/>
    </row>
    <row r="7" spans="2:3" x14ac:dyDescent="0.2">
      <c r="B7" s="125"/>
      <c r="C7" s="128"/>
    </row>
  </sheetData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59"/>
  <sheetViews>
    <sheetView showGridLines="0" workbookViewId="0">
      <selection activeCell="H24" sqref="H24"/>
    </sheetView>
  </sheetViews>
  <sheetFormatPr baseColWidth="10" defaultRowHeight="12.75" x14ac:dyDescent="0.2"/>
  <cols>
    <col min="2" max="2" width="12.140625" customWidth="1"/>
    <col min="6" max="6" width="12.28515625" bestFit="1" customWidth="1"/>
    <col min="8" max="8" width="15.28515625" bestFit="1" customWidth="1"/>
    <col min="10" max="10" width="12.28515625" customWidth="1"/>
  </cols>
  <sheetData>
    <row r="1" spans="1:7" ht="15.75" x14ac:dyDescent="0.25">
      <c r="B1" s="6" t="s">
        <v>35</v>
      </c>
    </row>
    <row r="3" spans="1:7" x14ac:dyDescent="0.2">
      <c r="B3" t="s">
        <v>0</v>
      </c>
      <c r="D3" s="33"/>
      <c r="E3" s="4" t="str">
        <f>IF(ISBLANK(D3),"","tambien puede hacerlo usando Ctrl + ,")</f>
        <v/>
      </c>
    </row>
    <row r="4" spans="1:7" x14ac:dyDescent="0.2">
      <c r="D4" s="28"/>
      <c r="E4" s="4"/>
    </row>
    <row r="5" spans="1:7" x14ac:dyDescent="0.2">
      <c r="B5" t="s">
        <v>0</v>
      </c>
      <c r="D5" s="33"/>
      <c r="E5" s="4" t="str">
        <f>IF(ISBLANK(D3),"",IF(ISBLANK(D5),"ahora ingresa otra vez la fecha","ahora dele el formato General"))</f>
        <v/>
      </c>
    </row>
    <row r="7" spans="1:7" x14ac:dyDescent="0.2">
      <c r="A7" s="63" t="s">
        <v>93</v>
      </c>
      <c r="C7" s="33">
        <v>1</v>
      </c>
      <c r="D7" s="34"/>
      <c r="E7" s="4" t="s">
        <v>1</v>
      </c>
    </row>
    <row r="8" spans="1:7" x14ac:dyDescent="0.2">
      <c r="A8" s="63" t="s">
        <v>94</v>
      </c>
      <c r="C8" s="33">
        <v>2</v>
      </c>
      <c r="D8" s="34"/>
      <c r="E8" s="4" t="s">
        <v>2</v>
      </c>
    </row>
    <row r="9" spans="1:7" x14ac:dyDescent="0.2">
      <c r="C9" s="28"/>
      <c r="D9" s="61"/>
    </row>
    <row r="10" spans="1:7" x14ac:dyDescent="0.2">
      <c r="C10" s="33">
        <v>31</v>
      </c>
      <c r="D10" s="34"/>
      <c r="F10" s="20"/>
      <c r="G10" s="17"/>
    </row>
    <row r="11" spans="1:7" x14ac:dyDescent="0.2">
      <c r="C11" s="33">
        <v>32</v>
      </c>
      <c r="D11" s="34"/>
      <c r="F11" s="21" t="str">
        <f>IF(ISBLANK(D18),"","Para Excel las fechas")</f>
        <v/>
      </c>
      <c r="G11" s="18"/>
    </row>
    <row r="12" spans="1:7" x14ac:dyDescent="0.2">
      <c r="C12" s="33">
        <v>33</v>
      </c>
      <c r="D12" s="34"/>
      <c r="F12" s="21" t="str">
        <f>IF(ISBLANK(D18),"","son cantidad de días")</f>
        <v/>
      </c>
      <c r="G12" s="18"/>
    </row>
    <row r="13" spans="1:7" x14ac:dyDescent="0.2">
      <c r="C13" s="28"/>
      <c r="D13" s="61"/>
      <c r="F13" s="21" t="str">
        <f>IF(ISBLANK(D18),"","contados a partir del")</f>
        <v/>
      </c>
      <c r="G13" s="18"/>
    </row>
    <row r="14" spans="1:7" x14ac:dyDescent="0.2">
      <c r="C14" s="33">
        <v>366</v>
      </c>
      <c r="D14" s="34"/>
      <c r="F14" s="21" t="str">
        <f>IF(ISBLANK(D18),"","1º Enero de 1900")</f>
        <v/>
      </c>
      <c r="G14" s="18"/>
    </row>
    <row r="15" spans="1:7" x14ac:dyDescent="0.2">
      <c r="C15" s="33">
        <v>367</v>
      </c>
      <c r="D15" s="34"/>
      <c r="F15" s="22"/>
      <c r="G15" s="19"/>
    </row>
    <row r="16" spans="1:7" x14ac:dyDescent="0.2">
      <c r="C16" s="33">
        <v>368</v>
      </c>
      <c r="D16" s="34"/>
    </row>
    <row r="18" spans="2:6" x14ac:dyDescent="0.2">
      <c r="C18" s="33">
        <f ca="1">TODAY()</f>
        <v>42715</v>
      </c>
      <c r="D18" s="34"/>
      <c r="E18" s="13" t="str">
        <f>IF(ISBLANK(D18),"Volver a escribir aquí la fecha de hoy","y darle el formato General")</f>
        <v>Volver a escribir aquí la fecha de hoy</v>
      </c>
    </row>
    <row r="20" spans="2:6" x14ac:dyDescent="0.2">
      <c r="B20" s="35" t="s">
        <v>86</v>
      </c>
      <c r="C20" s="8"/>
      <c r="D20" s="8"/>
      <c r="E20" s="8"/>
      <c r="F20" s="9"/>
    </row>
    <row r="21" spans="2:6" x14ac:dyDescent="0.2">
      <c r="B21" s="10"/>
      <c r="C21" s="11"/>
      <c r="D21" s="11"/>
      <c r="E21" s="11"/>
      <c r="F21" s="12"/>
    </row>
    <row r="22" spans="2:6" x14ac:dyDescent="0.2">
      <c r="B22" s="10" t="s">
        <v>0</v>
      </c>
      <c r="C22" s="11"/>
      <c r="D22" s="2"/>
      <c r="E22" s="58">
        <f>D22</f>
        <v>0</v>
      </c>
      <c r="F22" s="12"/>
    </row>
    <row r="23" spans="2:6" x14ac:dyDescent="0.2">
      <c r="B23" s="10" t="s">
        <v>3</v>
      </c>
      <c r="C23" s="11"/>
      <c r="D23" s="2"/>
      <c r="E23" s="58">
        <f>D23</f>
        <v>0</v>
      </c>
      <c r="F23" s="12"/>
    </row>
    <row r="24" spans="2:6" x14ac:dyDescent="0.2">
      <c r="B24" s="10" t="str">
        <f>IF(COUNT(D22:D23)=2,"La cantidad de días que has vivido son: ","")</f>
        <v/>
      </c>
      <c r="C24" s="11"/>
      <c r="D24" s="57"/>
      <c r="E24" s="58" t="str">
        <f>IF(COUNT(D22:D23)=2,E22-E23,"")</f>
        <v/>
      </c>
      <c r="F24" s="12"/>
    </row>
    <row r="25" spans="2:6" x14ac:dyDescent="0.2">
      <c r="B25" s="14"/>
      <c r="C25" s="15"/>
      <c r="D25" s="15"/>
      <c r="E25" s="15"/>
      <c r="F25" s="16"/>
    </row>
    <row r="27" spans="2:6" x14ac:dyDescent="0.2">
      <c r="B27" s="5" t="s">
        <v>88</v>
      </c>
      <c r="D27" t="s">
        <v>60</v>
      </c>
    </row>
    <row r="29" spans="2:6" x14ac:dyDescent="0.2">
      <c r="C29" s="29"/>
      <c r="D29" s="4" t="str">
        <f>IF(ISBLANK(C29),"Escriba en la celda celeste la funcion =HOY()","da como resultado la Fecha actual")</f>
        <v>Escriba en la celda celeste la funcion =HOY()</v>
      </c>
    </row>
    <row r="31" spans="2:6" x14ac:dyDescent="0.2">
      <c r="B31" s="35" t="s">
        <v>77</v>
      </c>
      <c r="C31" s="8"/>
      <c r="D31" s="8"/>
      <c r="E31" s="8"/>
      <c r="F31" s="9"/>
    </row>
    <row r="32" spans="2:6" x14ac:dyDescent="0.2">
      <c r="B32" s="36" t="s">
        <v>85</v>
      </c>
      <c r="C32" s="11"/>
      <c r="D32" s="11"/>
      <c r="E32" s="11"/>
      <c r="F32" s="12"/>
    </row>
    <row r="33" spans="2:6" x14ac:dyDescent="0.2">
      <c r="B33" s="10"/>
      <c r="C33" s="11"/>
      <c r="D33" s="11"/>
      <c r="E33" s="11"/>
      <c r="F33" s="12"/>
    </row>
    <row r="34" spans="2:6" x14ac:dyDescent="0.2">
      <c r="B34" s="10" t="s">
        <v>27</v>
      </c>
      <c r="C34" s="11"/>
      <c r="D34" s="2"/>
      <c r="E34" s="11"/>
      <c r="F34" s="12"/>
    </row>
    <row r="35" spans="2:6" x14ac:dyDescent="0.2">
      <c r="B35" s="10" t="s">
        <v>78</v>
      </c>
      <c r="C35" s="11"/>
      <c r="D35" s="62">
        <v>100</v>
      </c>
      <c r="E35" s="11"/>
      <c r="F35" s="12"/>
    </row>
    <row r="36" spans="2:6" x14ac:dyDescent="0.2">
      <c r="B36" s="10" t="s">
        <v>28</v>
      </c>
      <c r="C36" s="11"/>
      <c r="D36" s="3"/>
      <c r="E36" s="13"/>
      <c r="F36" s="12"/>
    </row>
    <row r="37" spans="2:6" x14ac:dyDescent="0.2">
      <c r="B37" s="14"/>
      <c r="C37" s="15"/>
      <c r="D37" s="15"/>
      <c r="E37" s="15"/>
      <c r="F37" s="16"/>
    </row>
    <row r="40" spans="2:6" x14ac:dyDescent="0.2">
      <c r="B40" s="37" t="s">
        <v>5</v>
      </c>
      <c r="C40" s="8"/>
      <c r="D40" s="8"/>
      <c r="E40" s="8"/>
      <c r="F40" s="9"/>
    </row>
    <row r="41" spans="2:6" x14ac:dyDescent="0.2">
      <c r="B41" s="10"/>
      <c r="C41" s="11"/>
      <c r="D41" s="11"/>
      <c r="E41" s="11"/>
      <c r="F41" s="12"/>
    </row>
    <row r="42" spans="2:6" x14ac:dyDescent="0.2">
      <c r="B42" s="10" t="s">
        <v>6</v>
      </c>
      <c r="C42" s="11"/>
      <c r="D42" s="2"/>
      <c r="E42" s="13" t="s">
        <v>79</v>
      </c>
      <c r="F42" s="12"/>
    </row>
    <row r="43" spans="2:6" x14ac:dyDescent="0.2">
      <c r="B43" s="59" t="s">
        <v>87</v>
      </c>
      <c r="C43" s="11"/>
      <c r="D43" s="2"/>
      <c r="E43" s="13" t="s">
        <v>80</v>
      </c>
      <c r="F43" s="12"/>
    </row>
    <row r="44" spans="2:6" x14ac:dyDescent="0.2">
      <c r="B44" s="10" t="s">
        <v>4</v>
      </c>
      <c r="C44" s="11"/>
      <c r="D44" s="1"/>
      <c r="E44" s="13" t="str">
        <f>IF(ISBLANK(D44),"","y darle el formato General")</f>
        <v/>
      </c>
      <c r="F44" s="12"/>
    </row>
    <row r="45" spans="2:6" x14ac:dyDescent="0.2">
      <c r="B45" s="14"/>
      <c r="C45" s="15"/>
      <c r="D45" s="15"/>
      <c r="E45" s="15"/>
      <c r="F45" s="16"/>
    </row>
    <row r="47" spans="2:6" x14ac:dyDescent="0.2">
      <c r="B47" s="5" t="s">
        <v>40</v>
      </c>
    </row>
    <row r="49" spans="2:8" ht="13.5" thickBot="1" x14ac:dyDescent="0.25">
      <c r="B49" t="s">
        <v>3</v>
      </c>
      <c r="D49" s="50"/>
      <c r="E49" s="4" t="s">
        <v>41</v>
      </c>
      <c r="G49" s="43" t="s">
        <v>57</v>
      </c>
    </row>
    <row r="50" spans="2:8" ht="13.5" thickBot="1" x14ac:dyDescent="0.25">
      <c r="B50" s="23"/>
      <c r="D50" s="50"/>
      <c r="E50" s="4" t="s">
        <v>42</v>
      </c>
      <c r="G50" s="43" t="s">
        <v>58</v>
      </c>
    </row>
    <row r="51" spans="2:8" x14ac:dyDescent="0.2">
      <c r="D51" s="50"/>
      <c r="E51" s="4" t="s">
        <v>43</v>
      </c>
      <c r="G51" s="43" t="s">
        <v>59</v>
      </c>
    </row>
    <row r="52" spans="2:8" x14ac:dyDescent="0.2">
      <c r="D52" s="28"/>
    </row>
    <row r="53" spans="2:8" x14ac:dyDescent="0.2">
      <c r="C53" s="49" t="str">
        <f>IF(ISBLANK(D53),"",CHOOSE(D53,"Domingo","Lunes","Martes","Miércoles","Jueves","Viernes","Sábado"))</f>
        <v/>
      </c>
      <c r="D53" s="50"/>
      <c r="E53" s="4" t="s">
        <v>44</v>
      </c>
      <c r="G53" s="43" t="s">
        <v>56</v>
      </c>
    </row>
    <row r="55" spans="2:8" ht="13.5" thickBot="1" x14ac:dyDescent="0.25"/>
    <row r="56" spans="2:8" ht="12.75" customHeight="1" x14ac:dyDescent="0.2">
      <c r="F56" s="135" t="str">
        <f>IF(ISBLANK(D53),"","Nota: Todas las formulas anteriores dan siempre un resultado numérico.")</f>
        <v/>
      </c>
      <c r="G56" s="136"/>
      <c r="H56" s="137"/>
    </row>
    <row r="57" spans="2:8" x14ac:dyDescent="0.2">
      <c r="F57" s="138"/>
      <c r="G57" s="139"/>
      <c r="H57" s="140"/>
    </row>
    <row r="58" spans="2:8" ht="13.5" thickBot="1" x14ac:dyDescent="0.25">
      <c r="F58" s="141"/>
      <c r="G58" s="142"/>
      <c r="H58" s="143"/>
    </row>
    <row r="59" spans="2:8" x14ac:dyDescent="0.2">
      <c r="F59" s="48"/>
      <c r="G59" s="48"/>
      <c r="H59" s="48"/>
    </row>
  </sheetData>
  <mergeCells count="1">
    <mergeCell ref="F56:H58"/>
  </mergeCells>
  <phoneticPr fontId="7" type="noConversion"/>
  <conditionalFormatting sqref="F10:G15">
    <cfRule type="expression" dxfId="0" priority="1" stopIfTrue="1">
      <formula>CELL("formato",$D$18)&lt;&gt;"D1"</formula>
    </cfRule>
  </conditionalFormatting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30"/>
  <sheetViews>
    <sheetView showGridLines="0" zoomScale="115" zoomScaleNormal="115" workbookViewId="0">
      <selection activeCell="C20" sqref="C20"/>
    </sheetView>
  </sheetViews>
  <sheetFormatPr baseColWidth="10" defaultRowHeight="12.75" x14ac:dyDescent="0.2"/>
  <cols>
    <col min="1" max="1" width="5.5703125" customWidth="1"/>
    <col min="3" max="3" width="13.7109375" customWidth="1"/>
    <col min="4" max="4" width="5.28515625" customWidth="1"/>
    <col min="5" max="5" width="14.42578125" customWidth="1"/>
    <col min="6" max="6" width="25.5703125" customWidth="1"/>
    <col min="7" max="7" width="33.7109375" customWidth="1"/>
    <col min="8" max="8" width="30.140625" customWidth="1"/>
    <col min="9" max="9" width="3" customWidth="1"/>
  </cols>
  <sheetData>
    <row r="1" spans="1:9" ht="15.75" x14ac:dyDescent="0.25">
      <c r="A1" s="6" t="s">
        <v>38</v>
      </c>
    </row>
    <row r="3" spans="1:9" x14ac:dyDescent="0.2">
      <c r="B3" s="32" t="s">
        <v>37</v>
      </c>
      <c r="C3" s="47">
        <v>41459</v>
      </c>
    </row>
    <row r="4" spans="1:9" x14ac:dyDescent="0.2">
      <c r="E4" s="37" t="s">
        <v>39</v>
      </c>
      <c r="F4" s="8"/>
      <c r="G4" s="8"/>
      <c r="H4" s="8"/>
      <c r="I4" s="9"/>
    </row>
    <row r="5" spans="1:9" x14ac:dyDescent="0.2">
      <c r="B5" t="s">
        <v>11</v>
      </c>
      <c r="C5" s="4">
        <v>4</v>
      </c>
      <c r="E5" s="10"/>
      <c r="F5" s="11" t="s">
        <v>47</v>
      </c>
      <c r="G5" s="11"/>
      <c r="H5" s="11"/>
      <c r="I5" s="12"/>
    </row>
    <row r="6" spans="1:9" x14ac:dyDescent="0.2">
      <c r="B6" t="s">
        <v>12</v>
      </c>
      <c r="C6" s="25">
        <v>4</v>
      </c>
      <c r="E6" s="10"/>
      <c r="F6" s="11" t="s">
        <v>82</v>
      </c>
      <c r="G6" s="11"/>
      <c r="H6" s="11"/>
      <c r="I6" s="12"/>
    </row>
    <row r="7" spans="1:9" x14ac:dyDescent="0.2">
      <c r="B7" t="s">
        <v>13</v>
      </c>
      <c r="C7" s="4" t="s">
        <v>21</v>
      </c>
      <c r="E7" s="10"/>
      <c r="F7" s="13" t="s">
        <v>83</v>
      </c>
      <c r="G7" s="11"/>
      <c r="H7" s="11"/>
      <c r="I7" s="12"/>
    </row>
    <row r="8" spans="1:9" x14ac:dyDescent="0.2">
      <c r="B8" t="s">
        <v>14</v>
      </c>
      <c r="C8" s="4" t="s">
        <v>22</v>
      </c>
      <c r="E8" s="10"/>
      <c r="F8" s="11" t="s">
        <v>84</v>
      </c>
      <c r="G8" s="11"/>
      <c r="H8" s="11"/>
      <c r="I8" s="12"/>
    </row>
    <row r="9" spans="1:9" x14ac:dyDescent="0.2">
      <c r="C9" s="4"/>
      <c r="E9" s="10"/>
      <c r="F9" s="11"/>
      <c r="G9" s="11"/>
      <c r="H9" s="11"/>
      <c r="I9" s="12"/>
    </row>
    <row r="10" spans="1:9" x14ac:dyDescent="0.2">
      <c r="B10" t="s">
        <v>15</v>
      </c>
      <c r="C10" s="4">
        <v>7</v>
      </c>
      <c r="E10" s="10"/>
      <c r="F10" s="51" t="s">
        <v>53</v>
      </c>
      <c r="G10" s="51" t="s">
        <v>54</v>
      </c>
      <c r="H10" s="51" t="s">
        <v>55</v>
      </c>
      <c r="I10" s="12"/>
    </row>
    <row r="11" spans="1:9" x14ac:dyDescent="0.2">
      <c r="B11" t="s">
        <v>16</v>
      </c>
      <c r="C11" s="25">
        <v>7</v>
      </c>
      <c r="E11" s="10"/>
      <c r="F11" s="52">
        <v>41615</v>
      </c>
      <c r="G11" s="53" t="s">
        <v>48</v>
      </c>
      <c r="H11" s="83">
        <v>41615</v>
      </c>
      <c r="I11" s="12"/>
    </row>
    <row r="12" spans="1:9" x14ac:dyDescent="0.2">
      <c r="B12" t="s">
        <v>17</v>
      </c>
      <c r="C12" s="4" t="s">
        <v>23</v>
      </c>
      <c r="E12" s="10"/>
      <c r="F12" s="52">
        <v>41615</v>
      </c>
      <c r="G12" s="54" t="s">
        <v>49</v>
      </c>
      <c r="H12" s="131" t="s">
        <v>302</v>
      </c>
      <c r="I12" s="12"/>
    </row>
    <row r="13" spans="1:9" x14ac:dyDescent="0.2">
      <c r="B13" t="s">
        <v>18</v>
      </c>
      <c r="C13" s="4" t="s">
        <v>24</v>
      </c>
      <c r="E13" s="10"/>
      <c r="F13" s="52">
        <v>41615</v>
      </c>
      <c r="G13" s="54" t="s">
        <v>50</v>
      </c>
      <c r="H13" s="132" t="s">
        <v>303</v>
      </c>
      <c r="I13" s="12"/>
    </row>
    <row r="14" spans="1:9" x14ac:dyDescent="0.2">
      <c r="C14" s="4"/>
      <c r="E14" s="10"/>
      <c r="F14" s="52">
        <v>41615</v>
      </c>
      <c r="G14" s="55" t="s">
        <v>51</v>
      </c>
      <c r="H14" s="133" t="s">
        <v>304</v>
      </c>
      <c r="I14" s="12"/>
    </row>
    <row r="15" spans="1:9" x14ac:dyDescent="0.2">
      <c r="B15" t="s">
        <v>19</v>
      </c>
      <c r="C15" s="25">
        <v>13</v>
      </c>
      <c r="E15" s="10"/>
      <c r="F15" s="52">
        <v>41615</v>
      </c>
      <c r="G15" s="56" t="s">
        <v>52</v>
      </c>
      <c r="H15" s="134" t="s">
        <v>305</v>
      </c>
      <c r="I15" s="12"/>
    </row>
    <row r="16" spans="1:9" x14ac:dyDescent="0.2">
      <c r="B16" t="s">
        <v>20</v>
      </c>
      <c r="C16" s="4">
        <v>2013</v>
      </c>
      <c r="E16" s="26"/>
      <c r="F16" s="15"/>
      <c r="G16" s="15"/>
      <c r="H16" s="27"/>
      <c r="I16" s="16"/>
    </row>
    <row r="19" spans="3:8" ht="13.5" thickBot="1" x14ac:dyDescent="0.25"/>
    <row r="20" spans="3:8" ht="13.5" thickBot="1" x14ac:dyDescent="0.25">
      <c r="C20" s="23">
        <v>41514</v>
      </c>
      <c r="F20" s="46"/>
      <c r="G20" t="s">
        <v>66</v>
      </c>
      <c r="H20" s="45" t="s">
        <v>172</v>
      </c>
    </row>
    <row r="21" spans="3:8" x14ac:dyDescent="0.2">
      <c r="F21" s="46"/>
      <c r="G21" t="s">
        <v>67</v>
      </c>
      <c r="H21" s="45" t="s">
        <v>172</v>
      </c>
    </row>
    <row r="22" spans="3:8" x14ac:dyDescent="0.2">
      <c r="F22" s="46"/>
      <c r="G22" t="s">
        <v>68</v>
      </c>
      <c r="H22" s="45" t="s">
        <v>95</v>
      </c>
    </row>
    <row r="23" spans="3:8" x14ac:dyDescent="0.2">
      <c r="F23" s="46"/>
      <c r="G23" t="s">
        <v>69</v>
      </c>
      <c r="H23" s="45" t="s">
        <v>96</v>
      </c>
    </row>
    <row r="24" spans="3:8" x14ac:dyDescent="0.2">
      <c r="F24" s="46"/>
      <c r="G24" t="s">
        <v>70</v>
      </c>
      <c r="H24" s="45" t="s">
        <v>173</v>
      </c>
    </row>
    <row r="25" spans="3:8" x14ac:dyDescent="0.2">
      <c r="F25" s="46"/>
      <c r="G25" t="s">
        <v>71</v>
      </c>
      <c r="H25" s="45" t="s">
        <v>174</v>
      </c>
    </row>
    <row r="26" spans="3:8" x14ac:dyDescent="0.2">
      <c r="F26" s="46"/>
      <c r="G26" t="s">
        <v>72</v>
      </c>
      <c r="H26" s="45" t="s">
        <v>175</v>
      </c>
    </row>
    <row r="27" spans="3:8" x14ac:dyDescent="0.2">
      <c r="F27" s="46"/>
      <c r="G27" t="s">
        <v>73</v>
      </c>
      <c r="H27" s="45" t="s">
        <v>176</v>
      </c>
    </row>
    <row r="28" spans="3:8" x14ac:dyDescent="0.2">
      <c r="F28" s="46"/>
      <c r="G28" t="s">
        <v>74</v>
      </c>
      <c r="H28" s="45" t="s">
        <v>177</v>
      </c>
    </row>
    <row r="29" spans="3:8" x14ac:dyDescent="0.2">
      <c r="F29" s="46"/>
      <c r="G29" t="s">
        <v>75</v>
      </c>
      <c r="H29" s="45" t="s">
        <v>178</v>
      </c>
    </row>
    <row r="30" spans="3:8" x14ac:dyDescent="0.2">
      <c r="F30" s="46"/>
      <c r="G30" t="s">
        <v>76</v>
      </c>
      <c r="H30" s="45" t="s">
        <v>179</v>
      </c>
    </row>
  </sheetData>
  <phoneticPr fontId="7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90" zoomScaleNormal="190" workbookViewId="0">
      <selection activeCell="C2" sqref="C2"/>
    </sheetView>
  </sheetViews>
  <sheetFormatPr baseColWidth="10" defaultRowHeight="12.75" x14ac:dyDescent="0.2"/>
  <cols>
    <col min="1" max="1" width="17.42578125" customWidth="1"/>
    <col min="2" max="2" width="26.28515625" customWidth="1"/>
  </cols>
  <sheetData>
    <row r="1" spans="1:4" x14ac:dyDescent="0.2">
      <c r="A1" s="63" t="s">
        <v>155</v>
      </c>
    </row>
    <row r="2" spans="1:4" x14ac:dyDescent="0.2">
      <c r="B2" s="105">
        <v>41707</v>
      </c>
      <c r="C2" s="105">
        <v>41707</v>
      </c>
    </row>
    <row r="3" spans="1:4" x14ac:dyDescent="0.2">
      <c r="A3" s="63" t="s">
        <v>156</v>
      </c>
      <c r="B3" s="105">
        <v>26442</v>
      </c>
      <c r="C3" s="105">
        <v>33100</v>
      </c>
    </row>
    <row r="4" spans="1:4" x14ac:dyDescent="0.2">
      <c r="A4" s="63" t="s">
        <v>322</v>
      </c>
      <c r="B4" s="129"/>
      <c r="C4" s="106"/>
      <c r="D4" s="63" t="s">
        <v>170</v>
      </c>
    </row>
    <row r="5" spans="1:4" x14ac:dyDescent="0.2">
      <c r="A5" s="63" t="s">
        <v>306</v>
      </c>
      <c r="B5" s="129"/>
      <c r="C5" s="106"/>
    </row>
    <row r="6" spans="1:4" x14ac:dyDescent="0.2">
      <c r="A6" s="63" t="s">
        <v>307</v>
      </c>
      <c r="B6" s="129"/>
      <c r="C6" s="106"/>
    </row>
    <row r="9" spans="1:4" x14ac:dyDescent="0.2">
      <c r="A9" s="63" t="s">
        <v>157</v>
      </c>
      <c r="B9" s="105">
        <v>41289</v>
      </c>
      <c r="C9" s="105">
        <v>41316</v>
      </c>
    </row>
    <row r="10" spans="1:4" x14ac:dyDescent="0.2">
      <c r="A10" s="63" t="s">
        <v>158</v>
      </c>
      <c r="B10">
        <v>100</v>
      </c>
      <c r="C10">
        <v>80</v>
      </c>
    </row>
    <row r="11" spans="1:4" x14ac:dyDescent="0.2">
      <c r="A11" s="63" t="s">
        <v>159</v>
      </c>
      <c r="B11" s="109"/>
      <c r="C11" s="130"/>
      <c r="D11" s="63" t="s">
        <v>308</v>
      </c>
    </row>
    <row r="13" spans="1:4" x14ac:dyDescent="0.2">
      <c r="A13" s="63" t="s">
        <v>160</v>
      </c>
      <c r="B13" s="105">
        <v>41135</v>
      </c>
      <c r="C13" s="105">
        <v>40315</v>
      </c>
    </row>
    <row r="14" spans="1:4" x14ac:dyDescent="0.2">
      <c r="A14" s="107" t="s">
        <v>161</v>
      </c>
      <c r="B14" s="129"/>
      <c r="C14" s="106"/>
      <c r="D14" s="63" t="s">
        <v>171</v>
      </c>
    </row>
    <row r="15" spans="1:4" x14ac:dyDescent="0.2">
      <c r="A15" s="107" t="s">
        <v>162</v>
      </c>
      <c r="B15" s="129"/>
      <c r="C15" s="129"/>
    </row>
    <row r="16" spans="1:4" ht="5.45" customHeight="1" x14ac:dyDescent="0.2"/>
    <row r="17" spans="1:4" ht="7.9" customHeight="1" x14ac:dyDescent="0.2"/>
    <row r="18" spans="1:4" x14ac:dyDescent="0.2">
      <c r="A18" s="63" t="s">
        <v>160</v>
      </c>
      <c r="B18" s="105">
        <v>40558</v>
      </c>
      <c r="C18" s="105">
        <v>40584</v>
      </c>
      <c r="D18" s="63" t="s">
        <v>163</v>
      </c>
    </row>
    <row r="19" spans="1:4" x14ac:dyDescent="0.2">
      <c r="A19" s="107" t="s">
        <v>164</v>
      </c>
      <c r="B19" s="109"/>
      <c r="C19" s="109"/>
    </row>
    <row r="20" spans="1:4" x14ac:dyDescent="0.2">
      <c r="A20" s="107" t="s">
        <v>165</v>
      </c>
      <c r="B20" s="109"/>
      <c r="C20" s="109"/>
    </row>
    <row r="21" spans="1:4" x14ac:dyDescent="0.2">
      <c r="A21" s="107" t="s">
        <v>166</v>
      </c>
      <c r="B21" s="109"/>
      <c r="C21" s="109"/>
    </row>
    <row r="22" spans="1:4" x14ac:dyDescent="0.2">
      <c r="A22" s="107" t="s">
        <v>167</v>
      </c>
    </row>
    <row r="24" spans="1:4" x14ac:dyDescent="0.2">
      <c r="A24" s="63" t="s">
        <v>168</v>
      </c>
      <c r="B24" s="105">
        <v>35564</v>
      </c>
      <c r="C24" s="105">
        <v>40198</v>
      </c>
    </row>
    <row r="25" spans="1:4" x14ac:dyDescent="0.2">
      <c r="A25" s="107" t="s">
        <v>169</v>
      </c>
      <c r="B25" s="105">
        <f ca="1">TODAY()</f>
        <v>42715</v>
      </c>
      <c r="C25" s="105">
        <f ca="1">TODAY()</f>
        <v>42715</v>
      </c>
    </row>
    <row r="26" spans="1:4" x14ac:dyDescent="0.2">
      <c r="A26" s="107" t="s">
        <v>158</v>
      </c>
      <c r="B26" s="129"/>
      <c r="C26" s="106"/>
    </row>
    <row r="27" spans="1:4" x14ac:dyDescent="0.2">
      <c r="A27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XFD41"/>
  <sheetViews>
    <sheetView showGridLines="0" topLeftCell="B1" zoomScale="190" zoomScaleNormal="190" workbookViewId="0">
      <selection activeCell="D2" sqref="D2"/>
    </sheetView>
  </sheetViews>
  <sheetFormatPr baseColWidth="10" defaultRowHeight="12.75" x14ac:dyDescent="0.2"/>
  <cols>
    <col min="8" max="8" width="18.5703125" bestFit="1" customWidth="1"/>
  </cols>
  <sheetData>
    <row r="1" spans="2:6 16384:16384" ht="15.75" x14ac:dyDescent="0.25">
      <c r="B1" s="6" t="s">
        <v>36</v>
      </c>
    </row>
    <row r="3" spans="2:6 16384:16384" x14ac:dyDescent="0.2">
      <c r="B3" t="s">
        <v>7</v>
      </c>
      <c r="D3" s="110"/>
      <c r="E3" s="111"/>
      <c r="XFD3" s="24">
        <v>0.5</v>
      </c>
    </row>
    <row r="4" spans="2:6 16384:16384" x14ac:dyDescent="0.2">
      <c r="B4" t="s">
        <v>8</v>
      </c>
      <c r="D4" s="110"/>
      <c r="E4" s="111"/>
      <c r="XFD4" s="24">
        <v>0.25</v>
      </c>
    </row>
    <row r="5" spans="2:6 16384:16384" x14ac:dyDescent="0.2">
      <c r="B5" t="s">
        <v>9</v>
      </c>
      <c r="D5" s="110"/>
      <c r="E5" s="111"/>
      <c r="F5" s="4" t="str">
        <f>IF(ISBLANK(E5),"","luego darle a D3:D5 el formato General")</f>
        <v/>
      </c>
    </row>
    <row r="7" spans="2:6 16384:16384" x14ac:dyDescent="0.2">
      <c r="B7" t="s">
        <v>10</v>
      </c>
      <c r="D7" s="44"/>
      <c r="E7" s="4" t="str">
        <f>IF(ISBLANK(D7),"","tambien puede hacerlo usando Ctrl + Shift + :")</f>
        <v/>
      </c>
    </row>
    <row r="9" spans="2:6 16384:16384" x14ac:dyDescent="0.2">
      <c r="B9" s="5" t="s">
        <v>89</v>
      </c>
      <c r="D9" t="s">
        <v>61</v>
      </c>
    </row>
    <row r="11" spans="2:6 16384:16384" x14ac:dyDescent="0.2">
      <c r="B11" t="s">
        <v>25</v>
      </c>
      <c r="C11" s="146"/>
      <c r="D11" s="147"/>
      <c r="E11" s="4" t="str">
        <f>IF(ISBLANK(D11),"Escriba en la celda celeste la funcion =AHORA()","da como resultado la Fecha y  Hora actuales")</f>
        <v>Escriba en la celda celeste la funcion =AHORA()</v>
      </c>
    </row>
    <row r="13" spans="2:6 16384:16384" x14ac:dyDescent="0.2">
      <c r="B13" s="60" t="s">
        <v>90</v>
      </c>
    </row>
    <row r="14" spans="2:6 16384:16384" x14ac:dyDescent="0.2">
      <c r="B14" t="s">
        <v>25</v>
      </c>
      <c r="C14" s="144"/>
      <c r="D14" s="145"/>
      <c r="E14" s="4" t="str">
        <f>IF(ISBLANK(C14),"","luego darle formato General")</f>
        <v/>
      </c>
    </row>
    <row r="17" spans="2:8" x14ac:dyDescent="0.2">
      <c r="C17" s="28" t="s">
        <v>29</v>
      </c>
      <c r="D17" s="28" t="s">
        <v>30</v>
      </c>
      <c r="H17" s="112">
        <f ca="1">NOW()</f>
        <v>42715.747761342594</v>
      </c>
    </row>
    <row r="19" spans="2:8" x14ac:dyDescent="0.2">
      <c r="B19" s="7" t="s">
        <v>26</v>
      </c>
      <c r="C19" s="8"/>
      <c r="D19" s="8"/>
      <c r="E19" s="8"/>
      <c r="F19" s="9"/>
    </row>
    <row r="20" spans="2:8" x14ac:dyDescent="0.2">
      <c r="B20" s="10"/>
      <c r="C20" s="11"/>
      <c r="D20" s="11"/>
      <c r="E20" s="11"/>
      <c r="F20" s="12"/>
    </row>
    <row r="21" spans="2:8" x14ac:dyDescent="0.2">
      <c r="B21" s="59" t="s">
        <v>91</v>
      </c>
      <c r="C21" s="11"/>
      <c r="D21" s="151"/>
      <c r="E21" s="152"/>
      <c r="F21" s="12"/>
    </row>
    <row r="22" spans="2:8" x14ac:dyDescent="0.2">
      <c r="B22" s="59" t="s">
        <v>92</v>
      </c>
      <c r="C22" s="11"/>
      <c r="D22" s="148"/>
      <c r="E22" s="149"/>
      <c r="F22" s="12"/>
    </row>
    <row r="23" spans="2:8" x14ac:dyDescent="0.2">
      <c r="B23" s="10" t="s">
        <v>4</v>
      </c>
      <c r="C23" s="11"/>
      <c r="D23" s="153"/>
      <c r="E23" s="150"/>
      <c r="F23" s="30" t="str">
        <f>IF(ISBLANK(D23),"","y darle el formato hh:mm")</f>
        <v/>
      </c>
    </row>
    <row r="24" spans="2:8" x14ac:dyDescent="0.2">
      <c r="B24" s="10" t="s">
        <v>45</v>
      </c>
      <c r="C24" s="11"/>
      <c r="D24" s="150"/>
      <c r="E24" s="149"/>
      <c r="F24" s="30"/>
    </row>
    <row r="25" spans="2:8" x14ac:dyDescent="0.2">
      <c r="B25" s="31" t="s">
        <v>46</v>
      </c>
      <c r="C25" s="11"/>
      <c r="D25" s="150"/>
      <c r="E25" s="149"/>
      <c r="F25" s="12"/>
    </row>
    <row r="26" spans="2:8" x14ac:dyDescent="0.2">
      <c r="B26" s="14"/>
      <c r="C26" s="15"/>
      <c r="D26" s="15"/>
      <c r="E26" s="15"/>
      <c r="F26" s="16"/>
    </row>
    <row r="28" spans="2:8" x14ac:dyDescent="0.2">
      <c r="B28" s="7" t="s">
        <v>62</v>
      </c>
      <c r="C28" s="8"/>
      <c r="D28" s="8"/>
      <c r="E28" s="8"/>
      <c r="F28" s="9"/>
    </row>
    <row r="29" spans="2:8" x14ac:dyDescent="0.2">
      <c r="B29" s="10"/>
      <c r="C29" s="11"/>
      <c r="D29" s="11"/>
      <c r="E29" s="11"/>
      <c r="F29" s="12"/>
    </row>
    <row r="30" spans="2:8" x14ac:dyDescent="0.2">
      <c r="B30" s="10"/>
      <c r="C30" s="11" t="s">
        <v>63</v>
      </c>
      <c r="D30" s="11"/>
      <c r="E30" s="40">
        <v>0.25</v>
      </c>
      <c r="F30" s="42">
        <v>0.91666666666666663</v>
      </c>
    </row>
    <row r="31" spans="2:8" x14ac:dyDescent="0.2">
      <c r="B31" s="10"/>
      <c r="C31" s="11" t="s">
        <v>64</v>
      </c>
      <c r="D31" s="11"/>
      <c r="E31" s="38">
        <v>0.33333333333333331</v>
      </c>
      <c r="F31" s="39">
        <v>0.33333333333333331</v>
      </c>
    </row>
    <row r="32" spans="2:8" x14ac:dyDescent="0.2">
      <c r="B32" s="10"/>
      <c r="C32" s="11" t="s">
        <v>65</v>
      </c>
      <c r="D32" s="11"/>
      <c r="E32" s="41"/>
      <c r="F32" s="41"/>
    </row>
    <row r="33" spans="2:6" x14ac:dyDescent="0.2">
      <c r="B33" s="14"/>
      <c r="C33" s="15"/>
      <c r="D33" s="15"/>
      <c r="E33" s="15"/>
      <c r="F33" s="16"/>
    </row>
    <row r="35" spans="2:6" x14ac:dyDescent="0.2">
      <c r="B35" s="7" t="s">
        <v>81</v>
      </c>
      <c r="C35" s="8"/>
      <c r="D35" s="8"/>
      <c r="E35" s="8"/>
      <c r="F35" s="9"/>
    </row>
    <row r="36" spans="2:6" x14ac:dyDescent="0.2">
      <c r="B36" s="10"/>
      <c r="C36" s="11"/>
      <c r="D36" s="11"/>
      <c r="E36" s="11"/>
      <c r="F36" s="12"/>
    </row>
    <row r="37" spans="2:6" x14ac:dyDescent="0.2">
      <c r="B37" s="10"/>
      <c r="C37" s="11" t="s">
        <v>32</v>
      </c>
      <c r="D37" s="38">
        <v>0.15277777777777776</v>
      </c>
      <c r="E37" s="38">
        <v>0.27083333333333331</v>
      </c>
      <c r="F37" s="39">
        <v>0.27083333333333331</v>
      </c>
    </row>
    <row r="38" spans="2:6" x14ac:dyDescent="0.2">
      <c r="B38" s="10"/>
      <c r="C38" s="11" t="s">
        <v>33</v>
      </c>
      <c r="D38" s="38">
        <v>0.38194444444444442</v>
      </c>
      <c r="E38" s="38">
        <v>0.41666666666666669</v>
      </c>
      <c r="F38" s="39">
        <v>0.41666666666666669</v>
      </c>
    </row>
    <row r="39" spans="2:6" x14ac:dyDescent="0.2">
      <c r="B39" s="10"/>
      <c r="C39" s="11" t="s">
        <v>34</v>
      </c>
      <c r="D39" s="38">
        <v>0.3125</v>
      </c>
      <c r="E39" s="38">
        <v>0.38541666666666669</v>
      </c>
      <c r="F39" s="39">
        <v>0.38541666666666669</v>
      </c>
    </row>
    <row r="40" spans="2:6" x14ac:dyDescent="0.2">
      <c r="B40" s="14"/>
      <c r="C40" s="15" t="s">
        <v>31</v>
      </c>
      <c r="D40" s="113"/>
      <c r="E40" s="113"/>
      <c r="F40" s="115"/>
    </row>
    <row r="41" spans="2:6" x14ac:dyDescent="0.2">
      <c r="D41" s="114"/>
    </row>
  </sheetData>
  <mergeCells count="7">
    <mergeCell ref="C14:D14"/>
    <mergeCell ref="C11:D11"/>
    <mergeCell ref="D22:E22"/>
    <mergeCell ref="D25:E25"/>
    <mergeCell ref="D21:E21"/>
    <mergeCell ref="D23:E23"/>
    <mergeCell ref="D24:E24"/>
  </mergeCells>
  <phoneticPr fontId="7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24"/>
  <sheetViews>
    <sheetView workbookViewId="0">
      <selection activeCell="E29" sqref="E29"/>
    </sheetView>
  </sheetViews>
  <sheetFormatPr baseColWidth="10" defaultColWidth="11.42578125" defaultRowHeight="12.75" x14ac:dyDescent="0.2"/>
  <cols>
    <col min="1" max="16384" width="11.42578125" style="64"/>
  </cols>
  <sheetData>
    <row r="1" spans="2:13" ht="13.5" thickBot="1" x14ac:dyDescent="0.25">
      <c r="B1" s="84"/>
    </row>
    <row r="2" spans="2:13" ht="15" x14ac:dyDescent="0.3">
      <c r="B2" s="85" t="s">
        <v>137</v>
      </c>
      <c r="C2" s="86"/>
      <c r="D2" s="86"/>
      <c r="E2" s="87"/>
      <c r="F2" s="88" t="s">
        <v>138</v>
      </c>
      <c r="G2" s="86"/>
      <c r="H2" s="86"/>
      <c r="I2" s="87"/>
      <c r="J2" s="88" t="s">
        <v>139</v>
      </c>
      <c r="K2" s="86"/>
      <c r="L2" s="86"/>
      <c r="M2" s="89"/>
    </row>
    <row r="3" spans="2:13" ht="15" x14ac:dyDescent="0.3">
      <c r="B3" s="90"/>
      <c r="C3" s="91"/>
      <c r="D3" s="91"/>
      <c r="E3" s="92"/>
      <c r="F3" s="91"/>
      <c r="G3" s="91"/>
      <c r="H3" s="91"/>
      <c r="I3" s="91"/>
      <c r="J3" s="93" t="s">
        <v>140</v>
      </c>
      <c r="K3" s="91"/>
      <c r="L3" s="91"/>
      <c r="M3" s="94"/>
    </row>
    <row r="4" spans="2:13" x14ac:dyDescent="0.2">
      <c r="B4" s="90"/>
      <c r="C4" s="91" t="s">
        <v>141</v>
      </c>
      <c r="D4" s="95"/>
      <c r="E4" s="92"/>
      <c r="F4" s="91" t="s">
        <v>141</v>
      </c>
      <c r="G4" s="69"/>
      <c r="H4" s="91"/>
      <c r="I4" s="92"/>
      <c r="J4" s="91" t="s">
        <v>142</v>
      </c>
      <c r="K4" s="108">
        <v>41275</v>
      </c>
      <c r="L4" s="91"/>
      <c r="M4" s="94"/>
    </row>
    <row r="5" spans="2:13" x14ac:dyDescent="0.2">
      <c r="B5" s="90"/>
      <c r="C5" s="91" t="s">
        <v>143</v>
      </c>
      <c r="D5" s="95"/>
      <c r="E5" s="92"/>
      <c r="F5" s="91" t="s">
        <v>144</v>
      </c>
      <c r="G5" s="69"/>
      <c r="H5" s="91"/>
      <c r="I5" s="92"/>
      <c r="J5" s="91" t="s">
        <v>145</v>
      </c>
      <c r="K5" s="108">
        <v>41483</v>
      </c>
      <c r="L5" s="91"/>
      <c r="M5" s="94"/>
    </row>
    <row r="6" spans="2:13" x14ac:dyDescent="0.2">
      <c r="B6" s="90"/>
      <c r="C6" s="91"/>
      <c r="D6" s="91"/>
      <c r="E6" s="92"/>
      <c r="F6" s="91"/>
      <c r="G6" s="91"/>
      <c r="H6" s="91"/>
      <c r="I6" s="92"/>
      <c r="J6" s="91"/>
      <c r="K6" s="91"/>
      <c r="L6" s="91"/>
      <c r="M6" s="94"/>
    </row>
    <row r="7" spans="2:13" x14ac:dyDescent="0.2">
      <c r="B7" s="90"/>
      <c r="C7" s="91" t="s">
        <v>146</v>
      </c>
      <c r="D7" s="96"/>
      <c r="E7" s="92"/>
      <c r="F7" s="91" t="s">
        <v>146</v>
      </c>
      <c r="G7" s="96"/>
      <c r="H7" s="91"/>
      <c r="I7" s="92"/>
      <c r="J7" s="91" t="s">
        <v>146</v>
      </c>
      <c r="K7" s="96"/>
      <c r="L7" s="91"/>
      <c r="M7" s="94"/>
    </row>
    <row r="8" spans="2:13" ht="13.5" thickBot="1" x14ac:dyDescent="0.25">
      <c r="B8" s="97"/>
      <c r="C8" s="98"/>
      <c r="D8" s="98"/>
      <c r="E8" s="99"/>
      <c r="F8" s="98"/>
      <c r="G8" s="98"/>
      <c r="H8" s="98"/>
      <c r="I8" s="99"/>
      <c r="J8" s="98"/>
      <c r="K8" s="98"/>
      <c r="L8" s="98"/>
      <c r="M8" s="100"/>
    </row>
    <row r="9" spans="2:13" ht="13.5" thickBot="1" x14ac:dyDescent="0.25"/>
    <row r="10" spans="2:13" ht="15" x14ac:dyDescent="0.3">
      <c r="B10" s="85" t="s">
        <v>147</v>
      </c>
      <c r="C10" s="86"/>
      <c r="D10" s="86"/>
      <c r="E10" s="87"/>
      <c r="F10" s="88" t="s">
        <v>148</v>
      </c>
      <c r="G10" s="86"/>
      <c r="H10" s="86"/>
      <c r="I10" s="87"/>
      <c r="J10" s="88" t="s">
        <v>149</v>
      </c>
      <c r="K10" s="86"/>
      <c r="L10" s="86"/>
      <c r="M10" s="89"/>
    </row>
    <row r="11" spans="2:13" ht="15" x14ac:dyDescent="0.3">
      <c r="B11" s="90"/>
      <c r="C11" s="91"/>
      <c r="D11" s="91"/>
      <c r="E11" s="92"/>
      <c r="F11" s="91"/>
      <c r="G11" s="91"/>
      <c r="H11" s="91"/>
      <c r="I11" s="92"/>
      <c r="J11" s="93" t="s">
        <v>140</v>
      </c>
      <c r="K11" s="91"/>
      <c r="L11" s="91"/>
      <c r="M11" s="94"/>
    </row>
    <row r="12" spans="2:13" x14ac:dyDescent="0.2">
      <c r="B12" s="90"/>
      <c r="C12" s="91" t="s">
        <v>141</v>
      </c>
      <c r="D12" s="69"/>
      <c r="E12" s="92"/>
      <c r="F12" s="91" t="s">
        <v>141</v>
      </c>
      <c r="G12" s="69"/>
      <c r="H12" s="91"/>
      <c r="I12" s="92"/>
      <c r="J12" s="91" t="s">
        <v>142</v>
      </c>
      <c r="K12" s="108">
        <v>41310</v>
      </c>
      <c r="L12" s="91"/>
      <c r="M12" s="94"/>
    </row>
    <row r="13" spans="2:13" x14ac:dyDescent="0.2">
      <c r="B13" s="90"/>
      <c r="C13" s="91" t="s">
        <v>143</v>
      </c>
      <c r="D13" s="69"/>
      <c r="E13" s="92"/>
      <c r="F13" s="91" t="s">
        <v>144</v>
      </c>
      <c r="G13" s="69"/>
      <c r="H13" s="91"/>
      <c r="I13" s="92"/>
      <c r="J13" s="91" t="s">
        <v>145</v>
      </c>
      <c r="K13" s="108">
        <v>41606</v>
      </c>
      <c r="L13" s="91"/>
      <c r="M13" s="94"/>
    </row>
    <row r="14" spans="2:13" x14ac:dyDescent="0.2">
      <c r="B14" s="90"/>
      <c r="C14" s="91"/>
      <c r="D14" s="91"/>
      <c r="E14" s="92"/>
      <c r="F14" s="91"/>
      <c r="G14" s="91"/>
      <c r="H14" s="91"/>
      <c r="I14" s="92"/>
      <c r="J14" s="91"/>
      <c r="K14" s="91"/>
      <c r="L14" s="91"/>
      <c r="M14" s="94"/>
    </row>
    <row r="15" spans="2:13" x14ac:dyDescent="0.2">
      <c r="B15" s="90"/>
      <c r="C15" s="91" t="s">
        <v>150</v>
      </c>
      <c r="D15" s="96"/>
      <c r="E15" s="92"/>
      <c r="F15" s="91" t="s">
        <v>150</v>
      </c>
      <c r="G15" s="96"/>
      <c r="H15" s="91"/>
      <c r="I15" s="92"/>
      <c r="J15" s="91" t="s">
        <v>150</v>
      </c>
      <c r="K15" s="96"/>
      <c r="L15" s="91"/>
      <c r="M15" s="94"/>
    </row>
    <row r="16" spans="2:13" ht="13.5" thickBot="1" x14ac:dyDescent="0.25">
      <c r="B16" s="97"/>
      <c r="C16" s="98"/>
      <c r="D16" s="98"/>
      <c r="E16" s="99"/>
      <c r="F16" s="98"/>
      <c r="G16" s="98"/>
      <c r="H16" s="98"/>
      <c r="I16" s="99"/>
      <c r="J16" s="98"/>
      <c r="K16" s="98"/>
      <c r="L16" s="98"/>
      <c r="M16" s="100"/>
    </row>
    <row r="17" spans="2:13" ht="13.5" thickBot="1" x14ac:dyDescent="0.25"/>
    <row r="18" spans="2:13" ht="15" x14ac:dyDescent="0.3">
      <c r="B18" s="85" t="s">
        <v>151</v>
      </c>
      <c r="C18" s="86"/>
      <c r="D18" s="86"/>
      <c r="E18" s="87"/>
      <c r="F18" s="88" t="s">
        <v>151</v>
      </c>
      <c r="G18" s="86"/>
      <c r="H18" s="86"/>
      <c r="I18" s="87"/>
      <c r="J18" s="88" t="s">
        <v>151</v>
      </c>
      <c r="K18" s="86"/>
      <c r="L18" s="86"/>
      <c r="M18" s="89"/>
    </row>
    <row r="19" spans="2:13" x14ac:dyDescent="0.2">
      <c r="B19" s="90" t="s">
        <v>152</v>
      </c>
      <c r="C19" s="91"/>
      <c r="D19" s="91"/>
      <c r="E19" s="92"/>
      <c r="F19" s="91" t="s">
        <v>153</v>
      </c>
      <c r="G19" s="91"/>
      <c r="H19" s="91"/>
      <c r="I19" s="92"/>
      <c r="J19" s="91" t="s">
        <v>154</v>
      </c>
      <c r="K19" s="91"/>
      <c r="L19" s="91"/>
      <c r="M19" s="94"/>
    </row>
    <row r="20" spans="2:13" x14ac:dyDescent="0.2">
      <c r="B20" s="90"/>
      <c r="C20" s="91" t="s">
        <v>141</v>
      </c>
      <c r="D20" s="69"/>
      <c r="E20" s="92"/>
      <c r="F20" s="91" t="s">
        <v>141</v>
      </c>
      <c r="G20" s="95"/>
      <c r="H20" s="91"/>
      <c r="I20" s="92"/>
      <c r="J20" s="91" t="s">
        <v>142</v>
      </c>
      <c r="K20" s="108">
        <v>41365</v>
      </c>
      <c r="L20" s="91"/>
      <c r="M20" s="94"/>
    </row>
    <row r="21" spans="2:13" x14ac:dyDescent="0.2">
      <c r="B21" s="90"/>
      <c r="C21" s="91" t="s">
        <v>143</v>
      </c>
      <c r="D21" s="69"/>
      <c r="E21" s="92"/>
      <c r="F21" s="91" t="s">
        <v>144</v>
      </c>
      <c r="G21" s="95"/>
      <c r="H21" s="91"/>
      <c r="I21" s="92"/>
      <c r="J21" s="91" t="s">
        <v>145</v>
      </c>
      <c r="K21" s="108">
        <v>41620</v>
      </c>
      <c r="L21" s="91"/>
      <c r="M21" s="94"/>
    </row>
    <row r="22" spans="2:13" x14ac:dyDescent="0.2">
      <c r="B22" s="90"/>
      <c r="C22" s="91"/>
      <c r="D22" s="91"/>
      <c r="E22" s="92"/>
      <c r="F22" s="91"/>
      <c r="G22" s="91"/>
      <c r="H22" s="91"/>
      <c r="I22" s="92"/>
      <c r="J22" s="91"/>
      <c r="K22" s="91"/>
      <c r="L22" s="91"/>
      <c r="M22" s="94"/>
    </row>
    <row r="23" spans="2:13" x14ac:dyDescent="0.2">
      <c r="B23" s="101" t="s">
        <v>150</v>
      </c>
      <c r="C23" s="96"/>
      <c r="D23" s="102" t="s">
        <v>146</v>
      </c>
      <c r="E23" s="103"/>
      <c r="F23" s="104" t="s">
        <v>150</v>
      </c>
      <c r="G23" s="96"/>
      <c r="H23" s="102" t="s">
        <v>146</v>
      </c>
      <c r="I23" s="103"/>
      <c r="J23" s="104" t="s">
        <v>150</v>
      </c>
      <c r="K23" s="96"/>
      <c r="L23" s="102" t="s">
        <v>146</v>
      </c>
      <c r="M23" s="96"/>
    </row>
    <row r="24" spans="2:13" ht="13.5" thickBot="1" x14ac:dyDescent="0.25">
      <c r="B24" s="97"/>
      <c r="C24" s="98"/>
      <c r="D24" s="98"/>
      <c r="E24" s="99"/>
      <c r="F24" s="98"/>
      <c r="G24" s="98"/>
      <c r="H24" s="98"/>
      <c r="I24" s="99"/>
      <c r="J24" s="98"/>
      <c r="K24" s="98"/>
      <c r="L24" s="98"/>
      <c r="M24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D1" zoomScale="120" zoomScaleNormal="120" workbookViewId="0">
      <selection activeCell="N1" sqref="N1"/>
    </sheetView>
  </sheetViews>
  <sheetFormatPr baseColWidth="10" defaultColWidth="11.42578125" defaultRowHeight="12.75" x14ac:dyDescent="0.2"/>
  <cols>
    <col min="1" max="1" width="11.5703125" style="64" bestFit="1" customWidth="1"/>
    <col min="2" max="2" width="21.5703125" style="64" customWidth="1"/>
    <col min="3" max="3" width="10.5703125" style="64" customWidth="1"/>
    <col min="4" max="5" width="9.42578125" style="64" customWidth="1"/>
    <col min="6" max="6" width="13.7109375" style="64" customWidth="1"/>
    <col min="7" max="7" width="11.140625" style="64" customWidth="1"/>
    <col min="8" max="10" width="11.7109375" style="64" bestFit="1" customWidth="1"/>
    <col min="11" max="11" width="14.140625" style="64" bestFit="1" customWidth="1"/>
    <col min="12" max="12" width="12.42578125" style="64" bestFit="1" customWidth="1"/>
    <col min="13" max="13" width="11.42578125" style="64"/>
    <col min="14" max="14" width="8.7109375" style="64" customWidth="1"/>
    <col min="15" max="15" width="24.85546875" style="64" customWidth="1"/>
    <col min="16" max="16384" width="11.42578125" style="64"/>
  </cols>
  <sheetData>
    <row r="1" spans="1:15" ht="23.25" x14ac:dyDescent="0.35">
      <c r="A1" s="154" t="s">
        <v>97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N1" s="65" t="s">
        <v>98</v>
      </c>
      <c r="O1" s="65" t="s">
        <v>99</v>
      </c>
    </row>
    <row r="2" spans="1:15" s="66" customFormat="1" ht="18" x14ac:dyDescent="0.25">
      <c r="A2" s="155" t="s">
        <v>100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N2" s="67">
        <v>1</v>
      </c>
      <c r="O2" s="68" t="s">
        <v>101</v>
      </c>
    </row>
    <row r="3" spans="1:15" x14ac:dyDescent="0.2">
      <c r="I3" s="69" t="s">
        <v>102</v>
      </c>
      <c r="J3" s="69"/>
      <c r="K3" s="70">
        <v>5.3</v>
      </c>
      <c r="N3" s="67">
        <v>2</v>
      </c>
      <c r="O3" s="69" t="s">
        <v>103</v>
      </c>
    </row>
    <row r="4" spans="1:15" x14ac:dyDescent="0.2">
      <c r="B4" s="69" t="s">
        <v>104</v>
      </c>
      <c r="C4" s="71">
        <v>0.33333333333333331</v>
      </c>
      <c r="I4" s="69" t="s">
        <v>105</v>
      </c>
      <c r="J4" s="69"/>
      <c r="K4" s="70">
        <v>6</v>
      </c>
      <c r="N4" s="67">
        <v>3</v>
      </c>
      <c r="O4" s="69" t="s">
        <v>106</v>
      </c>
    </row>
    <row r="5" spans="1:15" x14ac:dyDescent="0.2">
      <c r="B5" s="69" t="s">
        <v>107</v>
      </c>
      <c r="C5" s="71">
        <v>0.70833333333333337</v>
      </c>
      <c r="I5" s="69" t="s">
        <v>108</v>
      </c>
      <c r="J5" s="69"/>
      <c r="K5" s="70">
        <v>0.2</v>
      </c>
      <c r="N5" s="67">
        <v>4</v>
      </c>
      <c r="O5" s="72" t="s">
        <v>109</v>
      </c>
    </row>
    <row r="6" spans="1:15" x14ac:dyDescent="0.2">
      <c r="N6" s="67">
        <v>5</v>
      </c>
      <c r="O6" s="72" t="s">
        <v>110</v>
      </c>
    </row>
    <row r="7" spans="1:15" ht="31.5" customHeight="1" x14ac:dyDescent="0.2">
      <c r="A7" s="73" t="s">
        <v>98</v>
      </c>
      <c r="B7" s="73" t="s">
        <v>111</v>
      </c>
      <c r="C7" s="73" t="s">
        <v>29</v>
      </c>
      <c r="D7" s="65" t="s">
        <v>112</v>
      </c>
      <c r="E7" s="65" t="s">
        <v>113</v>
      </c>
      <c r="F7" s="65" t="s">
        <v>114</v>
      </c>
      <c r="G7" s="74" t="s">
        <v>115</v>
      </c>
      <c r="H7" s="65" t="s">
        <v>116</v>
      </c>
      <c r="I7" s="65" t="s">
        <v>117</v>
      </c>
      <c r="J7" s="73" t="s">
        <v>118</v>
      </c>
      <c r="K7" s="65" t="s">
        <v>119</v>
      </c>
      <c r="L7" s="65" t="s">
        <v>120</v>
      </c>
    </row>
    <row r="8" spans="1:15" ht="15" x14ac:dyDescent="0.2">
      <c r="A8" s="67">
        <v>1</v>
      </c>
      <c r="B8" s="69"/>
      <c r="C8" s="75">
        <v>41219</v>
      </c>
      <c r="D8" s="76">
        <v>0.3576388888888889</v>
      </c>
      <c r="E8" s="76">
        <v>0.76041666666666663</v>
      </c>
      <c r="F8" s="76"/>
      <c r="G8" s="77"/>
      <c r="H8" s="116"/>
      <c r="I8" s="82"/>
      <c r="J8" s="116"/>
      <c r="K8" s="82"/>
      <c r="L8" s="78"/>
    </row>
    <row r="9" spans="1:15" ht="15" x14ac:dyDescent="0.2">
      <c r="A9" s="67">
        <v>2</v>
      </c>
      <c r="B9" s="69"/>
      <c r="C9" s="75">
        <v>41219</v>
      </c>
      <c r="D9" s="76">
        <v>0.32916666666666666</v>
      </c>
      <c r="E9" s="76">
        <v>0.72152777777777777</v>
      </c>
      <c r="F9" s="76"/>
      <c r="G9" s="77"/>
      <c r="H9" s="116"/>
      <c r="I9" s="82"/>
      <c r="J9" s="116"/>
      <c r="K9" s="82"/>
      <c r="L9" s="78"/>
    </row>
    <row r="10" spans="1:15" ht="15" x14ac:dyDescent="0.2">
      <c r="A10" s="67">
        <v>3</v>
      </c>
      <c r="B10" s="69"/>
      <c r="C10" s="75">
        <v>41219</v>
      </c>
      <c r="D10" s="79"/>
      <c r="E10" s="79"/>
      <c r="F10" s="76"/>
      <c r="G10" s="77"/>
      <c r="H10" s="116"/>
      <c r="I10" s="82"/>
      <c r="J10" s="116"/>
      <c r="K10" s="82"/>
      <c r="L10" s="78"/>
    </row>
    <row r="11" spans="1:15" ht="15" x14ac:dyDescent="0.2">
      <c r="A11" s="80">
        <v>4</v>
      </c>
      <c r="B11" s="69"/>
      <c r="C11" s="75">
        <v>41219</v>
      </c>
      <c r="D11" s="76">
        <v>0.31805555555555554</v>
      </c>
      <c r="E11" s="76">
        <v>0.71597222222222223</v>
      </c>
      <c r="F11" s="76"/>
      <c r="G11" s="77"/>
      <c r="H11" s="116"/>
      <c r="I11" s="82"/>
      <c r="J11" s="116"/>
      <c r="K11" s="82"/>
      <c r="L11" s="81"/>
    </row>
    <row r="12" spans="1:15" ht="15" x14ac:dyDescent="0.2">
      <c r="A12" s="80">
        <v>5</v>
      </c>
      <c r="B12" s="69"/>
      <c r="C12" s="75">
        <v>41219</v>
      </c>
      <c r="D12" s="76">
        <v>0.33333333333333331</v>
      </c>
      <c r="E12" s="76">
        <v>0.73263888888888884</v>
      </c>
      <c r="F12" s="76"/>
      <c r="G12" s="77"/>
      <c r="H12" s="116"/>
      <c r="I12" s="82"/>
      <c r="J12" s="116"/>
      <c r="K12" s="82"/>
      <c r="L12" s="81"/>
    </row>
    <row r="13" spans="1:15" ht="15" x14ac:dyDescent="0.2">
      <c r="A13" s="67">
        <v>1</v>
      </c>
      <c r="B13" s="69"/>
      <c r="C13" s="75">
        <v>41220</v>
      </c>
      <c r="D13" s="76">
        <v>0.32916666666666666</v>
      </c>
      <c r="E13" s="76">
        <v>0.71111111111111114</v>
      </c>
      <c r="F13" s="76"/>
      <c r="G13" s="77"/>
      <c r="H13" s="116"/>
      <c r="I13" s="82"/>
      <c r="J13" s="116"/>
      <c r="K13" s="82"/>
      <c r="L13" s="78"/>
    </row>
    <row r="14" spans="1:15" ht="15" x14ac:dyDescent="0.2">
      <c r="A14" s="67">
        <v>2</v>
      </c>
      <c r="B14" s="69"/>
      <c r="C14" s="75">
        <v>41220</v>
      </c>
      <c r="D14" s="76">
        <v>0.32291666666666669</v>
      </c>
      <c r="E14" s="76">
        <v>0.73611111111111116</v>
      </c>
      <c r="F14" s="76"/>
      <c r="G14" s="77"/>
      <c r="H14" s="116"/>
      <c r="I14" s="82"/>
      <c r="J14" s="116"/>
      <c r="K14" s="82"/>
      <c r="L14" s="78"/>
    </row>
    <row r="15" spans="1:15" ht="15" x14ac:dyDescent="0.2">
      <c r="A15" s="67">
        <v>3</v>
      </c>
      <c r="B15" s="69"/>
      <c r="C15" s="75">
        <v>41220</v>
      </c>
      <c r="D15" s="76">
        <v>0.32222222222222224</v>
      </c>
      <c r="E15" s="76">
        <v>0.72152777777777777</v>
      </c>
      <c r="F15" s="76"/>
      <c r="G15" s="77"/>
      <c r="H15" s="116"/>
      <c r="I15" s="82"/>
      <c r="J15" s="116"/>
      <c r="K15" s="82"/>
      <c r="L15" s="78"/>
    </row>
    <row r="16" spans="1:15" ht="15" x14ac:dyDescent="0.2">
      <c r="A16" s="80">
        <v>4</v>
      </c>
      <c r="B16" s="69"/>
      <c r="C16" s="75">
        <v>41220</v>
      </c>
      <c r="D16" s="76">
        <v>0.3298611111111111</v>
      </c>
      <c r="E16" s="76">
        <v>0.71458333333333324</v>
      </c>
      <c r="F16" s="76"/>
      <c r="G16" s="77"/>
      <c r="H16" s="116"/>
      <c r="I16" s="82"/>
      <c r="J16" s="116"/>
      <c r="K16" s="82"/>
      <c r="L16" s="81"/>
    </row>
    <row r="17" spans="1:12" ht="15" x14ac:dyDescent="0.2">
      <c r="A17" s="80">
        <v>5</v>
      </c>
      <c r="B17" s="69"/>
      <c r="C17" s="75">
        <v>41220</v>
      </c>
      <c r="D17" s="76">
        <v>0.34236111111111112</v>
      </c>
      <c r="E17" s="76">
        <v>0.74305555555555547</v>
      </c>
      <c r="F17" s="76"/>
      <c r="G17" s="77"/>
      <c r="H17" s="116"/>
      <c r="I17" s="82"/>
      <c r="J17" s="116"/>
      <c r="K17" s="82"/>
      <c r="L17" s="81"/>
    </row>
    <row r="18" spans="1:12" ht="15" x14ac:dyDescent="0.2">
      <c r="A18" s="67">
        <v>1</v>
      </c>
      <c r="B18" s="69"/>
      <c r="C18" s="75">
        <v>41221</v>
      </c>
      <c r="D18" s="76">
        <v>0.33958333333333335</v>
      </c>
      <c r="E18" s="76">
        <v>0.70833333333333337</v>
      </c>
      <c r="F18" s="76"/>
      <c r="G18" s="77"/>
      <c r="H18" s="116"/>
      <c r="I18" s="82"/>
      <c r="J18" s="116"/>
      <c r="K18" s="82"/>
      <c r="L18" s="78"/>
    </row>
    <row r="19" spans="1:12" ht="15" x14ac:dyDescent="0.2">
      <c r="A19" s="67">
        <v>2</v>
      </c>
      <c r="B19" s="69"/>
      <c r="C19" s="75">
        <v>41221</v>
      </c>
      <c r="D19" s="76">
        <v>0.33333333333333331</v>
      </c>
      <c r="E19" s="76">
        <v>0.77430555555555547</v>
      </c>
      <c r="F19" s="76"/>
      <c r="G19" s="77"/>
      <c r="H19" s="116"/>
      <c r="I19" s="82"/>
      <c r="J19" s="116"/>
      <c r="K19" s="82"/>
      <c r="L19" s="78"/>
    </row>
    <row r="20" spans="1:12" ht="15" x14ac:dyDescent="0.2">
      <c r="A20" s="67">
        <v>3</v>
      </c>
      <c r="B20" s="69"/>
      <c r="C20" s="75">
        <v>41221</v>
      </c>
      <c r="D20" s="76">
        <v>0.33333333333333331</v>
      </c>
      <c r="E20" s="76">
        <v>0.70972222222222225</v>
      </c>
      <c r="F20" s="76"/>
      <c r="G20" s="77"/>
      <c r="H20" s="116"/>
      <c r="I20" s="82"/>
      <c r="J20" s="116"/>
      <c r="K20" s="82"/>
      <c r="L20" s="78"/>
    </row>
    <row r="21" spans="1:12" ht="15" x14ac:dyDescent="0.2">
      <c r="A21" s="80">
        <v>4</v>
      </c>
      <c r="B21" s="69"/>
      <c r="C21" s="75">
        <v>41221</v>
      </c>
      <c r="D21" s="76">
        <v>0.33402777777777781</v>
      </c>
      <c r="E21" s="76">
        <v>0.76388888888888884</v>
      </c>
      <c r="F21" s="76"/>
      <c r="G21" s="77"/>
      <c r="H21" s="116"/>
      <c r="I21" s="82"/>
      <c r="J21" s="116"/>
      <c r="K21" s="82"/>
      <c r="L21" s="81"/>
    </row>
    <row r="22" spans="1:12" ht="15" x14ac:dyDescent="0.2">
      <c r="A22" s="80">
        <v>5</v>
      </c>
      <c r="B22" s="69"/>
      <c r="C22" s="75">
        <v>41221</v>
      </c>
      <c r="D22" s="76">
        <v>0.32291666666666669</v>
      </c>
      <c r="E22" s="76">
        <v>0.77430555555555547</v>
      </c>
      <c r="F22" s="76"/>
      <c r="G22" s="77"/>
      <c r="H22" s="116"/>
      <c r="I22" s="82"/>
      <c r="J22" s="116"/>
      <c r="K22" s="82"/>
      <c r="L22" s="81"/>
    </row>
    <row r="23" spans="1:12" ht="15" x14ac:dyDescent="0.2">
      <c r="A23" s="67">
        <v>1</v>
      </c>
      <c r="B23" s="69"/>
      <c r="C23" s="75">
        <v>41222</v>
      </c>
      <c r="D23" s="76">
        <v>0.33333333333333331</v>
      </c>
      <c r="E23" s="76">
        <v>0.72916666666666663</v>
      </c>
      <c r="F23" s="76"/>
      <c r="G23" s="77"/>
      <c r="H23" s="116"/>
      <c r="I23" s="82"/>
      <c r="J23" s="116"/>
      <c r="K23" s="82"/>
      <c r="L23" s="78"/>
    </row>
    <row r="24" spans="1:12" ht="15" x14ac:dyDescent="0.2">
      <c r="A24" s="67">
        <v>2</v>
      </c>
      <c r="B24" s="69"/>
      <c r="C24" s="75">
        <v>41222</v>
      </c>
      <c r="D24" s="76">
        <v>0.33263888888888887</v>
      </c>
      <c r="E24" s="76">
        <v>0.79166666666666663</v>
      </c>
      <c r="F24" s="76"/>
      <c r="G24" s="77"/>
      <c r="H24" s="116"/>
      <c r="I24" s="82"/>
      <c r="J24" s="116"/>
      <c r="K24" s="82"/>
      <c r="L24" s="78"/>
    </row>
    <row r="25" spans="1:12" ht="15" x14ac:dyDescent="0.2">
      <c r="A25" s="67">
        <v>3</v>
      </c>
      <c r="B25" s="69"/>
      <c r="C25" s="75">
        <v>41222</v>
      </c>
      <c r="D25" s="76">
        <v>0.33263888888888887</v>
      </c>
      <c r="E25" s="76">
        <v>0.78472222222222221</v>
      </c>
      <c r="F25" s="76"/>
      <c r="G25" s="77"/>
      <c r="H25" s="116"/>
      <c r="I25" s="82"/>
      <c r="J25" s="116"/>
      <c r="K25" s="82"/>
      <c r="L25" s="78"/>
    </row>
    <row r="26" spans="1:12" ht="15" x14ac:dyDescent="0.2">
      <c r="A26" s="80">
        <v>4</v>
      </c>
      <c r="B26" s="69"/>
      <c r="C26" s="75">
        <v>41222</v>
      </c>
      <c r="D26" s="76">
        <v>0.3125</v>
      </c>
      <c r="E26" s="76">
        <v>0.72777777777777775</v>
      </c>
      <c r="F26" s="76"/>
      <c r="G26" s="77"/>
      <c r="H26" s="116"/>
      <c r="I26" s="82"/>
      <c r="J26" s="116"/>
      <c r="K26" s="82"/>
      <c r="L26" s="81"/>
    </row>
    <row r="27" spans="1:12" ht="15" x14ac:dyDescent="0.2">
      <c r="A27" s="80">
        <v>5</v>
      </c>
      <c r="B27" s="69"/>
      <c r="C27" s="75">
        <v>41222</v>
      </c>
      <c r="D27" s="76">
        <v>0.38263888888888892</v>
      </c>
      <c r="E27" s="76">
        <v>0.79166666666666663</v>
      </c>
      <c r="F27" s="76"/>
      <c r="G27" s="77"/>
      <c r="H27" s="116"/>
      <c r="I27" s="82"/>
      <c r="J27" s="116"/>
      <c r="K27" s="82"/>
      <c r="L27" s="81"/>
    </row>
    <row r="28" spans="1:12" ht="15" x14ac:dyDescent="0.2">
      <c r="A28" s="67">
        <v>1</v>
      </c>
      <c r="B28" s="69"/>
      <c r="C28" s="75">
        <v>41223</v>
      </c>
      <c r="D28" s="76"/>
      <c r="E28" s="76"/>
      <c r="F28" s="76"/>
      <c r="G28" s="77"/>
      <c r="H28" s="116"/>
      <c r="I28" s="82"/>
      <c r="J28" s="116"/>
      <c r="K28" s="82"/>
      <c r="L28" s="78"/>
    </row>
    <row r="29" spans="1:12" ht="15" x14ac:dyDescent="0.2">
      <c r="A29" s="67">
        <v>2</v>
      </c>
      <c r="B29" s="69"/>
      <c r="C29" s="75">
        <v>41223</v>
      </c>
      <c r="D29" s="76">
        <v>0.3263888888888889</v>
      </c>
      <c r="E29" s="76">
        <v>0.71180555555555547</v>
      </c>
      <c r="F29" s="76"/>
      <c r="G29" s="77"/>
      <c r="H29" s="116"/>
      <c r="I29" s="82"/>
      <c r="J29" s="116"/>
      <c r="K29" s="82"/>
      <c r="L29" s="78"/>
    </row>
    <row r="30" spans="1:12" ht="15" x14ac:dyDescent="0.2">
      <c r="A30" s="67">
        <v>3</v>
      </c>
      <c r="B30" s="69"/>
      <c r="C30" s="75">
        <v>41223</v>
      </c>
      <c r="D30" s="76">
        <v>0.3263888888888889</v>
      </c>
      <c r="E30" s="76">
        <v>0.71875</v>
      </c>
      <c r="F30" s="76"/>
      <c r="G30" s="77"/>
      <c r="H30" s="116"/>
      <c r="I30" s="82"/>
      <c r="J30" s="116"/>
      <c r="K30" s="82"/>
      <c r="L30" s="78"/>
    </row>
    <row r="31" spans="1:12" ht="15" x14ac:dyDescent="0.2">
      <c r="A31" s="80">
        <v>4</v>
      </c>
      <c r="B31" s="69"/>
      <c r="C31" s="75">
        <v>41223</v>
      </c>
      <c r="D31" s="76">
        <v>0.33055555555555555</v>
      </c>
      <c r="E31" s="76">
        <v>0.71180555555555547</v>
      </c>
      <c r="F31" s="76"/>
      <c r="G31" s="77"/>
      <c r="H31" s="116"/>
      <c r="I31" s="82"/>
      <c r="J31" s="116"/>
      <c r="K31" s="82"/>
      <c r="L31" s="81"/>
    </row>
    <row r="32" spans="1:12" ht="15" x14ac:dyDescent="0.2">
      <c r="A32" s="80">
        <v>5</v>
      </c>
      <c r="B32" s="69"/>
      <c r="C32" s="75">
        <v>41223</v>
      </c>
      <c r="D32" s="79"/>
      <c r="E32" s="79"/>
      <c r="F32" s="76"/>
      <c r="G32" s="77"/>
      <c r="H32" s="116"/>
      <c r="I32" s="82"/>
      <c r="J32" s="116"/>
      <c r="K32" s="82"/>
      <c r="L32" s="81"/>
    </row>
    <row r="33" spans="1:12" ht="15" x14ac:dyDescent="0.2">
      <c r="A33" s="67">
        <v>1</v>
      </c>
      <c r="B33" s="69"/>
      <c r="C33" s="75">
        <v>41224</v>
      </c>
      <c r="D33" s="76">
        <v>0.33611111111111108</v>
      </c>
      <c r="E33" s="76">
        <v>0.72291666666666676</v>
      </c>
      <c r="F33" s="76"/>
      <c r="G33" s="77"/>
      <c r="H33" s="116"/>
      <c r="I33" s="82"/>
      <c r="J33" s="116"/>
      <c r="K33" s="82"/>
      <c r="L33" s="78"/>
    </row>
    <row r="34" spans="1:12" ht="15" x14ac:dyDescent="0.2">
      <c r="A34" s="67">
        <v>2</v>
      </c>
      <c r="B34" s="69"/>
      <c r="C34" s="75">
        <v>41224</v>
      </c>
      <c r="D34" s="76">
        <v>0.32847222222222222</v>
      </c>
      <c r="E34" s="76">
        <v>0.73124999999999996</v>
      </c>
      <c r="F34" s="76"/>
      <c r="G34" s="77"/>
      <c r="H34" s="116"/>
      <c r="I34" s="82"/>
      <c r="J34" s="116"/>
      <c r="K34" s="82"/>
      <c r="L34" s="78"/>
    </row>
    <row r="35" spans="1:12" ht="15" x14ac:dyDescent="0.2">
      <c r="A35" s="67">
        <v>3</v>
      </c>
      <c r="B35" s="69"/>
      <c r="C35" s="75">
        <v>41224</v>
      </c>
      <c r="D35" s="76">
        <v>0.34166666666666662</v>
      </c>
      <c r="E35" s="76">
        <v>0.73611111111111116</v>
      </c>
      <c r="F35" s="76"/>
      <c r="G35" s="77"/>
      <c r="H35" s="116"/>
      <c r="I35" s="82"/>
      <c r="J35" s="116"/>
      <c r="K35" s="82"/>
      <c r="L35" s="78"/>
    </row>
    <row r="36" spans="1:12" ht="15" x14ac:dyDescent="0.2">
      <c r="A36" s="80">
        <v>4</v>
      </c>
      <c r="B36" s="69"/>
      <c r="C36" s="75">
        <v>41224</v>
      </c>
      <c r="D36" s="76">
        <v>0.33263888888888887</v>
      </c>
      <c r="E36" s="76">
        <v>0.71736111111111101</v>
      </c>
      <c r="F36" s="76"/>
      <c r="G36" s="77"/>
      <c r="H36" s="116"/>
      <c r="I36" s="82"/>
      <c r="J36" s="116"/>
      <c r="K36" s="82"/>
      <c r="L36" s="81"/>
    </row>
    <row r="37" spans="1:12" ht="15" x14ac:dyDescent="0.2">
      <c r="A37" s="80">
        <v>5</v>
      </c>
      <c r="B37" s="69"/>
      <c r="C37" s="75">
        <v>41224</v>
      </c>
      <c r="D37" s="76">
        <v>0.32500000000000001</v>
      </c>
      <c r="E37" s="76">
        <v>0.72291666666666676</v>
      </c>
      <c r="F37" s="76"/>
      <c r="G37" s="77"/>
      <c r="H37" s="116"/>
      <c r="I37" s="82"/>
      <c r="J37" s="116"/>
      <c r="K37" s="82"/>
      <c r="L37" s="81"/>
    </row>
    <row r="40" spans="1:12" ht="15" x14ac:dyDescent="0.2">
      <c r="D40" s="82" t="s">
        <v>121</v>
      </c>
      <c r="E40" s="82" t="s">
        <v>122</v>
      </c>
      <c r="F40" s="82"/>
      <c r="G40" s="82"/>
    </row>
    <row r="41" spans="1:12" ht="15" x14ac:dyDescent="0.2">
      <c r="D41" s="82" t="s">
        <v>123</v>
      </c>
      <c r="E41" s="82" t="s">
        <v>124</v>
      </c>
      <c r="F41" s="82"/>
      <c r="G41" s="82"/>
    </row>
    <row r="42" spans="1:12" ht="15" x14ac:dyDescent="0.2">
      <c r="D42" s="82" t="s">
        <v>125</v>
      </c>
      <c r="E42" s="82" t="s">
        <v>126</v>
      </c>
      <c r="F42" s="82"/>
      <c r="G42" s="82"/>
    </row>
    <row r="43" spans="1:12" ht="15" x14ac:dyDescent="0.2">
      <c r="D43" s="82" t="s">
        <v>127</v>
      </c>
      <c r="E43" s="82" t="s">
        <v>128</v>
      </c>
      <c r="F43" s="82"/>
      <c r="G43" s="82"/>
    </row>
    <row r="44" spans="1:12" ht="15" x14ac:dyDescent="0.2">
      <c r="D44" s="82" t="s">
        <v>129</v>
      </c>
      <c r="E44" s="82" t="s">
        <v>130</v>
      </c>
      <c r="F44" s="82"/>
      <c r="G44" s="82"/>
    </row>
    <row r="45" spans="1:12" ht="15" x14ac:dyDescent="0.2">
      <c r="D45" s="82" t="s">
        <v>131</v>
      </c>
      <c r="E45" s="82" t="s">
        <v>132</v>
      </c>
      <c r="F45" s="82"/>
      <c r="G45" s="82"/>
    </row>
    <row r="46" spans="1:12" ht="15" x14ac:dyDescent="0.2">
      <c r="D46" s="82" t="s">
        <v>133</v>
      </c>
      <c r="E46" s="82" t="s">
        <v>134</v>
      </c>
      <c r="F46" s="82"/>
      <c r="G46" s="82"/>
    </row>
    <row r="47" spans="1:12" ht="15" x14ac:dyDescent="0.2">
      <c r="D47" s="82" t="s">
        <v>135</v>
      </c>
      <c r="E47" s="82" t="s">
        <v>136</v>
      </c>
      <c r="F47" s="82"/>
      <c r="G47" s="82"/>
    </row>
    <row r="48" spans="1:12" ht="15" x14ac:dyDescent="0.2">
      <c r="D48" s="82"/>
      <c r="E48" s="82"/>
      <c r="F48" s="82"/>
      <c r="G48" s="82"/>
    </row>
  </sheetData>
  <mergeCells count="2">
    <mergeCell ref="A1:L1"/>
    <mergeCell ref="A2:L2"/>
  </mergeCells>
  <pageMargins left="0.75" right="0.75" top="1" bottom="1" header="0" footer="0"/>
  <pageSetup paperSize="9" orientation="portrait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C1" workbookViewId="0">
      <selection activeCell="H16" sqref="H16"/>
    </sheetView>
  </sheetViews>
  <sheetFormatPr baseColWidth="10" defaultRowHeight="12.75" x14ac:dyDescent="0.2"/>
  <cols>
    <col min="2" max="2" width="17" customWidth="1"/>
    <col min="3" max="3" width="16.28515625" customWidth="1"/>
    <col min="4" max="4" width="14.85546875" customWidth="1"/>
    <col min="8" max="8" width="29.7109375" customWidth="1"/>
    <col min="9" max="9" width="19.28515625" bestFit="1" customWidth="1"/>
    <col min="10" max="10" width="26.140625" customWidth="1"/>
    <col min="11" max="11" width="21" customWidth="1"/>
    <col min="12" max="12" width="24.42578125" customWidth="1"/>
  </cols>
  <sheetData>
    <row r="1" spans="1:13" x14ac:dyDescent="0.2">
      <c r="A1" t="s">
        <v>296</v>
      </c>
      <c r="M1" s="105">
        <v>23743</v>
      </c>
    </row>
    <row r="2" spans="1:13" x14ac:dyDescent="0.2">
      <c r="M2" s="105">
        <v>34699</v>
      </c>
    </row>
    <row r="3" spans="1:13" ht="14.25" x14ac:dyDescent="0.2">
      <c r="B3" s="124" t="s">
        <v>292</v>
      </c>
      <c r="C3" s="123" t="s">
        <v>29</v>
      </c>
      <c r="D3" s="123" t="s">
        <v>291</v>
      </c>
    </row>
    <row r="4" spans="1:13" x14ac:dyDescent="0.2">
      <c r="B4" s="119" t="s">
        <v>290</v>
      </c>
      <c r="C4" s="117">
        <v>30336</v>
      </c>
      <c r="D4" t="s">
        <v>295</v>
      </c>
    </row>
    <row r="5" spans="1:13" x14ac:dyDescent="0.2">
      <c r="B5" s="119" t="s">
        <v>289</v>
      </c>
      <c r="C5" s="117">
        <v>30068</v>
      </c>
      <c r="D5" t="s">
        <v>294</v>
      </c>
    </row>
    <row r="6" spans="1:13" x14ac:dyDescent="0.2">
      <c r="B6" s="119" t="s">
        <v>288</v>
      </c>
      <c r="C6" s="117">
        <v>31597</v>
      </c>
      <c r="D6" t="s">
        <v>293</v>
      </c>
    </row>
    <row r="7" spans="1:13" x14ac:dyDescent="0.2">
      <c r="H7" s="63" t="s">
        <v>309</v>
      </c>
    </row>
    <row r="9" spans="1:13" x14ac:dyDescent="0.2">
      <c r="E9" s="63" t="s">
        <v>318</v>
      </c>
      <c r="H9" s="63" t="s">
        <v>314</v>
      </c>
      <c r="I9" s="63" t="s">
        <v>315</v>
      </c>
      <c r="J9" s="63" t="s">
        <v>316</v>
      </c>
      <c r="K9" s="63" t="s">
        <v>317</v>
      </c>
      <c r="L9" s="63" t="s">
        <v>320</v>
      </c>
    </row>
    <row r="10" spans="1:13" ht="14.25" x14ac:dyDescent="0.2">
      <c r="A10" s="124" t="s">
        <v>292</v>
      </c>
      <c r="B10" s="123" t="s">
        <v>29</v>
      </c>
      <c r="C10" s="123" t="s">
        <v>291</v>
      </c>
      <c r="G10" s="124" t="s">
        <v>292</v>
      </c>
      <c r="H10" s="124" t="s">
        <v>310</v>
      </c>
      <c r="I10" s="124" t="s">
        <v>311</v>
      </c>
      <c r="J10" s="124" t="s">
        <v>312</v>
      </c>
      <c r="K10" s="124" t="s">
        <v>313</v>
      </c>
      <c r="L10" s="124" t="s">
        <v>319</v>
      </c>
    </row>
    <row r="11" spans="1:13" x14ac:dyDescent="0.2">
      <c r="A11" s="119" t="s">
        <v>290</v>
      </c>
      <c r="B11" s="117">
        <v>30336</v>
      </c>
      <c r="G11" s="119" t="s">
        <v>290</v>
      </c>
    </row>
    <row r="12" spans="1:13" x14ac:dyDescent="0.2">
      <c r="A12" s="119" t="s">
        <v>289</v>
      </c>
      <c r="B12" s="117">
        <v>30068</v>
      </c>
      <c r="G12" s="119" t="s">
        <v>289</v>
      </c>
    </row>
    <row r="13" spans="1:13" x14ac:dyDescent="0.2">
      <c r="A13" s="119" t="s">
        <v>288</v>
      </c>
      <c r="B13" s="117">
        <v>31597</v>
      </c>
      <c r="G13" s="119" t="s">
        <v>288</v>
      </c>
    </row>
    <row r="14" spans="1:13" x14ac:dyDescent="0.2">
      <c r="A14" s="119" t="s">
        <v>287</v>
      </c>
      <c r="B14" s="117">
        <v>31266</v>
      </c>
      <c r="G14" s="119" t="s">
        <v>287</v>
      </c>
    </row>
    <row r="15" spans="1:13" x14ac:dyDescent="0.2">
      <c r="A15" s="119" t="s">
        <v>286</v>
      </c>
      <c r="B15" s="117">
        <v>28515</v>
      </c>
      <c r="G15" s="119" t="s">
        <v>286</v>
      </c>
    </row>
    <row r="16" spans="1:13" x14ac:dyDescent="0.2">
      <c r="A16" s="122" t="s">
        <v>285</v>
      </c>
      <c r="B16" s="117">
        <v>29876</v>
      </c>
      <c r="G16" s="122" t="s">
        <v>321</v>
      </c>
    </row>
    <row r="17" spans="1:7" x14ac:dyDescent="0.2">
      <c r="A17" s="119" t="s">
        <v>284</v>
      </c>
      <c r="B17" s="117">
        <v>32597</v>
      </c>
      <c r="G17" s="119" t="s">
        <v>284</v>
      </c>
    </row>
    <row r="18" spans="1:7" x14ac:dyDescent="0.2">
      <c r="A18" s="120" t="s">
        <v>283</v>
      </c>
      <c r="B18" s="117">
        <v>32847</v>
      </c>
      <c r="G18" s="120" t="s">
        <v>283</v>
      </c>
    </row>
    <row r="19" spans="1:7" x14ac:dyDescent="0.2">
      <c r="A19" s="120" t="s">
        <v>282</v>
      </c>
      <c r="B19" s="117">
        <v>29925</v>
      </c>
      <c r="G19" s="120" t="s">
        <v>282</v>
      </c>
    </row>
    <row r="20" spans="1:7" x14ac:dyDescent="0.2">
      <c r="A20" s="119" t="s">
        <v>281</v>
      </c>
      <c r="B20" s="117">
        <v>33171</v>
      </c>
      <c r="G20" s="119" t="s">
        <v>281</v>
      </c>
    </row>
    <row r="21" spans="1:7" x14ac:dyDescent="0.2">
      <c r="A21" s="119" t="s">
        <v>280</v>
      </c>
      <c r="B21" s="117">
        <v>31106</v>
      </c>
      <c r="G21" s="119" t="s">
        <v>280</v>
      </c>
    </row>
    <row r="22" spans="1:7" x14ac:dyDescent="0.2">
      <c r="A22" s="119" t="s">
        <v>279</v>
      </c>
      <c r="B22" s="117">
        <v>31366</v>
      </c>
      <c r="G22" s="119" t="s">
        <v>279</v>
      </c>
    </row>
    <row r="23" spans="1:7" x14ac:dyDescent="0.2">
      <c r="A23" s="119" t="s">
        <v>278</v>
      </c>
      <c r="B23" s="117">
        <v>32416</v>
      </c>
      <c r="G23" s="119" t="s">
        <v>278</v>
      </c>
    </row>
    <row r="24" spans="1:7" x14ac:dyDescent="0.2">
      <c r="A24" s="119" t="s">
        <v>277</v>
      </c>
      <c r="B24" s="117">
        <v>28967</v>
      </c>
      <c r="G24" s="119" t="s">
        <v>277</v>
      </c>
    </row>
    <row r="25" spans="1:7" x14ac:dyDescent="0.2">
      <c r="A25" s="119" t="s">
        <v>276</v>
      </c>
      <c r="B25" s="117">
        <v>29387</v>
      </c>
      <c r="G25" s="119" t="s">
        <v>276</v>
      </c>
    </row>
    <row r="26" spans="1:7" x14ac:dyDescent="0.2">
      <c r="A26" s="119" t="s">
        <v>275</v>
      </c>
      <c r="B26" s="117">
        <v>28924</v>
      </c>
      <c r="G26" s="119" t="s">
        <v>275</v>
      </c>
    </row>
    <row r="27" spans="1:7" x14ac:dyDescent="0.2">
      <c r="A27" s="119" t="s">
        <v>274</v>
      </c>
      <c r="B27" s="117">
        <v>32124</v>
      </c>
      <c r="G27" s="119" t="s">
        <v>274</v>
      </c>
    </row>
    <row r="28" spans="1:7" x14ac:dyDescent="0.2">
      <c r="A28" s="119" t="s">
        <v>273</v>
      </c>
      <c r="B28" s="117">
        <v>32729</v>
      </c>
      <c r="G28" s="119" t="s">
        <v>273</v>
      </c>
    </row>
    <row r="29" spans="1:7" x14ac:dyDescent="0.2">
      <c r="A29" s="119" t="s">
        <v>272</v>
      </c>
      <c r="B29" s="117">
        <v>31704</v>
      </c>
      <c r="G29" s="119" t="s">
        <v>272</v>
      </c>
    </row>
    <row r="30" spans="1:7" x14ac:dyDescent="0.2">
      <c r="A30" s="119" t="s">
        <v>271</v>
      </c>
      <c r="B30" s="117">
        <v>30021</v>
      </c>
      <c r="G30" s="119" t="s">
        <v>271</v>
      </c>
    </row>
    <row r="31" spans="1:7" x14ac:dyDescent="0.2">
      <c r="A31" s="119" t="s">
        <v>270</v>
      </c>
      <c r="B31" s="117">
        <v>29696</v>
      </c>
      <c r="G31" s="119" t="s">
        <v>270</v>
      </c>
    </row>
    <row r="32" spans="1:7" x14ac:dyDescent="0.2">
      <c r="A32" s="119" t="s">
        <v>269</v>
      </c>
      <c r="B32" s="117">
        <v>30257</v>
      </c>
      <c r="G32" s="119" t="s">
        <v>269</v>
      </c>
    </row>
    <row r="33" spans="1:7" x14ac:dyDescent="0.2">
      <c r="A33" s="119" t="s">
        <v>268</v>
      </c>
      <c r="B33" s="117">
        <v>29592</v>
      </c>
      <c r="G33" s="119" t="s">
        <v>268</v>
      </c>
    </row>
    <row r="34" spans="1:7" x14ac:dyDescent="0.2">
      <c r="A34" s="119" t="s">
        <v>267</v>
      </c>
      <c r="B34" s="117">
        <v>31109</v>
      </c>
      <c r="G34" s="119" t="s">
        <v>267</v>
      </c>
    </row>
    <row r="35" spans="1:7" x14ac:dyDescent="0.2">
      <c r="A35" s="119" t="s">
        <v>266</v>
      </c>
      <c r="B35" s="117">
        <v>31266</v>
      </c>
      <c r="G35" s="119" t="s">
        <v>266</v>
      </c>
    </row>
    <row r="36" spans="1:7" x14ac:dyDescent="0.2">
      <c r="A36" s="121" t="s">
        <v>265</v>
      </c>
      <c r="B36" s="117">
        <v>30678</v>
      </c>
      <c r="G36" s="121" t="s">
        <v>265</v>
      </c>
    </row>
    <row r="37" spans="1:7" x14ac:dyDescent="0.2">
      <c r="A37" s="119" t="s">
        <v>264</v>
      </c>
      <c r="B37" s="117">
        <v>30198</v>
      </c>
      <c r="G37" s="119" t="s">
        <v>264</v>
      </c>
    </row>
    <row r="38" spans="1:7" x14ac:dyDescent="0.2">
      <c r="A38" s="119" t="s">
        <v>263</v>
      </c>
      <c r="B38" s="117">
        <v>31690</v>
      </c>
      <c r="G38" s="119" t="s">
        <v>263</v>
      </c>
    </row>
    <row r="39" spans="1:7" x14ac:dyDescent="0.2">
      <c r="A39" s="119" t="s">
        <v>262</v>
      </c>
      <c r="B39" s="117">
        <v>31972</v>
      </c>
      <c r="G39" s="119" t="s">
        <v>262</v>
      </c>
    </row>
    <row r="40" spans="1:7" x14ac:dyDescent="0.2">
      <c r="A40" s="119" t="s">
        <v>261</v>
      </c>
      <c r="B40" s="117">
        <v>31380</v>
      </c>
      <c r="G40" s="119" t="s">
        <v>261</v>
      </c>
    </row>
    <row r="41" spans="1:7" x14ac:dyDescent="0.2">
      <c r="A41" s="119" t="s">
        <v>260</v>
      </c>
      <c r="B41" s="117">
        <v>33028</v>
      </c>
      <c r="G41" s="119" t="s">
        <v>260</v>
      </c>
    </row>
    <row r="42" spans="1:7" x14ac:dyDescent="0.2">
      <c r="A42" s="119" t="s">
        <v>259</v>
      </c>
      <c r="B42" s="117">
        <v>29681</v>
      </c>
      <c r="G42" s="119" t="s">
        <v>259</v>
      </c>
    </row>
    <row r="43" spans="1:7" x14ac:dyDescent="0.2">
      <c r="A43" s="120" t="s">
        <v>258</v>
      </c>
      <c r="B43" s="117">
        <v>30925</v>
      </c>
      <c r="G43" s="120" t="s">
        <v>258</v>
      </c>
    </row>
    <row r="44" spans="1:7" x14ac:dyDescent="0.2">
      <c r="A44" s="119" t="s">
        <v>257</v>
      </c>
      <c r="B44" s="117">
        <v>29783</v>
      </c>
      <c r="G44" s="119" t="s">
        <v>257</v>
      </c>
    </row>
    <row r="45" spans="1:7" x14ac:dyDescent="0.2">
      <c r="A45" s="119" t="s">
        <v>256</v>
      </c>
      <c r="B45" s="117">
        <v>32576</v>
      </c>
      <c r="G45" s="119" t="s">
        <v>256</v>
      </c>
    </row>
    <row r="46" spans="1:7" x14ac:dyDescent="0.2">
      <c r="A46" s="120" t="s">
        <v>255</v>
      </c>
      <c r="B46" s="117">
        <v>31258</v>
      </c>
      <c r="G46" s="120" t="s">
        <v>255</v>
      </c>
    </row>
    <row r="47" spans="1:7" x14ac:dyDescent="0.2">
      <c r="A47" s="119" t="s">
        <v>254</v>
      </c>
      <c r="B47" s="117">
        <v>28989</v>
      </c>
      <c r="G47" s="119" t="s">
        <v>254</v>
      </c>
    </row>
    <row r="48" spans="1:7" x14ac:dyDescent="0.2">
      <c r="A48" s="119" t="s">
        <v>253</v>
      </c>
      <c r="B48" s="117">
        <v>33207</v>
      </c>
      <c r="G48" s="119" t="s">
        <v>253</v>
      </c>
    </row>
    <row r="49" spans="1:7" x14ac:dyDescent="0.2">
      <c r="A49" s="119" t="s">
        <v>252</v>
      </c>
      <c r="B49" s="117">
        <v>28758</v>
      </c>
      <c r="G49" s="119" t="s">
        <v>252</v>
      </c>
    </row>
    <row r="50" spans="1:7" x14ac:dyDescent="0.2">
      <c r="A50" s="119" t="s">
        <v>251</v>
      </c>
      <c r="B50" s="117">
        <v>32799</v>
      </c>
      <c r="G50" s="119" t="s">
        <v>251</v>
      </c>
    </row>
    <row r="51" spans="1:7" x14ac:dyDescent="0.2">
      <c r="A51" s="119" t="s">
        <v>250</v>
      </c>
      <c r="B51" s="117">
        <v>29628</v>
      </c>
      <c r="G51" s="119" t="s">
        <v>250</v>
      </c>
    </row>
    <row r="52" spans="1:7" x14ac:dyDescent="0.2">
      <c r="A52" s="119" t="s">
        <v>249</v>
      </c>
      <c r="B52" s="117">
        <v>30524</v>
      </c>
      <c r="G52" s="119" t="s">
        <v>249</v>
      </c>
    </row>
    <row r="53" spans="1:7" x14ac:dyDescent="0.2">
      <c r="A53" s="119" t="s">
        <v>248</v>
      </c>
      <c r="B53" s="117">
        <v>31787</v>
      </c>
      <c r="G53" s="119" t="s">
        <v>248</v>
      </c>
    </row>
    <row r="54" spans="1:7" x14ac:dyDescent="0.2">
      <c r="A54" s="119" t="s">
        <v>247</v>
      </c>
      <c r="B54" s="117">
        <v>32553</v>
      </c>
      <c r="G54" s="119" t="s">
        <v>247</v>
      </c>
    </row>
    <row r="55" spans="1:7" x14ac:dyDescent="0.2">
      <c r="A55" s="119" t="s">
        <v>246</v>
      </c>
      <c r="B55" s="117">
        <v>29601</v>
      </c>
      <c r="G55" s="119" t="s">
        <v>246</v>
      </c>
    </row>
    <row r="56" spans="1:7" x14ac:dyDescent="0.2">
      <c r="A56" s="119" t="s">
        <v>245</v>
      </c>
      <c r="B56" s="105">
        <v>29364</v>
      </c>
      <c r="G56" s="119" t="s">
        <v>245</v>
      </c>
    </row>
    <row r="57" spans="1:7" x14ac:dyDescent="0.2">
      <c r="A57" s="119" t="s">
        <v>244</v>
      </c>
      <c r="B57" s="117">
        <v>31834</v>
      </c>
      <c r="G57" s="119" t="s">
        <v>244</v>
      </c>
    </row>
    <row r="58" spans="1:7" x14ac:dyDescent="0.2">
      <c r="A58" s="119" t="s">
        <v>243</v>
      </c>
      <c r="B58" s="117">
        <v>30034</v>
      </c>
      <c r="G58" s="119" t="s">
        <v>243</v>
      </c>
    </row>
    <row r="59" spans="1:7" x14ac:dyDescent="0.2">
      <c r="A59" s="119" t="s">
        <v>242</v>
      </c>
      <c r="B59" s="117">
        <v>30250</v>
      </c>
      <c r="G59" s="119" t="s">
        <v>242</v>
      </c>
    </row>
    <row r="60" spans="1:7" x14ac:dyDescent="0.2">
      <c r="A60" s="119" t="s">
        <v>241</v>
      </c>
      <c r="B60" s="117">
        <v>32044</v>
      </c>
      <c r="G60" s="119" t="s">
        <v>241</v>
      </c>
    </row>
    <row r="61" spans="1:7" x14ac:dyDescent="0.2">
      <c r="A61" s="119" t="s">
        <v>240</v>
      </c>
      <c r="B61" s="117">
        <v>30419</v>
      </c>
      <c r="G61" s="119" t="s">
        <v>240</v>
      </c>
    </row>
    <row r="62" spans="1:7" x14ac:dyDescent="0.2">
      <c r="A62" s="119" t="s">
        <v>239</v>
      </c>
      <c r="B62" s="117">
        <v>31162</v>
      </c>
      <c r="G62" s="119" t="s">
        <v>239</v>
      </c>
    </row>
    <row r="63" spans="1:7" x14ac:dyDescent="0.2">
      <c r="A63" s="119" t="s">
        <v>238</v>
      </c>
      <c r="B63" s="117">
        <v>30471</v>
      </c>
      <c r="G63" s="119" t="s">
        <v>238</v>
      </c>
    </row>
    <row r="64" spans="1:7" x14ac:dyDescent="0.2">
      <c r="A64" s="119" t="s">
        <v>237</v>
      </c>
      <c r="B64" s="117">
        <v>30359</v>
      </c>
      <c r="G64" s="119" t="s">
        <v>237</v>
      </c>
    </row>
    <row r="65" spans="1:7" x14ac:dyDescent="0.2">
      <c r="A65" s="119" t="s">
        <v>236</v>
      </c>
      <c r="B65" s="117">
        <v>30480</v>
      </c>
      <c r="G65" s="119" t="s">
        <v>236</v>
      </c>
    </row>
    <row r="66" spans="1:7" x14ac:dyDescent="0.2">
      <c r="A66" s="120" t="s">
        <v>235</v>
      </c>
      <c r="B66" s="117">
        <v>29339</v>
      </c>
      <c r="G66" s="120" t="s">
        <v>235</v>
      </c>
    </row>
    <row r="67" spans="1:7" x14ac:dyDescent="0.2">
      <c r="A67" s="119" t="s">
        <v>234</v>
      </c>
      <c r="B67" s="117">
        <v>29301</v>
      </c>
      <c r="G67" s="119" t="s">
        <v>234</v>
      </c>
    </row>
    <row r="68" spans="1:7" x14ac:dyDescent="0.2">
      <c r="A68" s="119" t="s">
        <v>233</v>
      </c>
      <c r="B68" s="117">
        <v>32617</v>
      </c>
      <c r="G68" s="119" t="s">
        <v>233</v>
      </c>
    </row>
    <row r="69" spans="1:7" x14ac:dyDescent="0.2">
      <c r="A69" s="119" t="s">
        <v>232</v>
      </c>
      <c r="B69" s="117">
        <v>28950</v>
      </c>
      <c r="G69" s="119" t="s">
        <v>232</v>
      </c>
    </row>
    <row r="70" spans="1:7" x14ac:dyDescent="0.2">
      <c r="A70" s="119" t="s">
        <v>231</v>
      </c>
      <c r="B70" s="117">
        <v>29515</v>
      </c>
      <c r="G70" s="119" t="s">
        <v>231</v>
      </c>
    </row>
    <row r="71" spans="1:7" x14ac:dyDescent="0.2">
      <c r="A71" s="119" t="s">
        <v>230</v>
      </c>
      <c r="B71" s="117">
        <v>32546</v>
      </c>
      <c r="G71" s="119" t="s">
        <v>230</v>
      </c>
    </row>
    <row r="72" spans="1:7" x14ac:dyDescent="0.2">
      <c r="A72" s="119" t="s">
        <v>229</v>
      </c>
      <c r="B72" s="117">
        <v>30084</v>
      </c>
      <c r="G72" s="119" t="s">
        <v>229</v>
      </c>
    </row>
    <row r="73" spans="1:7" x14ac:dyDescent="0.2">
      <c r="A73" s="119" t="s">
        <v>228</v>
      </c>
      <c r="B73" s="117">
        <v>29479</v>
      </c>
      <c r="G73" s="119" t="s">
        <v>228</v>
      </c>
    </row>
    <row r="74" spans="1:7" x14ac:dyDescent="0.2">
      <c r="A74" s="120" t="s">
        <v>227</v>
      </c>
      <c r="B74" s="117">
        <v>29894</v>
      </c>
      <c r="G74" s="120" t="s">
        <v>227</v>
      </c>
    </row>
    <row r="75" spans="1:7" x14ac:dyDescent="0.2">
      <c r="A75" s="119" t="s">
        <v>226</v>
      </c>
      <c r="B75" s="117">
        <v>28696</v>
      </c>
      <c r="G75" s="119" t="s">
        <v>226</v>
      </c>
    </row>
    <row r="76" spans="1:7" x14ac:dyDescent="0.2">
      <c r="A76" s="119" t="s">
        <v>225</v>
      </c>
      <c r="B76" s="117">
        <v>31478</v>
      </c>
      <c r="G76" s="119" t="s">
        <v>225</v>
      </c>
    </row>
    <row r="77" spans="1:7" x14ac:dyDescent="0.2">
      <c r="A77" s="119" t="s">
        <v>224</v>
      </c>
      <c r="B77" s="117">
        <v>32996</v>
      </c>
      <c r="G77" s="119" t="s">
        <v>224</v>
      </c>
    </row>
    <row r="78" spans="1:7" x14ac:dyDescent="0.2">
      <c r="A78" s="119" t="s">
        <v>223</v>
      </c>
      <c r="B78" s="117">
        <v>29972</v>
      </c>
      <c r="G78" s="119" t="s">
        <v>223</v>
      </c>
    </row>
    <row r="79" spans="1:7" x14ac:dyDescent="0.2">
      <c r="A79" s="119" t="s">
        <v>222</v>
      </c>
      <c r="B79" s="117">
        <v>29494</v>
      </c>
      <c r="G79" s="119" t="s">
        <v>222</v>
      </c>
    </row>
    <row r="80" spans="1:7" x14ac:dyDescent="0.2">
      <c r="A80" s="119" t="s">
        <v>221</v>
      </c>
      <c r="B80" s="117">
        <v>29857</v>
      </c>
      <c r="G80" s="119" t="s">
        <v>221</v>
      </c>
    </row>
    <row r="81" spans="1:7" x14ac:dyDescent="0.2">
      <c r="A81" s="119" t="s">
        <v>220</v>
      </c>
      <c r="B81" s="117">
        <v>32725</v>
      </c>
      <c r="G81" s="119" t="s">
        <v>220</v>
      </c>
    </row>
    <row r="82" spans="1:7" x14ac:dyDescent="0.2">
      <c r="A82" s="119" t="s">
        <v>219</v>
      </c>
      <c r="B82" s="117">
        <v>29283</v>
      </c>
      <c r="G82" s="119" t="s">
        <v>219</v>
      </c>
    </row>
    <row r="83" spans="1:7" x14ac:dyDescent="0.2">
      <c r="A83" s="119" t="s">
        <v>218</v>
      </c>
      <c r="B83" s="117">
        <v>29589</v>
      </c>
      <c r="G83" s="119" t="s">
        <v>218</v>
      </c>
    </row>
    <row r="84" spans="1:7" x14ac:dyDescent="0.2">
      <c r="A84" s="119" t="s">
        <v>217</v>
      </c>
      <c r="B84" s="117">
        <v>29812</v>
      </c>
      <c r="G84" s="119" t="s">
        <v>217</v>
      </c>
    </row>
    <row r="85" spans="1:7" x14ac:dyDescent="0.2">
      <c r="A85" s="119" t="s">
        <v>216</v>
      </c>
      <c r="B85" s="117">
        <v>32906</v>
      </c>
      <c r="G85" s="119" t="s">
        <v>216</v>
      </c>
    </row>
    <row r="86" spans="1:7" x14ac:dyDescent="0.2">
      <c r="A86" s="119" t="s">
        <v>215</v>
      </c>
      <c r="B86" s="117">
        <v>29221</v>
      </c>
      <c r="G86" s="119" t="s">
        <v>215</v>
      </c>
    </row>
    <row r="87" spans="1:7" x14ac:dyDescent="0.2">
      <c r="A87" s="119" t="s">
        <v>214</v>
      </c>
      <c r="B87" s="117">
        <v>32772</v>
      </c>
      <c r="G87" s="119" t="s">
        <v>214</v>
      </c>
    </row>
    <row r="88" spans="1:7" x14ac:dyDescent="0.2">
      <c r="A88" s="119" t="s">
        <v>213</v>
      </c>
      <c r="B88" s="117">
        <v>29670</v>
      </c>
      <c r="G88" s="119" t="s">
        <v>213</v>
      </c>
    </row>
    <row r="89" spans="1:7" x14ac:dyDescent="0.2">
      <c r="A89" s="119" t="s">
        <v>212</v>
      </c>
      <c r="B89" s="117">
        <v>30486</v>
      </c>
      <c r="G89" s="119" t="s">
        <v>212</v>
      </c>
    </row>
    <row r="90" spans="1:7" x14ac:dyDescent="0.2">
      <c r="A90" s="119" t="s">
        <v>211</v>
      </c>
      <c r="B90" s="117">
        <v>31684</v>
      </c>
      <c r="G90" s="119" t="s">
        <v>211</v>
      </c>
    </row>
    <row r="91" spans="1:7" x14ac:dyDescent="0.2">
      <c r="A91" s="119" t="s">
        <v>210</v>
      </c>
      <c r="B91" s="117">
        <v>32336</v>
      </c>
      <c r="G91" s="119" t="s">
        <v>210</v>
      </c>
    </row>
    <row r="92" spans="1:7" x14ac:dyDescent="0.2">
      <c r="A92" s="119" t="s">
        <v>209</v>
      </c>
      <c r="B92" s="117">
        <v>30451</v>
      </c>
      <c r="G92" s="119" t="s">
        <v>209</v>
      </c>
    </row>
    <row r="93" spans="1:7" x14ac:dyDescent="0.2">
      <c r="A93" s="119" t="s">
        <v>208</v>
      </c>
      <c r="B93" s="117">
        <v>31285</v>
      </c>
      <c r="G93" s="119" t="s">
        <v>208</v>
      </c>
    </row>
    <row r="94" spans="1:7" x14ac:dyDescent="0.2">
      <c r="A94" s="119" t="s">
        <v>207</v>
      </c>
      <c r="B94" s="117">
        <v>31664</v>
      </c>
      <c r="G94" s="119" t="s">
        <v>207</v>
      </c>
    </row>
    <row r="95" spans="1:7" x14ac:dyDescent="0.2">
      <c r="A95" s="119" t="s">
        <v>206</v>
      </c>
      <c r="B95" s="117">
        <v>29450</v>
      </c>
      <c r="G95" s="119" t="s">
        <v>206</v>
      </c>
    </row>
    <row r="96" spans="1:7" x14ac:dyDescent="0.2">
      <c r="A96" s="119" t="s">
        <v>205</v>
      </c>
      <c r="B96" s="117">
        <v>28526</v>
      </c>
      <c r="G96" s="119" t="s">
        <v>205</v>
      </c>
    </row>
    <row r="97" spans="1:7" x14ac:dyDescent="0.2">
      <c r="A97" s="119" t="s">
        <v>204</v>
      </c>
      <c r="B97" s="117">
        <v>30680</v>
      </c>
      <c r="G97" s="119" t="s">
        <v>204</v>
      </c>
    </row>
    <row r="98" spans="1:7" x14ac:dyDescent="0.2">
      <c r="A98" s="119" t="s">
        <v>203</v>
      </c>
      <c r="B98" s="117">
        <v>30992</v>
      </c>
      <c r="G98" s="119" t="s">
        <v>203</v>
      </c>
    </row>
    <row r="99" spans="1:7" x14ac:dyDescent="0.2">
      <c r="A99" s="119" t="s">
        <v>202</v>
      </c>
      <c r="B99" s="117">
        <v>31144</v>
      </c>
      <c r="G99" s="119" t="s">
        <v>202</v>
      </c>
    </row>
    <row r="100" spans="1:7" x14ac:dyDescent="0.2">
      <c r="A100" s="119" t="s">
        <v>201</v>
      </c>
      <c r="B100" s="117">
        <v>30542</v>
      </c>
      <c r="G100" s="119" t="s">
        <v>201</v>
      </c>
    </row>
    <row r="101" spans="1:7" x14ac:dyDescent="0.2">
      <c r="A101" s="119" t="s">
        <v>200</v>
      </c>
      <c r="B101" s="117">
        <v>30179</v>
      </c>
      <c r="G101" s="119" t="s">
        <v>200</v>
      </c>
    </row>
    <row r="102" spans="1:7" x14ac:dyDescent="0.2">
      <c r="A102" s="119" t="s">
        <v>199</v>
      </c>
      <c r="B102" s="117">
        <v>28687</v>
      </c>
      <c r="G102" s="119" t="s">
        <v>199</v>
      </c>
    </row>
    <row r="103" spans="1:7" x14ac:dyDescent="0.2">
      <c r="A103" s="118" t="s">
        <v>198</v>
      </c>
      <c r="B103" s="117">
        <v>29983</v>
      </c>
      <c r="G103" s="118" t="s">
        <v>198</v>
      </c>
    </row>
    <row r="104" spans="1:7" x14ac:dyDescent="0.2">
      <c r="A104" s="118" t="s">
        <v>197</v>
      </c>
      <c r="B104" s="117">
        <v>29806</v>
      </c>
      <c r="G104" s="118" t="s">
        <v>197</v>
      </c>
    </row>
    <row r="105" spans="1:7" x14ac:dyDescent="0.2">
      <c r="A105" s="118" t="s">
        <v>196</v>
      </c>
      <c r="B105" s="117">
        <v>32844</v>
      </c>
      <c r="G105" s="118" t="s">
        <v>196</v>
      </c>
    </row>
    <row r="106" spans="1:7" x14ac:dyDescent="0.2">
      <c r="A106" s="118" t="s">
        <v>195</v>
      </c>
      <c r="B106" s="117">
        <v>32614</v>
      </c>
      <c r="G106" s="118" t="s">
        <v>195</v>
      </c>
    </row>
    <row r="107" spans="1:7" x14ac:dyDescent="0.2">
      <c r="A107" s="118" t="s">
        <v>194</v>
      </c>
      <c r="B107" s="117">
        <v>32694</v>
      </c>
      <c r="G107" s="118" t="s">
        <v>194</v>
      </c>
    </row>
    <row r="108" spans="1:7" x14ac:dyDescent="0.2">
      <c r="A108" s="118" t="s">
        <v>193</v>
      </c>
      <c r="B108" s="117">
        <v>29763</v>
      </c>
      <c r="G108" s="118" t="s">
        <v>193</v>
      </c>
    </row>
    <row r="109" spans="1:7" x14ac:dyDescent="0.2">
      <c r="A109" s="118" t="s">
        <v>192</v>
      </c>
      <c r="B109" s="117">
        <v>32879</v>
      </c>
      <c r="G109" s="118" t="s">
        <v>192</v>
      </c>
    </row>
    <row r="110" spans="1:7" x14ac:dyDescent="0.2">
      <c r="A110" s="118" t="s">
        <v>191</v>
      </c>
      <c r="B110" s="117">
        <v>31255</v>
      </c>
      <c r="G110" s="118" t="s">
        <v>191</v>
      </c>
    </row>
    <row r="111" spans="1:7" x14ac:dyDescent="0.2">
      <c r="A111" s="118" t="s">
        <v>190</v>
      </c>
      <c r="B111" s="117">
        <v>28549</v>
      </c>
      <c r="G111" s="118" t="s">
        <v>190</v>
      </c>
    </row>
    <row r="112" spans="1:7" x14ac:dyDescent="0.2">
      <c r="A112" s="118" t="s">
        <v>189</v>
      </c>
      <c r="B112" s="117">
        <v>29956</v>
      </c>
      <c r="G112" s="118" t="s">
        <v>189</v>
      </c>
    </row>
    <row r="113" spans="1:7" x14ac:dyDescent="0.2">
      <c r="A113" s="118" t="s">
        <v>188</v>
      </c>
      <c r="B113" s="117">
        <v>30868</v>
      </c>
      <c r="G113" s="118" t="s">
        <v>188</v>
      </c>
    </row>
    <row r="114" spans="1:7" x14ac:dyDescent="0.2">
      <c r="A114" s="118" t="s">
        <v>187</v>
      </c>
      <c r="B114" s="117">
        <v>29844</v>
      </c>
      <c r="G114" s="118" t="s">
        <v>187</v>
      </c>
    </row>
    <row r="115" spans="1:7" x14ac:dyDescent="0.2">
      <c r="A115" s="118" t="s">
        <v>186</v>
      </c>
      <c r="B115" s="117">
        <v>31008</v>
      </c>
      <c r="G115" s="118" t="s">
        <v>186</v>
      </c>
    </row>
    <row r="116" spans="1:7" x14ac:dyDescent="0.2">
      <c r="A116" s="118" t="s">
        <v>185</v>
      </c>
      <c r="B116" s="117">
        <v>30081</v>
      </c>
      <c r="G116" s="118" t="s">
        <v>185</v>
      </c>
    </row>
    <row r="117" spans="1:7" x14ac:dyDescent="0.2">
      <c r="A117" s="118" t="s">
        <v>184</v>
      </c>
      <c r="B117" s="117">
        <v>29352</v>
      </c>
      <c r="G117" s="118" t="s">
        <v>184</v>
      </c>
    </row>
    <row r="118" spans="1:7" x14ac:dyDescent="0.2">
      <c r="A118" s="119" t="s">
        <v>183</v>
      </c>
      <c r="B118" s="117">
        <v>31909</v>
      </c>
      <c r="G118" s="119" t="s">
        <v>183</v>
      </c>
    </row>
    <row r="119" spans="1:7" x14ac:dyDescent="0.2">
      <c r="A119" s="118" t="s">
        <v>182</v>
      </c>
      <c r="B119" s="117">
        <v>30449</v>
      </c>
      <c r="G119" s="118" t="s">
        <v>182</v>
      </c>
    </row>
    <row r="120" spans="1:7" x14ac:dyDescent="0.2">
      <c r="A120" s="118" t="s">
        <v>181</v>
      </c>
      <c r="B120" s="117">
        <v>30450</v>
      </c>
      <c r="G120" s="118" t="s">
        <v>181</v>
      </c>
    </row>
    <row r="121" spans="1:7" x14ac:dyDescent="0.2">
      <c r="A121" s="118" t="s">
        <v>180</v>
      </c>
      <c r="B121" s="117">
        <v>29722</v>
      </c>
      <c r="G121" s="118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identificación</vt:lpstr>
      <vt:lpstr>Fechas</vt:lpstr>
      <vt:lpstr>Formato personalizado de Fecha</vt:lpstr>
      <vt:lpstr>inicio</vt:lpstr>
      <vt:lpstr>Horas</vt:lpstr>
      <vt:lpstr>Calculo de dias</vt:lpstr>
      <vt:lpstr>Planilla</vt:lpstr>
      <vt:lpstr>texto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Master</cp:lastModifiedBy>
  <dcterms:created xsi:type="dcterms:W3CDTF">2007-03-20T18:27:01Z</dcterms:created>
  <dcterms:modified xsi:type="dcterms:W3CDTF">2016-12-11T22:56:49Z</dcterms:modified>
</cp:coreProperties>
</file>