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 activeTab="5"/>
  </bookViews>
  <sheets>
    <sheet name="Textos" sheetId="10" r:id="rId1"/>
    <sheet name="Solucion Ejer1" sheetId="15" state="hidden" r:id="rId2"/>
    <sheet name="Números" sheetId="21" r:id="rId3"/>
    <sheet name="Fórmulas" sheetId="20" r:id="rId4"/>
    <sheet name="Ejer-1" sheetId="14" r:id="rId5"/>
    <sheet name="Ejer-2" sheetId="22" r:id="rId6"/>
    <sheet name="Funcion Y-O" sheetId="16" state="hidden" r:id="rId7"/>
    <sheet name="Funcion Si anidado" sheetId="17" state="hidden" r:id="rId8"/>
  </sheets>
  <calcPr calcId="152511"/>
</workbook>
</file>

<file path=xl/calcChain.xml><?xml version="1.0" encoding="utf-8"?>
<calcChain xmlns="http://schemas.openxmlformats.org/spreadsheetml/2006/main">
  <c r="C9" i="14" l="1"/>
  <c r="C10" i="14"/>
  <c r="C11" i="14"/>
  <c r="C12" i="14"/>
  <c r="C8" i="14"/>
  <c r="C49" i="14"/>
  <c r="C50" i="14"/>
  <c r="C51" i="14"/>
  <c r="C52" i="14"/>
  <c r="C48" i="14"/>
  <c r="C63" i="14"/>
  <c r="C64" i="14"/>
  <c r="C65" i="14"/>
  <c r="C66" i="14"/>
  <c r="C67" i="14"/>
  <c r="C62" i="14"/>
  <c r="C36" i="14"/>
  <c r="C37" i="14"/>
  <c r="C38" i="14"/>
  <c r="C39" i="14"/>
  <c r="C35" i="14"/>
  <c r="D38" i="20"/>
  <c r="D39" i="20"/>
  <c r="D40" i="20"/>
  <c r="D41" i="20"/>
  <c r="D37" i="20"/>
  <c r="C28" i="20"/>
  <c r="C29" i="20"/>
  <c r="C30" i="20"/>
  <c r="C31" i="20"/>
  <c r="C27" i="20"/>
  <c r="C18" i="20"/>
  <c r="C19" i="20"/>
  <c r="C20" i="20"/>
  <c r="C21" i="20"/>
  <c r="C17" i="20"/>
  <c r="C7" i="20"/>
  <c r="C8" i="20"/>
  <c r="C9" i="20"/>
  <c r="C10" i="20"/>
  <c r="C6" i="20"/>
  <c r="C19" i="21"/>
  <c r="C20" i="21"/>
  <c r="C21" i="21"/>
  <c r="C22" i="21"/>
  <c r="C18" i="21"/>
  <c r="C7" i="21"/>
  <c r="C8" i="21"/>
  <c r="C9" i="21"/>
  <c r="C10" i="21"/>
  <c r="C6" i="21"/>
  <c r="C19" i="10"/>
  <c r="C20" i="10"/>
  <c r="C21" i="10"/>
  <c r="C22" i="10"/>
  <c r="C18" i="10"/>
  <c r="C7" i="10"/>
  <c r="C8" i="10"/>
  <c r="C9" i="10"/>
  <c r="C10" i="10"/>
  <c r="C6" i="10"/>
</calcChain>
</file>

<file path=xl/comments1.xml><?xml version="1.0" encoding="utf-8"?>
<comments xmlns="http://schemas.openxmlformats.org/spreadsheetml/2006/main">
  <authors>
    <author>Olver</author>
    <author>Ernesto Rodas León</author>
    <author>San Ignacio de Loyola</author>
  </authors>
  <commentList>
    <comment ref="I18" authorId="0" shapeId="0">
      <text>
        <r>
          <rPr>
            <b/>
            <sz val="8"/>
            <color indexed="81"/>
            <rFont val="Tahoma"/>
            <family val="2"/>
          </rPr>
          <t>Si el empleado es mujer y viuda entonces tendra una bonificacion de 17% del Basico en caso contrario 0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</rPr>
          <t>si la persona es casado o pertenece a la categoria B tendra una Bonificacion del 6% del basico en caso contrario 0</t>
        </r>
      </text>
    </comment>
    <comment ref="K18" authorId="0" shapeId="0">
      <text>
        <r>
          <rPr>
            <b/>
            <sz val="8"/>
            <color indexed="81"/>
            <rFont val="Tahoma"/>
            <family val="2"/>
          </rPr>
          <t>Si el empleado pertenece a la categoria C o es Hombre tendra una bonificacion del 3% del basico en caso contrario cero</t>
        </r>
      </text>
    </comment>
    <comment ref="L18" authorId="1" shapeId="0">
      <text>
        <r>
          <rPr>
            <b/>
            <sz val="10"/>
            <color indexed="81"/>
            <rFont val="Tahoma"/>
            <family val="2"/>
          </rPr>
          <t>Los SOLTEROS o VIUDOS tienen una bonificacion del 15% del basico en caso contrario cero.</t>
        </r>
      </text>
    </comment>
    <comment ref="M18" authorId="1" shapeId="0">
      <text>
        <r>
          <rPr>
            <b/>
            <sz val="10"/>
            <color indexed="81"/>
            <rFont val="Tahoma"/>
            <family val="2"/>
          </rPr>
          <t>Las MADRES SOLTERAS tienen una bonificacion del 10% del basico, en caso contrario cero.</t>
        </r>
      </text>
    </comment>
    <comment ref="E28" authorId="2" shapeId="0">
      <text>
        <r>
          <rPr>
            <b/>
            <sz val="8"/>
            <color indexed="81"/>
            <rFont val="Tahoma"/>
            <family val="2"/>
          </rPr>
          <t>Los que no trabajan en el Departamento de Computo se les dará una gratificación del 15% del Básico en caso contrario se les dará una  de cero</t>
        </r>
      </text>
    </comment>
    <comment ref="F28" authorId="2" shapeId="0">
      <text>
        <r>
          <rPr>
            <b/>
            <sz val="8"/>
            <color indexed="81"/>
            <rFont val="Tahoma"/>
            <family val="2"/>
          </rPr>
          <t>Los que son de la categoría A o B se les dará una gratificación del 10% del Básico en caso contrario se les dará una  de cero</t>
        </r>
      </text>
    </comment>
  </commentList>
</comments>
</file>

<file path=xl/sharedStrings.xml><?xml version="1.0" encoding="utf-8"?>
<sst xmlns="http://schemas.openxmlformats.org/spreadsheetml/2006/main" count="470" uniqueCount="292">
  <si>
    <t>CATEGORIA</t>
  </si>
  <si>
    <t>A</t>
  </si>
  <si>
    <t>B</t>
  </si>
  <si>
    <t>NOMBRES</t>
  </si>
  <si>
    <t>JOSE</t>
  </si>
  <si>
    <t>M</t>
  </si>
  <si>
    <t>C</t>
  </si>
  <si>
    <t>EJERCICIO 1</t>
  </si>
  <si>
    <t>EJERCICIO 2</t>
  </si>
  <si>
    <t>EJERCICIO 3</t>
  </si>
  <si>
    <t>EJERCICIO 4</t>
  </si>
  <si>
    <t>D</t>
  </si>
  <si>
    <t>EJERCICIO 5</t>
  </si>
  <si>
    <t>EJERCICIO 6</t>
  </si>
  <si>
    <t>APELLIDOS</t>
  </si>
  <si>
    <t>EDAD</t>
  </si>
  <si>
    <t>Maria</t>
  </si>
  <si>
    <t>Teresa</t>
  </si>
  <si>
    <t>Resultado</t>
  </si>
  <si>
    <t>RAMIREZ SANCHEZ</t>
  </si>
  <si>
    <t>PALOMINO CASAS</t>
  </si>
  <si>
    <t>MERINO COELLO</t>
  </si>
  <si>
    <t>CASTRO CHAVEZ</t>
  </si>
  <si>
    <t>S</t>
  </si>
  <si>
    <t>V</t>
  </si>
  <si>
    <t>OSCAR</t>
  </si>
  <si>
    <t>ZOILA</t>
  </si>
  <si>
    <t>MARIA</t>
  </si>
  <si>
    <t>PAOLA</t>
  </si>
  <si>
    <t>S.BASICO</t>
  </si>
  <si>
    <t>E.CIVIL</t>
  </si>
  <si>
    <t>SEXO</t>
  </si>
  <si>
    <t>F</t>
  </si>
  <si>
    <t>HIJOS</t>
  </si>
  <si>
    <t>EMPLEADO</t>
  </si>
  <si>
    <t>Empleado1</t>
  </si>
  <si>
    <t>Empleado2</t>
  </si>
  <si>
    <t>Empleado3</t>
  </si>
  <si>
    <t>Empleado4</t>
  </si>
  <si>
    <t>Empleado5</t>
  </si>
  <si>
    <t>Sueldo</t>
  </si>
  <si>
    <t>BASICO</t>
  </si>
  <si>
    <t>Categoria</t>
  </si>
  <si>
    <t>Lima</t>
  </si>
  <si>
    <t>Callao</t>
  </si>
  <si>
    <t>Juan Casas</t>
  </si>
  <si>
    <t>Marco Paz</t>
  </si>
  <si>
    <t>Ernesto Farfan</t>
  </si>
  <si>
    <t>Jorge Panduro</t>
  </si>
  <si>
    <t>Williams Flores</t>
  </si>
  <si>
    <t>Sintaxis:</t>
  </si>
  <si>
    <t>Empleado</t>
  </si>
  <si>
    <t>Estado Civil</t>
  </si>
  <si>
    <t>Juan</t>
  </si>
  <si>
    <t>Jose</t>
  </si>
  <si>
    <t>Ramos Sanchez, Luis</t>
  </si>
  <si>
    <t>Alvarado Rojas, Daniel</t>
  </si>
  <si>
    <t>Lugo Fonseca, Estrella</t>
  </si>
  <si>
    <t>Avalos Tomas, Zoila</t>
  </si>
  <si>
    <t>Chocano Lara, Ernesto</t>
  </si>
  <si>
    <t>Celis Villaran, Jose</t>
  </si>
  <si>
    <t>ALUMNO</t>
  </si>
  <si>
    <t>NOTA</t>
  </si>
  <si>
    <t>CONDICION</t>
  </si>
  <si>
    <t>JAVIER</t>
  </si>
  <si>
    <t>ELENA</t>
  </si>
  <si>
    <t>SANDRO</t>
  </si>
  <si>
    <t>KAREN</t>
  </si>
  <si>
    <t>ANGELA</t>
  </si>
  <si>
    <t>PEDRO</t>
  </si>
  <si>
    <t>Bonificacion</t>
  </si>
  <si>
    <t>Solucion1</t>
  </si>
  <si>
    <t>Solucion3</t>
  </si>
  <si>
    <t>R1             Baja</t>
  </si>
  <si>
    <t>R1             Provecho</t>
  </si>
  <si>
    <t>R2             Alta</t>
  </si>
  <si>
    <t>R2             Trabaja Mas</t>
  </si>
  <si>
    <t>Solucion4</t>
  </si>
  <si>
    <t>Solucion5</t>
  </si>
  <si>
    <t>COND     B50="a"</t>
  </si>
  <si>
    <t>COND      B62="m"</t>
  </si>
  <si>
    <t>R1            Horizonte</t>
  </si>
  <si>
    <t>R2            Integra</t>
  </si>
  <si>
    <t>Solucion6</t>
  </si>
  <si>
    <t>Solucion7</t>
  </si>
  <si>
    <t>COND     B74="&lt;&gt;s"</t>
  </si>
  <si>
    <t>COND       B86&gt;0</t>
  </si>
  <si>
    <t>R2            0</t>
  </si>
  <si>
    <t>Solucion8</t>
  </si>
  <si>
    <t>Solucion9</t>
  </si>
  <si>
    <t>COND     B98&lt;=12000</t>
  </si>
  <si>
    <t>COND      B110&gt;1350</t>
  </si>
  <si>
    <t>Solucion2</t>
  </si>
  <si>
    <t>R1             Gordo</t>
  </si>
  <si>
    <t>R2             Flaco</t>
  </si>
  <si>
    <t>COND      C8&lt;1.65</t>
  </si>
  <si>
    <t>COND      C25&gt;80</t>
  </si>
  <si>
    <t>COND      C38&gt;=10000</t>
  </si>
  <si>
    <t>R1             20%*C62</t>
  </si>
  <si>
    <t>R2             10%*C62</t>
  </si>
  <si>
    <t>R1            15%*C74</t>
  </si>
  <si>
    <t>R1              25%*C86</t>
  </si>
  <si>
    <t>R2              5%*C86</t>
  </si>
  <si>
    <t>R1            B98+250</t>
  </si>
  <si>
    <t>R2            B98+10%*B98</t>
  </si>
  <si>
    <t>R1             B110-100</t>
  </si>
  <si>
    <t>R2             B110</t>
  </si>
  <si>
    <t>Solución de la hoja: EJER1</t>
  </si>
  <si>
    <t>Funcion Y, Funcion O</t>
  </si>
  <si>
    <t>Permite tener mas de una condicion</t>
  </si>
  <si>
    <t>Se pueden utilizar dentro de otras funcion, como por ejemplo en la funcion SI</t>
  </si>
  <si>
    <t xml:space="preserve"> =Y (Lista de Condiciones)</t>
  </si>
  <si>
    <t xml:space="preserve"> =O(B2&gt;10, C5="C, D6=10)</t>
  </si>
  <si>
    <t>Ejemplo dentro de una funcion SI</t>
  </si>
  <si>
    <t>SI</t>
  </si>
  <si>
    <t>Cond</t>
  </si>
  <si>
    <t>O(C2&gt;10,D2="S")</t>
  </si>
  <si>
    <t>R1</t>
  </si>
  <si>
    <t>Bueno</t>
  </si>
  <si>
    <t>R2</t>
  </si>
  <si>
    <t>Malo</t>
  </si>
  <si>
    <t>DISTRITO</t>
  </si>
  <si>
    <t>BONIF6</t>
  </si>
  <si>
    <t>BONIF7</t>
  </si>
  <si>
    <t>BONIF8</t>
  </si>
  <si>
    <t>BONIF9</t>
  </si>
  <si>
    <t>BONIF10</t>
  </si>
  <si>
    <t>SAN ISIDRO</t>
  </si>
  <si>
    <t>SURCO</t>
  </si>
  <si>
    <t>SAN LUIS</t>
  </si>
  <si>
    <t>LIMA</t>
  </si>
  <si>
    <t>Resolver</t>
  </si>
  <si>
    <t>Nombres</t>
  </si>
  <si>
    <t>Departamento</t>
  </si>
  <si>
    <t>Basico</t>
  </si>
  <si>
    <t>Grati-1</t>
  </si>
  <si>
    <t>Grati-2</t>
  </si>
  <si>
    <t>Carlos Carlos</t>
  </si>
  <si>
    <t>Computo</t>
  </si>
  <si>
    <t>Daniel Tellez</t>
  </si>
  <si>
    <t>Logistica</t>
  </si>
  <si>
    <t>Jose Añeco</t>
  </si>
  <si>
    <t>Contabilidad</t>
  </si>
  <si>
    <t>Fernando Sotomayor</t>
  </si>
  <si>
    <t>Teresa Saavedra</t>
  </si>
  <si>
    <t>Administracion</t>
  </si>
  <si>
    <t>Manuel Chavez</t>
  </si>
  <si>
    <t>Ventas</t>
  </si>
  <si>
    <t>Rolando Fajardo</t>
  </si>
  <si>
    <r>
      <t xml:space="preserve">Funcion Y,  Funcion O   dentro de una </t>
    </r>
    <r>
      <rPr>
        <b/>
        <sz val="12"/>
        <color indexed="10"/>
        <rFont val="Arial"/>
        <family val="2"/>
      </rPr>
      <t>Función SI</t>
    </r>
  </si>
  <si>
    <t>Uso de la función SI Anidado</t>
  </si>
  <si>
    <t>Una Funcion SI Anidado permite tener mas de 2 respuestas</t>
  </si>
  <si>
    <t>Es una Funcions Si, dentro de Otra Funcion SI</t>
  </si>
  <si>
    <t>La Funcion SI Anidado se coloca en la respuesta FALSO en el Valor_SI_Falso</t>
  </si>
  <si>
    <t xml:space="preserve">En esta tabla se desea hallar el campo "SITUACION" en función del campo "CATEGORIA". Si es categoria "A" se deberá mostrar el mensaje "Empleado", Si es B colocar: "Temporal". En caso contrario "Otro". </t>
  </si>
  <si>
    <t>SITUACION</t>
  </si>
  <si>
    <t>será: "Excelente". Si es  mayor o igual a 10.5 colocar: "Aceptable". De lo contrario colocar: "Ninguno"</t>
  </si>
  <si>
    <t xml:space="preserve">que ganen menos de S/. 500 como SUELDO BASICO. Los que ganan menos de 900 el aumento será 8% </t>
  </si>
  <si>
    <t>En caso contrario tendran su mismo sueldo anterior</t>
  </si>
  <si>
    <t>Sueldo Basico</t>
  </si>
  <si>
    <t>Nuevo Sueldo</t>
  </si>
  <si>
    <t>JUAN</t>
  </si>
  <si>
    <t>CARLOS</t>
  </si>
  <si>
    <t>VICTOR</t>
  </si>
  <si>
    <t>CARLA</t>
  </si>
  <si>
    <t>SILVIA</t>
  </si>
  <si>
    <t>CESAR</t>
  </si>
  <si>
    <t>Si la EDAD es mayor o igual a 18 coloque: "Mayor de edad"; Si es mayor a 15 coloque: "Joven", sino coloque: "Niño".</t>
  </si>
  <si>
    <t>Tipo</t>
  </si>
  <si>
    <r>
      <t xml:space="preserve">Si el empleado es casado colocar: </t>
    </r>
    <r>
      <rPr>
        <b/>
        <sz val="10"/>
        <color indexed="12"/>
        <rFont val="Arial"/>
        <family val="2"/>
      </rPr>
      <t>"Bonificacion";</t>
    </r>
    <r>
      <rPr>
        <b/>
        <sz val="10"/>
        <rFont val="Arial"/>
        <family val="2"/>
      </rPr>
      <t xml:space="preserve"> Si es soltero, mostrar: "</t>
    </r>
    <r>
      <rPr>
        <b/>
        <sz val="10"/>
        <color indexed="12"/>
        <rFont val="Arial"/>
        <family val="2"/>
      </rPr>
      <t>Sin bonificacion"</t>
    </r>
    <r>
      <rPr>
        <b/>
        <sz val="10"/>
        <rFont val="Arial"/>
        <family val="2"/>
      </rPr>
      <t xml:space="preserve">; sino mostrar: </t>
    </r>
    <r>
      <rPr>
        <b/>
        <sz val="10"/>
        <color indexed="12"/>
        <rFont val="Arial"/>
        <family val="2"/>
      </rPr>
      <t>"Observacion"</t>
    </r>
  </si>
  <si>
    <r>
      <t xml:space="preserve">Para  Sueldos menores a 3000, la bonificacion será </t>
    </r>
    <r>
      <rPr>
        <b/>
        <sz val="10"/>
        <color indexed="12"/>
        <rFont val="Arial"/>
        <family val="2"/>
      </rPr>
      <t>10% del sueldo</t>
    </r>
    <r>
      <rPr>
        <b/>
        <sz val="10"/>
        <rFont val="Arial"/>
        <family val="2"/>
      </rPr>
      <t xml:space="preserve">;  Para  Sueldos menores a 6000, será el </t>
    </r>
    <r>
      <rPr>
        <b/>
        <sz val="10"/>
        <color indexed="12"/>
        <rFont val="Arial"/>
        <family val="2"/>
      </rPr>
      <t>5% del sueldo</t>
    </r>
    <r>
      <rPr>
        <b/>
        <sz val="10"/>
        <rFont val="Arial"/>
        <family val="2"/>
      </rPr>
      <t>,</t>
    </r>
  </si>
  <si>
    <r>
      <t xml:space="preserve">de lo contrario la bonificacion será </t>
    </r>
    <r>
      <rPr>
        <b/>
        <sz val="10"/>
        <color indexed="12"/>
        <rFont val="Arial"/>
        <family val="2"/>
      </rPr>
      <t>100</t>
    </r>
  </si>
  <si>
    <r>
      <t>Determine la CONDICION del alumno, bajo la siguiente condición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16.5 la condición </t>
    </r>
  </si>
  <si>
    <r>
      <t xml:space="preserve">Determinar el NUEVO SUELDO de cada trabajador si se desea proporcionarles un AUMENTO del 12% </t>
    </r>
    <r>
      <rPr>
        <b/>
        <u/>
        <sz val="10"/>
        <rFont val="Arial"/>
        <family val="2"/>
      </rPr>
      <t xml:space="preserve">sólo a aquellos </t>
    </r>
  </si>
  <si>
    <t>NuevoSueldo</t>
  </si>
  <si>
    <t>Ramirez, Juan</t>
  </si>
  <si>
    <t>Palomino, Hector</t>
  </si>
  <si>
    <t>Palomino, Dessire</t>
  </si>
  <si>
    <t>Merino, Bertha</t>
  </si>
  <si>
    <t>Castro, Cristian</t>
  </si>
  <si>
    <t>Cliente</t>
  </si>
  <si>
    <t>Tipo Cliente</t>
  </si>
  <si>
    <t>Clasificación</t>
  </si>
  <si>
    <t>Cod.Sucursal</t>
  </si>
  <si>
    <t>Vendedor</t>
  </si>
  <si>
    <t>SB</t>
  </si>
  <si>
    <t>Carrera</t>
  </si>
  <si>
    <t>ADM</t>
  </si>
  <si>
    <t>MKT</t>
  </si>
  <si>
    <t>Sucursal</t>
  </si>
  <si>
    <t>Hernandez, Juan</t>
  </si>
  <si>
    <t>Rojas, Hector</t>
  </si>
  <si>
    <t>Quispe, Dessire</t>
  </si>
  <si>
    <t>Alvarez, Bertha</t>
  </si>
  <si>
    <t>Ricci, Cristian</t>
  </si>
  <si>
    <t>Gallardo, Dessire</t>
  </si>
  <si>
    <t>Piazzini, Alvaro</t>
  </si>
  <si>
    <t>Arce, Jonathan</t>
  </si>
  <si>
    <t>Descuentos</t>
  </si>
  <si>
    <t>Empleados</t>
  </si>
  <si>
    <t>Sueldos</t>
  </si>
  <si>
    <t>Situación</t>
  </si>
  <si>
    <t>Alumnos</t>
  </si>
  <si>
    <t>Vendedores</t>
  </si>
  <si>
    <t>Articulos</t>
  </si>
  <si>
    <t>Comisiones</t>
  </si>
  <si>
    <t>MP4</t>
  </si>
  <si>
    <t>IPOD</t>
  </si>
  <si>
    <t>Prec.Normal</t>
  </si>
  <si>
    <t>Prec.Promoción</t>
  </si>
  <si>
    <t>Pago Mensual</t>
  </si>
  <si>
    <t>Nuevo Pago</t>
  </si>
  <si>
    <t>Marque con X</t>
  </si>
  <si>
    <t>Fórmula</t>
  </si>
  <si>
    <t>EJERCICIO 1.-</t>
  </si>
  <si>
    <t>Marquez, Manuel</t>
  </si>
  <si>
    <t>Wong, Dora</t>
  </si>
  <si>
    <t>=SI(B21&lt;3000,B21+(B21*5%),B21)</t>
  </si>
  <si>
    <t>=SI(B21&gt;3000,B21, B21+(B21*5%))</t>
  </si>
  <si>
    <t>=SI(B21&lt;3000,B21+(B21*5%),2500)</t>
  </si>
  <si>
    <t>=SI(B35&lt;&gt;"A","Contratado","Estable")</t>
  </si>
  <si>
    <t>=SI(B35="B y C ","Contratado","Estable")</t>
  </si>
  <si>
    <t>=SI(B8="C","Sin Bonificación","Tiene Bonificación")</t>
  </si>
  <si>
    <t>=SI(B8="Casado","Tiene Bonificación","Sin Bonificación")</t>
  </si>
  <si>
    <t>=SI(B8="C","Tiene Bonificación","Sin Bonificación")</t>
  </si>
  <si>
    <t>=SI(B35&lt;&gt;"A","Estable","Contratado")</t>
  </si>
  <si>
    <t>=SI(B48&gt;=12.5,"Aprobado","Desaprobado")</t>
  </si>
  <si>
    <t>=SI(B48&gt;12.5,"Aprobado","Desaprobado")</t>
  </si>
  <si>
    <t>=SI(B48&lt;=12.5,"Aprobado","Desaprobado")</t>
  </si>
  <si>
    <t>Producto</t>
  </si>
  <si>
    <t>Lavadora</t>
  </si>
  <si>
    <t>Cocina</t>
  </si>
  <si>
    <t>Refrigeradora</t>
  </si>
  <si>
    <t>Secadora</t>
  </si>
  <si>
    <t>Precio Normal</t>
  </si>
  <si>
    <t>Precio Promocion</t>
  </si>
  <si>
    <t>=SI(B62&gt;1500,B62*15.8%,B62*22.5%)</t>
  </si>
  <si>
    <t>=SI(B62&lt;1500,B62*15.8%,B62*22.5%)</t>
  </si>
  <si>
    <t>=SI(B62&gt;=1500,B62*15.8%,B62*22.5%)</t>
  </si>
  <si>
    <t>=SI(B77="Lima",C77*20%,C77*15%)</t>
  </si>
  <si>
    <t>Sueldo Neto</t>
  </si>
  <si>
    <t>Calcule el Sueldo Neto de cada empleado sabiendo que recibirá una bonificacion de S/.200.00 por cada hijo.</t>
  </si>
  <si>
    <t>Condición</t>
  </si>
  <si>
    <t>Bonificación</t>
  </si>
  <si>
    <t>E.Civil</t>
  </si>
  <si>
    <t>Peso</t>
  </si>
  <si>
    <t>Hijos</t>
  </si>
  <si>
    <t>Notas</t>
  </si>
  <si>
    <t>Colchones</t>
  </si>
  <si>
    <t>Almohadas</t>
  </si>
  <si>
    <t>Dormitorio</t>
  </si>
  <si>
    <t>Precio</t>
  </si>
  <si>
    <t>Precio Promoción</t>
  </si>
  <si>
    <t>Linea</t>
  </si>
  <si>
    <t>Blanca</t>
  </si>
  <si>
    <t xml:space="preserve">Función SI( ) : Evaluando Respuestas </t>
  </si>
  <si>
    <t>=SI(B77="Lima",C77-(C77*20%),C77-(C77*15%))</t>
  </si>
  <si>
    <t>=SI(B77="Lima",C77-20%,C77-15%))</t>
  </si>
  <si>
    <t>EJERCICIO 2.-</t>
  </si>
  <si>
    <t>EJERCICIO 3.-</t>
  </si>
  <si>
    <t>EJERCICIO 4.-</t>
  </si>
  <si>
    <t>Función Condicional SI( ) : Evaluando Texto</t>
  </si>
  <si>
    <t>Función Condicional SI( ) : Evaluando Números</t>
  </si>
  <si>
    <t>Función Condicional SI( ) : Realizando cálculos</t>
  </si>
  <si>
    <t>Función SI( ) : Ejercicios propuestos</t>
  </si>
  <si>
    <t>E</t>
  </si>
  <si>
    <t>N</t>
  </si>
  <si>
    <t>Comisión</t>
  </si>
  <si>
    <t>SMP</t>
  </si>
  <si>
    <t>COMAS</t>
  </si>
  <si>
    <t>Monto</t>
  </si>
  <si>
    <t>Venta</t>
  </si>
  <si>
    <t>Si la Venta es mayor o igual que 45000 la comisión será 10% de la venta  caso contrario 0</t>
  </si>
  <si>
    <r>
      <t xml:space="preserve">Si el Tipo de Cliente es </t>
    </r>
    <r>
      <rPr>
        <b/>
        <sz val="12"/>
        <rFont val="Arial"/>
        <family val="2"/>
      </rPr>
      <t xml:space="preserve">"N" </t>
    </r>
    <r>
      <rPr>
        <sz val="12"/>
        <rFont val="Arial"/>
        <family val="2"/>
      </rPr>
      <t xml:space="preserve">clasifíquelo como </t>
    </r>
    <r>
      <rPr>
        <b/>
        <sz val="12"/>
        <color rgb="FFFF0000"/>
        <rFont val="Arial"/>
        <family val="2"/>
      </rPr>
      <t>"</t>
    </r>
    <r>
      <rPr>
        <b/>
        <sz val="12"/>
        <color indexed="10"/>
        <rFont val="Arial"/>
        <family val="2"/>
      </rPr>
      <t>Nacional"</t>
    </r>
    <r>
      <rPr>
        <sz val="12"/>
        <rFont val="Arial"/>
        <family val="2"/>
      </rPr>
      <t xml:space="preserve"> en caso contrario </t>
    </r>
    <r>
      <rPr>
        <b/>
        <sz val="12"/>
        <color rgb="FFFF0000"/>
        <rFont val="Arial"/>
        <family val="2"/>
      </rPr>
      <t>"Extranejro</t>
    </r>
    <r>
      <rPr>
        <b/>
        <sz val="12"/>
        <color indexed="10"/>
        <rFont val="Arial"/>
        <family val="2"/>
      </rPr>
      <t>"</t>
    </r>
  </si>
  <si>
    <r>
      <t xml:space="preserve">Si el Código de Sucursal es </t>
    </r>
    <r>
      <rPr>
        <b/>
        <sz val="12"/>
        <rFont val="Arial"/>
        <family val="2"/>
      </rPr>
      <t xml:space="preserve"> "SI"</t>
    </r>
    <r>
      <rPr>
        <sz val="12"/>
        <rFont val="Arial"/>
        <family val="2"/>
      </rPr>
      <t xml:space="preserve"> mostrar como Nombre de Sucursal </t>
    </r>
    <r>
      <rPr>
        <b/>
        <sz val="12"/>
        <color rgb="FFFF0000"/>
        <rFont val="Arial"/>
        <family val="2"/>
      </rPr>
      <t>"</t>
    </r>
    <r>
      <rPr>
        <b/>
        <sz val="12"/>
        <color indexed="10"/>
        <rFont val="Arial"/>
        <family val="2"/>
      </rPr>
      <t>San Isidro"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en caso contrario</t>
    </r>
    <r>
      <rPr>
        <b/>
        <sz val="12"/>
        <rFont val="Arial"/>
        <family val="2"/>
      </rPr>
      <t xml:space="preserve"> vacío</t>
    </r>
  </si>
  <si>
    <r>
      <t xml:space="preserve">Si las </t>
    </r>
    <r>
      <rPr>
        <b/>
        <sz val="12"/>
        <color rgb="FFFF0000"/>
        <rFont val="Arial"/>
        <family val="2"/>
      </rPr>
      <t>Ventas</t>
    </r>
    <r>
      <rPr>
        <sz val="12"/>
        <rFont val="Arial"/>
        <family val="2"/>
      </rPr>
      <t xml:space="preserve"> son </t>
    </r>
    <r>
      <rPr>
        <b/>
        <sz val="12"/>
        <color rgb="FFFF0000"/>
        <rFont val="Arial"/>
        <family val="2"/>
      </rPr>
      <t>menores de S/. 1,000.00</t>
    </r>
    <r>
      <rPr>
        <sz val="12"/>
        <rFont val="Arial"/>
        <family val="2"/>
      </rPr>
      <t xml:space="preserve"> recibirá de comisón el </t>
    </r>
    <r>
      <rPr>
        <b/>
        <sz val="12"/>
        <color rgb="FFFF0000"/>
        <rFont val="Arial"/>
        <family val="2"/>
      </rPr>
      <t>20%</t>
    </r>
    <r>
      <rPr>
        <sz val="12"/>
        <rFont val="Arial"/>
        <family val="2"/>
      </rPr>
      <t xml:space="preserve"> de las Ventas, caso contrario la comisión será del </t>
    </r>
    <r>
      <rPr>
        <b/>
        <sz val="12"/>
        <color rgb="FFFF0000"/>
        <rFont val="Arial"/>
        <family val="2"/>
      </rPr>
      <t>25%</t>
    </r>
    <r>
      <rPr>
        <sz val="12"/>
        <rFont val="Arial"/>
        <family val="2"/>
      </rPr>
      <t>.</t>
    </r>
  </si>
  <si>
    <r>
      <t xml:space="preserve">Si los </t>
    </r>
    <r>
      <rPr>
        <b/>
        <sz val="12"/>
        <color rgb="FFFF0000"/>
        <rFont val="Arial"/>
        <family val="2"/>
      </rPr>
      <t>Sueldos</t>
    </r>
    <r>
      <rPr>
        <sz val="12"/>
        <rFont val="Arial"/>
        <family val="2"/>
      </rPr>
      <t xml:space="preserve"> son </t>
    </r>
    <r>
      <rPr>
        <b/>
        <sz val="12"/>
        <color rgb="FFFF0000"/>
        <rFont val="Arial"/>
        <family val="2"/>
      </rPr>
      <t>superiores de S/.3,000.00</t>
    </r>
    <r>
      <rPr>
        <sz val="12"/>
        <rFont val="Arial"/>
        <family val="2"/>
      </rPr>
      <t xml:space="preserve"> se le </t>
    </r>
    <r>
      <rPr>
        <b/>
        <sz val="12"/>
        <color rgb="FFFF0000"/>
        <rFont val="Arial"/>
        <family val="2"/>
      </rPr>
      <t>aumentará S/. 200.00</t>
    </r>
    <r>
      <rPr>
        <sz val="12"/>
        <rFont val="Arial"/>
        <family val="2"/>
      </rPr>
      <t xml:space="preserve"> caso contrario se le </t>
    </r>
    <r>
      <rPr>
        <b/>
        <sz val="12"/>
        <color rgb="FFFF0000"/>
        <rFont val="Arial"/>
        <family val="2"/>
      </rPr>
      <t>aumentará S/.100.00</t>
    </r>
  </si>
  <si>
    <r>
      <t xml:space="preserve">Si el </t>
    </r>
    <r>
      <rPr>
        <b/>
        <sz val="12"/>
        <color rgb="FFFF0000"/>
        <rFont val="Arial"/>
        <family val="2"/>
      </rPr>
      <t>Articulo</t>
    </r>
    <r>
      <rPr>
        <sz val="12"/>
        <rFont val="Arial"/>
        <family val="2"/>
      </rPr>
      <t xml:space="preserve"> es </t>
    </r>
    <r>
      <rPr>
        <b/>
        <sz val="12"/>
        <color rgb="FFFF0000"/>
        <rFont val="Arial"/>
        <family val="2"/>
      </rPr>
      <t>MP4</t>
    </r>
    <r>
      <rPr>
        <sz val="12"/>
        <rFont val="Arial"/>
        <family val="2"/>
      </rPr>
      <t xml:space="preserve"> tendrá un </t>
    </r>
    <r>
      <rPr>
        <b/>
        <sz val="12"/>
        <color rgb="FFFF0000"/>
        <rFont val="Arial"/>
        <family val="2"/>
      </rPr>
      <t>descuento del 15%</t>
    </r>
    <r>
      <rPr>
        <sz val="12"/>
        <rFont val="Arial"/>
        <family val="2"/>
      </rPr>
      <t xml:space="preserve">, pero si es </t>
    </r>
    <r>
      <rPr>
        <b/>
        <sz val="12"/>
        <color rgb="FFFF0000"/>
        <rFont val="Arial"/>
        <family val="2"/>
      </rPr>
      <t>IPOD</t>
    </r>
    <r>
      <rPr>
        <sz val="12"/>
        <rFont val="Arial"/>
        <family val="2"/>
      </rPr>
      <t xml:space="preserve"> el </t>
    </r>
    <r>
      <rPr>
        <b/>
        <sz val="12"/>
        <color rgb="FFFF0000"/>
        <rFont val="Arial"/>
        <family val="2"/>
      </rPr>
      <t>descuento será del 10%</t>
    </r>
    <r>
      <rPr>
        <sz val="12"/>
        <rFont val="Arial"/>
        <family val="2"/>
      </rPr>
      <t>.</t>
    </r>
  </si>
  <si>
    <r>
      <t xml:space="preserve">Si la Carrera es </t>
    </r>
    <r>
      <rPr>
        <b/>
        <sz val="12"/>
        <color rgb="FFFF0000"/>
        <rFont val="Arial"/>
        <family val="2"/>
      </rPr>
      <t>"Administración"</t>
    </r>
    <r>
      <rPr>
        <sz val="12"/>
        <rFont val="Arial"/>
        <family val="2"/>
      </rPr>
      <t xml:space="preserve"> tendrá un aumento del </t>
    </r>
    <r>
      <rPr>
        <b/>
        <sz val="12"/>
        <color rgb="FFFF0000"/>
        <rFont val="Arial"/>
        <family val="2"/>
      </rPr>
      <t>12%</t>
    </r>
    <r>
      <rPr>
        <sz val="12"/>
        <rFont val="Arial"/>
        <family val="2"/>
      </rPr>
      <t xml:space="preserve"> caso contrario </t>
    </r>
    <r>
      <rPr>
        <b/>
        <sz val="12"/>
        <color rgb="FFFF0000"/>
        <rFont val="Arial"/>
        <family val="2"/>
      </rPr>
      <t>15%</t>
    </r>
  </si>
  <si>
    <r>
      <rPr>
        <sz val="12"/>
        <color theme="0"/>
        <rFont val="Arial"/>
        <family val="2"/>
      </rPr>
      <t>Si el empleado es "</t>
    </r>
    <r>
      <rPr>
        <b/>
        <sz val="12"/>
        <color theme="0"/>
        <rFont val="Arial"/>
        <family val="2"/>
      </rPr>
      <t>casado"</t>
    </r>
    <r>
      <rPr>
        <sz val="12"/>
        <color theme="0"/>
        <rFont val="Arial"/>
        <family val="2"/>
      </rPr>
      <t xml:space="preserve"> mostrar como resultado</t>
    </r>
    <r>
      <rPr>
        <b/>
        <sz val="12"/>
        <color theme="0"/>
        <rFont val="Arial"/>
        <family val="2"/>
      </rPr>
      <t xml:space="preserve"> "</t>
    </r>
    <r>
      <rPr>
        <b/>
        <sz val="12"/>
        <color rgb="FFFFFF00"/>
        <rFont val="Arial"/>
        <family val="2"/>
      </rPr>
      <t>Tiene Bonificación"</t>
    </r>
    <r>
      <rPr>
        <b/>
        <sz val="12"/>
        <color theme="0"/>
        <rFont val="Arial"/>
        <family val="2"/>
      </rPr>
      <t xml:space="preserve">, </t>
    </r>
    <r>
      <rPr>
        <sz val="12"/>
        <color theme="0"/>
        <rFont val="Arial"/>
        <family val="2"/>
      </rPr>
      <t xml:space="preserve">de lo contrario mostrar </t>
    </r>
    <r>
      <rPr>
        <b/>
        <sz val="12"/>
        <color theme="0"/>
        <rFont val="Arial"/>
        <family val="2"/>
      </rPr>
      <t>"</t>
    </r>
    <r>
      <rPr>
        <b/>
        <sz val="12"/>
        <color rgb="FFFFFF00"/>
        <rFont val="Arial"/>
        <family val="2"/>
      </rPr>
      <t>Sin Bonificación"</t>
    </r>
  </si>
  <si>
    <r>
      <t>Si el Sueldo es menor a S/.3,000</t>
    </r>
    <r>
      <rPr>
        <sz val="12"/>
        <color theme="0"/>
        <rFont val="Arial"/>
        <family val="2"/>
      </rPr>
      <t xml:space="preserve"> el Nuevo Sueldo se </t>
    </r>
    <r>
      <rPr>
        <b/>
        <sz val="12"/>
        <color rgb="FFFFFF00"/>
        <rFont val="Arial"/>
        <family val="2"/>
      </rPr>
      <t>incrementará en un 5%</t>
    </r>
    <r>
      <rPr>
        <sz val="12"/>
        <color rgb="FFFFFF00"/>
        <rFont val="Arial"/>
        <family val="2"/>
      </rPr>
      <t>,</t>
    </r>
    <r>
      <rPr>
        <sz val="12"/>
        <color theme="0"/>
        <rFont val="Arial"/>
        <family val="2"/>
      </rPr>
      <t xml:space="preserve">  sino </t>
    </r>
    <r>
      <rPr>
        <b/>
        <sz val="12"/>
        <color rgb="FFFFFF00"/>
        <rFont val="Arial"/>
        <family val="2"/>
      </rPr>
      <t>permanecerá con su mismo sueldo</t>
    </r>
    <r>
      <rPr>
        <sz val="12"/>
        <color rgb="FFFFFF00"/>
        <rFont val="Arial"/>
        <family val="2"/>
      </rPr>
      <t>.</t>
    </r>
  </si>
  <si>
    <r>
      <t>Halle el campo "SITUACION"</t>
    </r>
    <r>
      <rPr>
        <sz val="12"/>
        <color theme="0"/>
        <rFont val="Arial"/>
        <family val="2"/>
      </rPr>
      <t xml:space="preserve"> en función del campo CATEGORIA. Si la categoría es diferente de </t>
    </r>
    <r>
      <rPr>
        <b/>
        <sz val="12"/>
        <color theme="0"/>
        <rFont val="Arial"/>
        <family val="2"/>
      </rPr>
      <t xml:space="preserve">"A" </t>
    </r>
    <r>
      <rPr>
        <sz val="12"/>
        <color theme="0"/>
        <rFont val="Arial"/>
        <family val="2"/>
      </rPr>
      <t xml:space="preserve">su situación será </t>
    </r>
    <r>
      <rPr>
        <b/>
        <sz val="12"/>
        <color rgb="FFFFFF00"/>
        <rFont val="Arial"/>
        <family val="2"/>
      </rPr>
      <t>"Contratado",</t>
    </r>
    <r>
      <rPr>
        <b/>
        <sz val="12"/>
        <rFont val="Arial"/>
        <family val="2"/>
      </rPr>
      <t xml:space="preserve"> </t>
    </r>
    <r>
      <rPr>
        <sz val="12"/>
        <color theme="0"/>
        <rFont val="Arial"/>
        <family val="2"/>
      </rPr>
      <t xml:space="preserve">en caso </t>
    </r>
  </si>
  <si>
    <r>
      <t xml:space="preserve">contrario será </t>
    </r>
    <r>
      <rPr>
        <b/>
        <sz val="12"/>
        <color rgb="FFFFFF00"/>
        <rFont val="Arial"/>
        <family val="2"/>
      </rPr>
      <t>"Estable"</t>
    </r>
    <r>
      <rPr>
        <b/>
        <sz val="12"/>
        <color theme="0"/>
        <rFont val="Arial"/>
        <family val="2"/>
      </rPr>
      <t xml:space="preserve">. </t>
    </r>
  </si>
  <si>
    <r>
      <t>Determine la CONDICIÓN</t>
    </r>
    <r>
      <rPr>
        <sz val="12"/>
        <color theme="0"/>
        <rFont val="Arial"/>
        <family val="2"/>
      </rPr>
      <t xml:space="preserve"> del alumno sabiendo que si la NOTA es</t>
    </r>
    <r>
      <rPr>
        <b/>
        <sz val="12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mayor o igual a</t>
    </r>
    <r>
      <rPr>
        <b/>
        <sz val="12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12.5</t>
    </r>
    <r>
      <rPr>
        <b/>
        <sz val="12"/>
        <rFont val="Arial"/>
        <family val="2"/>
      </rPr>
      <t xml:space="preserve"> </t>
    </r>
    <r>
      <rPr>
        <sz val="12"/>
        <color theme="0"/>
        <rFont val="Arial"/>
        <family val="2"/>
      </rPr>
      <t>su condición será</t>
    </r>
    <r>
      <rPr>
        <b/>
        <sz val="12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APROBADO</t>
    </r>
    <r>
      <rPr>
        <b/>
        <sz val="12"/>
        <rFont val="Arial"/>
        <family val="2"/>
      </rPr>
      <t xml:space="preserve"> </t>
    </r>
    <r>
      <rPr>
        <sz val="12"/>
        <color theme="0"/>
        <rFont val="Arial"/>
        <family val="2"/>
      </rPr>
      <t xml:space="preserve">caso contrario </t>
    </r>
    <r>
      <rPr>
        <b/>
        <sz val="12"/>
        <color rgb="FFFFFF00"/>
        <rFont val="Arial"/>
        <family val="2"/>
      </rPr>
      <t>DESAPROBADO</t>
    </r>
  </si>
  <si>
    <r>
      <t>Halle el campo "BONIFICACIÓN"</t>
    </r>
    <r>
      <rPr>
        <sz val="12"/>
        <color theme="0"/>
        <rFont val="Arial"/>
        <family val="2"/>
      </rPr>
      <t xml:space="preserve"> en función del campo "SUELDO"  sabiendo que si el sueldo es </t>
    </r>
    <r>
      <rPr>
        <b/>
        <sz val="12"/>
        <color theme="0"/>
        <rFont val="Arial"/>
        <family val="2"/>
      </rPr>
      <t>superior a 1500</t>
    </r>
    <r>
      <rPr>
        <sz val="12"/>
        <color theme="0"/>
        <rFont val="Arial"/>
        <family val="2"/>
      </rPr>
      <t xml:space="preserve"> soles,</t>
    </r>
    <r>
      <rPr>
        <b/>
        <sz val="12"/>
        <color rgb="FFFFFF00"/>
        <rFont val="Arial"/>
        <family val="2"/>
      </rPr>
      <t xml:space="preserve"> tendrá una bonificación del </t>
    </r>
  </si>
  <si>
    <r>
      <t xml:space="preserve"> </t>
    </r>
    <r>
      <rPr>
        <b/>
        <sz val="12"/>
        <color rgb="FFFFFF00"/>
        <rFont val="Arial"/>
        <family val="2"/>
      </rPr>
      <t>15.8% del sueldo</t>
    </r>
    <r>
      <rPr>
        <sz val="12"/>
        <color theme="0"/>
        <rFont val="Arial"/>
        <family val="2"/>
      </rPr>
      <t>;caso contrario</t>
    </r>
    <r>
      <rPr>
        <b/>
        <sz val="12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 xml:space="preserve">la bonificacion será del 22.5% </t>
    </r>
    <r>
      <rPr>
        <b/>
        <sz val="12"/>
        <rFont val="Arial"/>
        <family val="2"/>
      </rPr>
      <t>.</t>
    </r>
  </si>
  <si>
    <r>
      <t>Calcule el</t>
    </r>
    <r>
      <rPr>
        <b/>
        <sz val="12"/>
        <color theme="0"/>
        <rFont val="Arial"/>
        <family val="2"/>
      </rPr>
      <t xml:space="preserve"> Nuevo Precio de Promocion</t>
    </r>
    <r>
      <rPr>
        <sz val="12"/>
        <color theme="0"/>
        <rFont val="Arial"/>
        <family val="2"/>
      </rPr>
      <t xml:space="preserve"> sabiendo que los precios serán disminuidos de la siguiente manera: Sucursal </t>
    </r>
    <r>
      <rPr>
        <b/>
        <sz val="12"/>
        <color rgb="FFFFFF00"/>
        <rFont val="Arial"/>
        <family val="2"/>
      </rPr>
      <t>Lima sus</t>
    </r>
    <r>
      <rPr>
        <sz val="12"/>
        <color theme="0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productos bajarán en un 20%</t>
    </r>
    <r>
      <rPr>
        <sz val="12"/>
        <color theme="0"/>
        <rFont val="Arial"/>
        <family val="2"/>
      </rPr>
      <t xml:space="preserve"> , y los de la Sucursal </t>
    </r>
    <r>
      <rPr>
        <b/>
        <sz val="12"/>
        <color rgb="FFFFFF00"/>
        <rFont val="Arial"/>
        <family val="2"/>
      </rPr>
      <t>Callao bajarán en 15%.</t>
    </r>
  </si>
  <si>
    <r>
      <rPr>
        <sz val="12"/>
        <color theme="0"/>
        <rFont val="Arial"/>
        <family val="2"/>
      </rPr>
      <t>Si el peso es mayor a 80 kilos mostrar como resultado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Gordo</t>
    </r>
    <r>
      <rPr>
        <b/>
        <sz val="12"/>
        <rFont val="Arial"/>
        <family val="2"/>
      </rPr>
      <t xml:space="preserve"> </t>
    </r>
    <r>
      <rPr>
        <sz val="12"/>
        <color theme="0"/>
        <rFont val="Arial"/>
        <family val="2"/>
      </rPr>
      <t>sino</t>
    </r>
    <r>
      <rPr>
        <b/>
        <sz val="12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Flaco</t>
    </r>
  </si>
  <si>
    <r>
      <t>Si el empleado no es soltero tendrá una</t>
    </r>
    <r>
      <rPr>
        <sz val="12"/>
        <color rgb="FFFFFF00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bonificación del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rgb="FFFFFF00"/>
        <rFont val="Arial"/>
        <family val="2"/>
      </rPr>
      <t>15%</t>
    </r>
    <r>
      <rPr>
        <sz val="12"/>
        <color indexed="10"/>
        <rFont val="Arial"/>
        <family val="2"/>
      </rPr>
      <t xml:space="preserve"> </t>
    </r>
    <r>
      <rPr>
        <sz val="12"/>
        <color theme="0"/>
        <rFont val="Arial"/>
        <family val="2"/>
      </rPr>
      <t xml:space="preserve">del valor del BASICO, en caso contrario su </t>
    </r>
    <r>
      <rPr>
        <b/>
        <sz val="12"/>
        <color rgb="FFFFFF00"/>
        <rFont val="Arial"/>
        <family val="2"/>
      </rPr>
      <t>bonificación será 0</t>
    </r>
  </si>
  <si>
    <r>
      <t>Calcule el</t>
    </r>
    <r>
      <rPr>
        <b/>
        <sz val="12"/>
        <color theme="0"/>
        <rFont val="Arial"/>
        <family val="2"/>
      </rPr>
      <t xml:space="preserve"> Precio Promoción</t>
    </r>
    <r>
      <rPr>
        <sz val="12"/>
        <color theme="0"/>
        <rFont val="Arial"/>
        <family val="2"/>
      </rPr>
      <t xml:space="preserve"> de todos los Productos sabiendo que solo la</t>
    </r>
    <r>
      <rPr>
        <b/>
        <sz val="12"/>
        <color rgb="FFFFFF66"/>
        <rFont val="Arial"/>
        <family val="2"/>
      </rPr>
      <t xml:space="preserve"> LINEA BLANCA</t>
    </r>
    <r>
      <rPr>
        <sz val="12"/>
        <color theme="0"/>
        <rFont val="Arial"/>
        <family val="2"/>
      </rPr>
      <t xml:space="preserve"> tendrá un</t>
    </r>
    <r>
      <rPr>
        <b/>
        <sz val="12"/>
        <color rgb="FFFFFF66"/>
        <rFont val="Arial"/>
        <family val="2"/>
      </rPr>
      <t xml:space="preserve"> descuento del 25%.</t>
    </r>
  </si>
  <si>
    <r>
      <t xml:space="preserve">Si el Monto  es menor de  </t>
    </r>
    <r>
      <rPr>
        <b/>
        <sz val="14"/>
        <rFont val="Arial"/>
        <family val="2"/>
      </rPr>
      <t>15000  c</t>
    </r>
    <r>
      <rPr>
        <sz val="14"/>
        <rFont val="Arial"/>
        <family val="2"/>
      </rPr>
      <t xml:space="preserve">lasifíquelo como </t>
    </r>
    <r>
      <rPr>
        <b/>
        <sz val="14"/>
        <color rgb="FFFF0000"/>
        <rFont val="Arial"/>
        <family val="2"/>
      </rPr>
      <t>"Regular</t>
    </r>
    <r>
      <rPr>
        <b/>
        <sz val="14"/>
        <color indexed="10"/>
        <rFont val="Arial"/>
        <family val="2"/>
      </rPr>
      <t>"</t>
    </r>
    <r>
      <rPr>
        <sz val="14"/>
        <rFont val="Arial"/>
        <family val="2"/>
      </rPr>
      <t xml:space="preserve"> en caso contrario </t>
    </r>
    <r>
      <rPr>
        <b/>
        <sz val="14"/>
        <color rgb="FFFF0000"/>
        <rFont val="Arial"/>
        <family val="2"/>
      </rPr>
      <t>"Excelente</t>
    </r>
    <r>
      <rPr>
        <b/>
        <sz val="14"/>
        <color indexed="10"/>
        <rFont val="Arial"/>
        <family val="2"/>
      </rPr>
      <t>"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</si>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</sst>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-* #,##0_-;\-* #,##0_-;_-* &quot;-&quot;??_-;_-@_-"/>
    <numFmt numFmtId="168" formatCode="#,##0_ ;\-#,##0\ "/>
    <numFmt numFmtId="169" formatCode="&quot;S/.&quot;* #,##0.00_ "/>
  </numFmts>
  <fonts count="6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4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b/>
      <i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21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 Black"/>
      <family val="2"/>
    </font>
    <font>
      <sz val="9"/>
      <name val="Arial"/>
      <family val="2"/>
    </font>
    <font>
      <b/>
      <sz val="10"/>
      <color theme="0" tint="-4.9989318521683403E-2"/>
      <name val="Arial Black"/>
      <family val="2"/>
    </font>
    <font>
      <b/>
      <sz val="10"/>
      <color theme="0"/>
      <name val="Arial"/>
      <family val="2"/>
    </font>
    <font>
      <b/>
      <sz val="10"/>
      <color rgb="FF333399"/>
      <name val="Arial"/>
      <family val="2"/>
    </font>
    <font>
      <b/>
      <sz val="8"/>
      <color theme="0"/>
      <name val="Arial"/>
      <family val="2"/>
    </font>
    <font>
      <b/>
      <sz val="11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indexed="10"/>
      <name val="Arial"/>
      <family val="2"/>
    </font>
    <font>
      <sz val="12"/>
      <color theme="0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sz val="12"/>
      <color indexed="10"/>
      <name val="Arial"/>
      <family val="2"/>
    </font>
    <font>
      <b/>
      <sz val="12"/>
      <color rgb="FFFFFF6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1" applyNumberFormat="0" applyAlignment="0" applyProtection="0"/>
    <xf numFmtId="0" fontId="12" fillId="17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1" applyNumberFormat="0" applyAlignment="0" applyProtection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17" fillId="22" borderId="0" applyNumberFormat="0" applyBorder="0" applyAlignment="0" applyProtection="0"/>
    <xf numFmtId="0" fontId="30" fillId="0" borderId="0"/>
    <xf numFmtId="0" fontId="4" fillId="23" borderId="4" applyNumberFormat="0" applyFont="0" applyAlignment="0" applyProtection="0"/>
    <xf numFmtId="0" fontId="18" fillId="16" borderId="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14" fillId="0" borderId="8" applyNumberFormat="0" applyFill="0" applyAlignment="0" applyProtection="0"/>
    <xf numFmtId="0" fontId="24" fillId="0" borderId="9" applyNumberFormat="0" applyFill="0" applyAlignment="0" applyProtection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0" xfId="0" applyFill="1"/>
    <xf numFmtId="0" fontId="6" fillId="25" borderId="0" xfId="0" applyFont="1" applyFill="1"/>
    <xf numFmtId="0" fontId="7" fillId="25" borderId="10" xfId="0" applyFont="1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5" borderId="10" xfId="0" applyFill="1" applyBorder="1"/>
    <xf numFmtId="1" fontId="0" fillId="25" borderId="10" xfId="0" applyNumberFormat="1" applyFill="1" applyBorder="1" applyAlignment="1">
      <alignment horizontal="center"/>
    </xf>
    <xf numFmtId="0" fontId="0" fillId="25" borderId="10" xfId="0" quotePrefix="1" applyFill="1" applyBorder="1" applyAlignment="1"/>
    <xf numFmtId="0" fontId="0" fillId="25" borderId="10" xfId="0" applyFill="1" applyBorder="1" applyAlignment="1"/>
    <xf numFmtId="0" fontId="0" fillId="25" borderId="17" xfId="0" applyFill="1" applyBorder="1"/>
    <xf numFmtId="0" fontId="4" fillId="25" borderId="11" xfId="0" applyFont="1" applyFill="1" applyBorder="1" applyAlignment="1"/>
    <xf numFmtId="0" fontId="4" fillId="25" borderId="17" xfId="0" applyFont="1" applyFill="1" applyBorder="1" applyAlignment="1"/>
    <xf numFmtId="0" fontId="0" fillId="25" borderId="18" xfId="0" applyFill="1" applyBorder="1"/>
    <xf numFmtId="165" fontId="1" fillId="25" borderId="0" xfId="32" applyNumberFormat="1" applyFill="1" applyBorder="1" applyAlignment="1"/>
    <xf numFmtId="166" fontId="0" fillId="25" borderId="0" xfId="0" applyNumberFormat="1" applyFill="1" applyBorder="1" applyAlignment="1"/>
    <xf numFmtId="0" fontId="3" fillId="24" borderId="19" xfId="0" applyFont="1" applyFill="1" applyBorder="1"/>
    <xf numFmtId="0" fontId="4" fillId="24" borderId="20" xfId="0" applyFont="1" applyFill="1" applyBorder="1"/>
    <xf numFmtId="0" fontId="3" fillId="24" borderId="21" xfId="0" applyFont="1" applyFill="1" applyBorder="1"/>
    <xf numFmtId="0" fontId="4" fillId="24" borderId="22" xfId="0" applyFont="1" applyFill="1" applyBorder="1"/>
    <xf numFmtId="0" fontId="27" fillId="0" borderId="23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8" fillId="0" borderId="23" xfId="0" applyFont="1" applyBorder="1" applyAlignment="1">
      <alignment vertical="top" wrapText="1"/>
    </xf>
    <xf numFmtId="0" fontId="28" fillId="0" borderId="24" xfId="0" applyFont="1" applyBorder="1" applyAlignment="1">
      <alignment vertical="top" wrapText="1"/>
    </xf>
    <xf numFmtId="0" fontId="29" fillId="0" borderId="23" xfId="0" applyFont="1" applyBorder="1" applyAlignment="1">
      <alignment vertical="top" wrapText="1"/>
    </xf>
    <xf numFmtId="0" fontId="29" fillId="0" borderId="24" xfId="0" applyFont="1" applyBorder="1" applyAlignment="1">
      <alignment vertical="top" wrapText="1"/>
    </xf>
    <xf numFmtId="0" fontId="27" fillId="0" borderId="25" xfId="0" applyFont="1" applyBorder="1" applyAlignment="1">
      <alignment vertical="top" wrapText="1"/>
    </xf>
    <xf numFmtId="0" fontId="27" fillId="0" borderId="26" xfId="0" applyFont="1" applyBorder="1" applyAlignment="1">
      <alignment vertical="top" wrapText="1"/>
    </xf>
    <xf numFmtId="0" fontId="0" fillId="25" borderId="27" xfId="0" applyFill="1" applyBorder="1"/>
    <xf numFmtId="0" fontId="0" fillId="25" borderId="28" xfId="0" applyFill="1" applyBorder="1"/>
    <xf numFmtId="0" fontId="0" fillId="25" borderId="29" xfId="0" applyFill="1" applyBorder="1"/>
    <xf numFmtId="0" fontId="32" fillId="25" borderId="11" xfId="0" applyFont="1" applyFill="1" applyBorder="1"/>
    <xf numFmtId="0" fontId="33" fillId="25" borderId="11" xfId="0" applyFont="1" applyFill="1" applyBorder="1"/>
    <xf numFmtId="0" fontId="3" fillId="25" borderId="0" xfId="0" applyFont="1" applyFill="1" applyBorder="1"/>
    <xf numFmtId="0" fontId="3" fillId="26" borderId="10" xfId="0" applyFont="1" applyFill="1" applyBorder="1" applyAlignment="1">
      <alignment horizontal="right"/>
    </xf>
    <xf numFmtId="0" fontId="3" fillId="25" borderId="30" xfId="0" applyFont="1" applyFill="1" applyBorder="1" applyAlignment="1">
      <alignment horizontal="center"/>
    </xf>
    <xf numFmtId="0" fontId="3" fillId="25" borderId="28" xfId="0" applyFont="1" applyFill="1" applyBorder="1"/>
    <xf numFmtId="0" fontId="3" fillId="25" borderId="17" xfId="0" applyFont="1" applyFill="1" applyBorder="1" applyAlignment="1">
      <alignment horizontal="center"/>
    </xf>
    <xf numFmtId="0" fontId="3" fillId="25" borderId="18" xfId="0" applyFont="1" applyFill="1" applyBorder="1" applyAlignment="1">
      <alignment horizontal="center"/>
    </xf>
    <xf numFmtId="0" fontId="3" fillId="25" borderId="15" xfId="0" applyFont="1" applyFill="1" applyBorder="1"/>
    <xf numFmtId="0" fontId="0" fillId="25" borderId="15" xfId="0" applyFill="1" applyBorder="1"/>
    <xf numFmtId="0" fontId="4" fillId="24" borderId="10" xfId="0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/>
    <xf numFmtId="0" fontId="29" fillId="24" borderId="31" xfId="34" applyFont="1" applyFill="1" applyBorder="1" applyAlignment="1">
      <alignment horizontal="center"/>
    </xf>
    <xf numFmtId="0" fontId="29" fillId="24" borderId="32" xfId="34" applyFont="1" applyFill="1" applyBorder="1" applyAlignment="1">
      <alignment horizontal="center"/>
    </xf>
    <xf numFmtId="0" fontId="29" fillId="24" borderId="33" xfId="34" applyFont="1" applyFill="1" applyBorder="1" applyAlignment="1">
      <alignment horizontal="center"/>
    </xf>
    <xf numFmtId="0" fontId="30" fillId="0" borderId="34" xfId="34" applyFont="1" applyBorder="1"/>
    <xf numFmtId="0" fontId="30" fillId="0" borderId="0" xfId="34" applyFont="1" applyBorder="1"/>
    <xf numFmtId="0" fontId="30" fillId="0" borderId="0" xfId="34" applyBorder="1"/>
    <xf numFmtId="0" fontId="0" fillId="0" borderId="24" xfId="0" applyBorder="1"/>
    <xf numFmtId="0" fontId="30" fillId="0" borderId="21" xfId="34" applyFont="1" applyBorder="1"/>
    <xf numFmtId="0" fontId="30" fillId="0" borderId="22" xfId="34" applyFont="1" applyBorder="1"/>
    <xf numFmtId="0" fontId="30" fillId="0" borderId="22" xfId="34" applyBorder="1"/>
    <xf numFmtId="0" fontId="0" fillId="0" borderId="22" xfId="0" applyBorder="1"/>
    <xf numFmtId="0" fontId="0" fillId="0" borderId="26" xfId="0" applyBorder="1"/>
    <xf numFmtId="0" fontId="38" fillId="25" borderId="0" xfId="0" applyFont="1" applyFill="1"/>
    <xf numFmtId="167" fontId="1" fillId="25" borderId="10" xfId="32" applyNumberFormat="1" applyFill="1" applyBorder="1" applyAlignment="1">
      <alignment horizontal="center"/>
    </xf>
    <xf numFmtId="0" fontId="40" fillId="27" borderId="10" xfId="0" applyFont="1" applyFill="1" applyBorder="1" applyAlignment="1">
      <alignment horizontal="center"/>
    </xf>
    <xf numFmtId="0" fontId="3" fillId="25" borderId="35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/>
    </xf>
    <xf numFmtId="0" fontId="3" fillId="25" borderId="16" xfId="0" applyFont="1" applyFill="1" applyBorder="1" applyAlignment="1">
      <alignment horizontal="center"/>
    </xf>
    <xf numFmtId="0" fontId="0" fillId="24" borderId="20" xfId="0" applyFill="1" applyBorder="1"/>
    <xf numFmtId="0" fontId="3" fillId="24" borderId="34" xfId="0" applyFont="1" applyFill="1" applyBorder="1"/>
    <xf numFmtId="0" fontId="0" fillId="24" borderId="0" xfId="0" applyFill="1" applyBorder="1"/>
    <xf numFmtId="0" fontId="0" fillId="24" borderId="22" xfId="0" applyFill="1" applyBorder="1"/>
    <xf numFmtId="0" fontId="0" fillId="25" borderId="30" xfId="0" applyFill="1" applyBorder="1"/>
    <xf numFmtId="0" fontId="3" fillId="24" borderId="36" xfId="0" applyFont="1" applyFill="1" applyBorder="1"/>
    <xf numFmtId="0" fontId="1" fillId="24" borderId="37" xfId="0" applyFont="1" applyFill="1" applyBorder="1"/>
    <xf numFmtId="0" fontId="3" fillId="25" borderId="38" xfId="0" applyFont="1" applyFill="1" applyBorder="1" applyAlignment="1">
      <alignment horizontal="center"/>
    </xf>
    <xf numFmtId="165" fontId="1" fillId="25" borderId="17" xfId="32" applyNumberFormat="1" applyFill="1" applyBorder="1" applyAlignment="1"/>
    <xf numFmtId="166" fontId="0" fillId="25" borderId="17" xfId="0" applyNumberFormat="1" applyFill="1" applyBorder="1" applyAlignment="1"/>
    <xf numFmtId="165" fontId="1" fillId="25" borderId="18" xfId="32" applyNumberFormat="1" applyFill="1" applyBorder="1" applyAlignment="1"/>
    <xf numFmtId="166" fontId="0" fillId="25" borderId="18" xfId="0" applyNumberFormat="1" applyFill="1" applyBorder="1" applyAlignment="1"/>
    <xf numFmtId="168" fontId="1" fillId="0" borderId="10" xfId="32" applyNumberFormat="1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3" fillId="0" borderId="0" xfId="0" applyFont="1" applyFill="1" applyBorder="1" applyAlignment="1">
      <alignment horizontal="left"/>
    </xf>
    <xf numFmtId="0" fontId="0" fillId="0" borderId="0" xfId="0" applyFill="1"/>
    <xf numFmtId="2" fontId="4" fillId="0" borderId="0" xfId="0" applyNumberFormat="1" applyFont="1" applyBorder="1" applyAlignment="1">
      <alignment horizontal="center"/>
    </xf>
    <xf numFmtId="0" fontId="7" fillId="32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/>
    <xf numFmtId="0" fontId="4" fillId="25" borderId="0" xfId="0" applyFont="1" applyFill="1" applyBorder="1" applyAlignment="1">
      <alignment horizontal="center"/>
    </xf>
    <xf numFmtId="164" fontId="4" fillId="0" borderId="10" xfId="44" applyFont="1" applyBorder="1" applyAlignment="1">
      <alignment horizontal="center"/>
    </xf>
    <xf numFmtId="164" fontId="0" fillId="0" borderId="10" xfId="44" applyFont="1" applyBorder="1" applyAlignment="1">
      <alignment horizontal="center"/>
    </xf>
    <xf numFmtId="164" fontId="4" fillId="25" borderId="10" xfId="44" applyFont="1" applyFill="1" applyBorder="1" applyAlignment="1">
      <alignment horizontal="center"/>
    </xf>
    <xf numFmtId="164" fontId="0" fillId="25" borderId="10" xfId="44" applyFont="1" applyFill="1" applyBorder="1"/>
    <xf numFmtId="0" fontId="0" fillId="25" borderId="10" xfId="0" applyFill="1" applyBorder="1" applyAlignment="1">
      <alignment horizontal="left"/>
    </xf>
    <xf numFmtId="0" fontId="41" fillId="25" borderId="10" xfId="0" applyFont="1" applyFill="1" applyBorder="1" applyAlignment="1">
      <alignment horizontal="center"/>
    </xf>
    <xf numFmtId="0" fontId="45" fillId="25" borderId="10" xfId="0" quotePrefix="1" applyFont="1" applyFill="1" applyBorder="1" applyAlignment="1">
      <alignment horizontal="left" vertical="center"/>
    </xf>
    <xf numFmtId="0" fontId="48" fillId="31" borderId="10" xfId="0" applyFont="1" applyFill="1" applyBorder="1" applyAlignment="1">
      <alignment horizontal="center"/>
    </xf>
    <xf numFmtId="0" fontId="4" fillId="0" borderId="0" xfId="0" applyFont="1" applyFill="1"/>
    <xf numFmtId="0" fontId="4" fillId="25" borderId="0" xfId="0" applyFont="1" applyFill="1"/>
    <xf numFmtId="164" fontId="0" fillId="25" borderId="10" xfId="44" applyFont="1" applyFill="1" applyBorder="1" applyAlignment="1">
      <alignment horizontal="center"/>
    </xf>
    <xf numFmtId="1" fontId="4" fillId="25" borderId="10" xfId="0" applyNumberFormat="1" applyFont="1" applyFill="1" applyBorder="1" applyAlignment="1">
      <alignment horizontal="center"/>
    </xf>
    <xf numFmtId="0" fontId="4" fillId="25" borderId="0" xfId="0" applyFont="1" applyFill="1" applyBorder="1" applyAlignment="1"/>
    <xf numFmtId="164" fontId="0" fillId="25" borderId="10" xfId="44" quotePrefix="1" applyFont="1" applyFill="1" applyBorder="1" applyAlignment="1"/>
    <xf numFmtId="0" fontId="45" fillId="25" borderId="10" xfId="0" quotePrefix="1" applyFont="1" applyFill="1" applyBorder="1" applyAlignment="1">
      <alignment vertical="center"/>
    </xf>
    <xf numFmtId="0" fontId="45" fillId="25" borderId="35" xfId="0" quotePrefix="1" applyFont="1" applyFill="1" applyBorder="1" applyAlignment="1">
      <alignment vertical="center"/>
    </xf>
    <xf numFmtId="0" fontId="45" fillId="25" borderId="16" xfId="0" quotePrefix="1" applyFont="1" applyFill="1" applyBorder="1" applyAlignment="1">
      <alignment vertical="center"/>
    </xf>
    <xf numFmtId="0" fontId="4" fillId="0" borderId="0" xfId="0" applyFont="1"/>
    <xf numFmtId="164" fontId="48" fillId="31" borderId="10" xfId="44" applyFont="1" applyFill="1" applyBorder="1" applyAlignment="1">
      <alignment horizontal="center"/>
    </xf>
    <xf numFmtId="164" fontId="0" fillId="0" borderId="10" xfId="44" applyFont="1" applyBorder="1"/>
    <xf numFmtId="164" fontId="0" fillId="0" borderId="10" xfId="44" applyFont="1" applyFill="1" applyBorder="1" applyAlignment="1">
      <alignment horizontal="center"/>
    </xf>
    <xf numFmtId="169" fontId="0" fillId="0" borderId="10" xfId="44" applyNumberFormat="1" applyFont="1" applyBorder="1"/>
    <xf numFmtId="2" fontId="0" fillId="25" borderId="10" xfId="0" applyNumberFormat="1" applyFill="1" applyBorder="1" applyAlignment="1">
      <alignment horizontal="center"/>
    </xf>
    <xf numFmtId="164" fontId="4" fillId="25" borderId="10" xfId="44" applyFont="1" applyFill="1" applyBorder="1"/>
    <xf numFmtId="2" fontId="1" fillId="0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25" borderId="10" xfId="0" applyFont="1" applyFill="1" applyBorder="1" applyAlignment="1">
      <alignment horizontal="center"/>
    </xf>
    <xf numFmtId="0" fontId="47" fillId="34" borderId="10" xfId="0" applyFont="1" applyFill="1" applyBorder="1" applyAlignment="1">
      <alignment horizontal="center"/>
    </xf>
    <xf numFmtId="0" fontId="50" fillId="34" borderId="10" xfId="0" applyFont="1" applyFill="1" applyBorder="1" applyAlignment="1">
      <alignment horizontal="center"/>
    </xf>
    <xf numFmtId="0" fontId="4" fillId="35" borderId="10" xfId="0" applyFont="1" applyFill="1" applyBorder="1" applyAlignment="1">
      <alignment horizontal="center"/>
    </xf>
    <xf numFmtId="0" fontId="45" fillId="25" borderId="10" xfId="0" quotePrefix="1" applyFont="1" applyFill="1" applyBorder="1" applyAlignment="1">
      <alignment horizontal="left" vertical="center"/>
    </xf>
    <xf numFmtId="0" fontId="44" fillId="34" borderId="11" xfId="0" applyFont="1" applyFill="1" applyBorder="1" applyAlignment="1">
      <alignment horizontal="left" vertical="center"/>
    </xf>
    <xf numFmtId="0" fontId="44" fillId="34" borderId="0" xfId="0" applyFont="1" applyFill="1" applyBorder="1" applyAlignment="1">
      <alignment horizontal="left" vertical="center"/>
    </xf>
    <xf numFmtId="0" fontId="35" fillId="31" borderId="0" xfId="0" applyFont="1" applyFill="1" applyBorder="1" applyAlignment="1">
      <alignment vertical="top" wrapText="1"/>
    </xf>
    <xf numFmtId="0" fontId="35" fillId="31" borderId="0" xfId="0" applyFont="1" applyFill="1" applyBorder="1" applyAlignment="1">
      <alignment horizontal="left" vertical="top" wrapText="1"/>
    </xf>
    <xf numFmtId="0" fontId="4" fillId="0" borderId="0" xfId="0" quotePrefix="1" applyFont="1" applyFill="1" applyBorder="1" applyAlignment="1">
      <alignment horizontal="center"/>
    </xf>
    <xf numFmtId="0" fontId="26" fillId="28" borderId="36" xfId="0" applyFont="1" applyFill="1" applyBorder="1" applyAlignment="1">
      <alignment horizontal="center" vertical="top" wrapText="1"/>
    </xf>
    <xf numFmtId="0" fontId="26" fillId="28" borderId="39" xfId="0" applyFont="1" applyFill="1" applyBorder="1" applyAlignment="1">
      <alignment horizontal="center" vertical="top" wrapText="1"/>
    </xf>
    <xf numFmtId="0" fontId="52" fillId="31" borderId="0" xfId="0" applyFont="1" applyFill="1" applyBorder="1" applyAlignment="1">
      <alignment vertical="top" wrapText="1"/>
    </xf>
    <xf numFmtId="0" fontId="52" fillId="31" borderId="0" xfId="0" applyFont="1" applyFill="1" applyBorder="1" applyAlignment="1">
      <alignment horizontal="left" vertical="top" wrapText="1"/>
    </xf>
    <xf numFmtId="0" fontId="45" fillId="25" borderId="10" xfId="0" quotePrefix="1" applyFont="1" applyFill="1" applyBorder="1" applyAlignment="1">
      <alignment horizontal="left" vertical="center"/>
    </xf>
    <xf numFmtId="0" fontId="46" fillId="33" borderId="0" xfId="0" applyFont="1" applyFill="1" applyAlignment="1">
      <alignment horizontal="left"/>
    </xf>
    <xf numFmtId="0" fontId="42" fillId="30" borderId="0" xfId="0" applyFont="1" applyFill="1" applyBorder="1" applyAlignment="1">
      <alignment horizontal="left" vertical="top" wrapText="1"/>
    </xf>
    <xf numFmtId="0" fontId="49" fillId="30" borderId="30" xfId="0" applyFont="1" applyFill="1" applyBorder="1" applyAlignment="1">
      <alignment horizontal="center" wrapText="1"/>
    </xf>
    <xf numFmtId="0" fontId="49" fillId="30" borderId="18" xfId="0" applyFont="1" applyFill="1" applyBorder="1" applyAlignment="1">
      <alignment horizontal="center" wrapText="1"/>
    </xf>
    <xf numFmtId="0" fontId="49" fillId="30" borderId="10" xfId="0" applyFont="1" applyFill="1" applyBorder="1" applyAlignment="1">
      <alignment horizontal="center" vertical="center"/>
    </xf>
    <xf numFmtId="0" fontId="44" fillId="34" borderId="11" xfId="0" applyFont="1" applyFill="1" applyBorder="1" applyAlignment="1">
      <alignment horizontal="left"/>
    </xf>
    <xf numFmtId="0" fontId="44" fillId="34" borderId="0" xfId="0" applyFont="1" applyFill="1" applyBorder="1" applyAlignment="1">
      <alignment horizontal="left"/>
    </xf>
    <xf numFmtId="0" fontId="55" fillId="30" borderId="0" xfId="0" applyFont="1" applyFill="1" applyBorder="1" applyAlignment="1">
      <alignment horizontal="left" vertical="top" wrapText="1"/>
    </xf>
    <xf numFmtId="0" fontId="2" fillId="24" borderId="36" xfId="0" applyFont="1" applyFill="1" applyBorder="1" applyAlignment="1">
      <alignment horizontal="center"/>
    </xf>
    <xf numFmtId="0" fontId="2" fillId="24" borderId="37" xfId="0" applyFont="1" applyFill="1" applyBorder="1" applyAlignment="1">
      <alignment horizontal="center"/>
    </xf>
    <xf numFmtId="0" fontId="2" fillId="24" borderId="39" xfId="0" applyFont="1" applyFill="1" applyBorder="1" applyAlignment="1">
      <alignment horizontal="center"/>
    </xf>
    <xf numFmtId="0" fontId="35" fillId="24" borderId="35" xfId="0" applyFont="1" applyFill="1" applyBorder="1" applyAlignment="1">
      <alignment horizontal="center"/>
    </xf>
    <xf numFmtId="0" fontId="35" fillId="24" borderId="40" xfId="0" applyFont="1" applyFill="1" applyBorder="1" applyAlignment="1">
      <alignment horizontal="center"/>
    </xf>
    <xf numFmtId="0" fontId="35" fillId="24" borderId="16" xfId="0" applyFont="1" applyFill="1" applyBorder="1" applyAlignment="1">
      <alignment horizontal="center"/>
    </xf>
    <xf numFmtId="0" fontId="31" fillId="29" borderId="35" xfId="0" applyFont="1" applyFill="1" applyBorder="1" applyAlignment="1">
      <alignment horizontal="center"/>
    </xf>
    <xf numFmtId="0" fontId="31" fillId="29" borderId="40" xfId="0" applyFont="1" applyFill="1" applyBorder="1" applyAlignment="1">
      <alignment horizontal="center"/>
    </xf>
    <xf numFmtId="0" fontId="31" fillId="29" borderId="16" xfId="0" applyFont="1" applyFill="1" applyBorder="1" applyAlignment="1">
      <alignment horizontal="center"/>
    </xf>
    <xf numFmtId="0" fontId="3" fillId="24" borderId="19" xfId="0" applyFont="1" applyFill="1" applyBorder="1" applyAlignment="1">
      <alignment vertical="top" wrapText="1"/>
    </xf>
    <xf numFmtId="0" fontId="3" fillId="24" borderId="20" xfId="0" applyFont="1" applyFill="1" applyBorder="1" applyAlignment="1">
      <alignment vertical="top" wrapText="1"/>
    </xf>
    <xf numFmtId="0" fontId="0" fillId="25" borderId="10" xfId="0" applyFill="1" applyBorder="1" applyAlignment="1">
      <alignment horizontal="left"/>
    </xf>
    <xf numFmtId="0" fontId="2" fillId="24" borderId="22" xfId="0" applyFont="1" applyFill="1" applyBorder="1" applyAlignment="1">
      <alignment horizontal="center"/>
    </xf>
    <xf numFmtId="0" fontId="3" fillId="24" borderId="36" xfId="0" applyFont="1" applyFill="1" applyBorder="1" applyAlignment="1">
      <alignment vertical="top" wrapText="1"/>
    </xf>
    <xf numFmtId="0" fontId="3" fillId="24" borderId="37" xfId="0" applyFont="1" applyFill="1" applyBorder="1" applyAlignment="1">
      <alignment vertical="top" wrapText="1"/>
    </xf>
    <xf numFmtId="0" fontId="3" fillId="24" borderId="21" xfId="0" applyFont="1" applyFill="1" applyBorder="1" applyAlignment="1">
      <alignment vertical="top" wrapText="1"/>
    </xf>
    <xf numFmtId="0" fontId="3" fillId="24" borderId="22" xfId="0" applyFont="1" applyFill="1" applyBorder="1" applyAlignment="1">
      <alignment vertical="top" wrapText="1"/>
    </xf>
    <xf numFmtId="0" fontId="40" fillId="27" borderId="10" xfId="0" applyFont="1" applyFill="1" applyBorder="1" applyAlignment="1">
      <alignment horizontal="center"/>
    </xf>
    <xf numFmtId="0" fontId="45" fillId="25" borderId="10" xfId="0" quotePrefix="1" applyFont="1" applyFill="1" applyBorder="1" applyAlignment="1">
      <alignment horizontal="center" vertical="center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0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oneda" xfId="44" builtinId="4"/>
    <cellStyle name="Neutral" xfId="33" builtinId="28" customBuiltin="1"/>
    <cellStyle name="Normal" xfId="0" builtinId="0"/>
    <cellStyle name="Normal_Lógica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mruColors>
      <color rgb="FFFFFFCC"/>
      <color rgb="FFFFFF66"/>
      <color rgb="FF333399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7"/>
  <sheetViews>
    <sheetView showGridLines="0" zoomScaleNormal="100" workbookViewId="0">
      <selection activeCell="C6" sqref="C6"/>
    </sheetView>
  </sheetViews>
  <sheetFormatPr baseColWidth="10" defaultRowHeight="12.75" x14ac:dyDescent="0.2"/>
  <cols>
    <col min="1" max="1" width="20.5703125" customWidth="1"/>
    <col min="2" max="2" width="16.42578125" customWidth="1"/>
    <col min="3" max="3" width="16.5703125" customWidth="1"/>
    <col min="4" max="4" width="15.42578125" customWidth="1"/>
    <col min="5" max="5" width="13.42578125" customWidth="1"/>
    <col min="6" max="6" width="13.7109375" customWidth="1"/>
    <col min="7" max="7" width="23.28515625" customWidth="1"/>
  </cols>
  <sheetData>
    <row r="1" spans="1:7" ht="29.25" customHeight="1" x14ac:dyDescent="0.2">
      <c r="A1" s="129" t="s">
        <v>261</v>
      </c>
      <c r="B1" s="130"/>
      <c r="C1" s="130"/>
      <c r="D1" s="130"/>
      <c r="E1" s="130"/>
      <c r="F1" s="130"/>
      <c r="G1" s="130"/>
    </row>
    <row r="2" spans="1:7" s="89" customFormat="1" ht="18" x14ac:dyDescent="0.25">
      <c r="A2" s="88"/>
      <c r="B2" s="88"/>
      <c r="C2" s="88"/>
      <c r="D2" s="88"/>
      <c r="E2" s="88"/>
      <c r="F2" s="88"/>
      <c r="G2" s="88"/>
    </row>
    <row r="3" spans="1:7" s="106" customFormat="1" ht="15" x14ac:dyDescent="0.2">
      <c r="A3" s="131" t="s">
        <v>273</v>
      </c>
      <c r="B3" s="131"/>
      <c r="C3" s="131"/>
      <c r="D3" s="131"/>
      <c r="E3" s="131"/>
      <c r="F3" s="131"/>
      <c r="G3" s="131"/>
    </row>
    <row r="4" spans="1:7" s="89" customFormat="1" x14ac:dyDescent="0.2">
      <c r="A4"/>
      <c r="B4"/>
      <c r="C4"/>
      <c r="D4"/>
      <c r="E4"/>
      <c r="F4"/>
      <c r="G4"/>
    </row>
    <row r="5" spans="1:7" s="89" customFormat="1" x14ac:dyDescent="0.2">
      <c r="A5" s="125" t="s">
        <v>180</v>
      </c>
      <c r="B5" s="125" t="s">
        <v>181</v>
      </c>
      <c r="C5" s="125" t="s">
        <v>182</v>
      </c>
      <c r="D5"/>
      <c r="E5" s="133"/>
      <c r="F5" s="133"/>
      <c r="G5" s="133"/>
    </row>
    <row r="6" spans="1:7" s="89" customFormat="1" x14ac:dyDescent="0.2">
      <c r="A6" s="86" t="s">
        <v>175</v>
      </c>
      <c r="B6" s="122" t="s">
        <v>265</v>
      </c>
      <c r="C6" s="127" t="str">
        <f>IF(B6="N","NACIONAL","EXTRANJERO")</f>
        <v>EXTRANJERO</v>
      </c>
      <c r="D6"/>
      <c r="E6"/>
      <c r="F6"/>
      <c r="G6"/>
    </row>
    <row r="7" spans="1:7" s="89" customFormat="1" x14ac:dyDescent="0.2">
      <c r="A7" s="86" t="s">
        <v>176</v>
      </c>
      <c r="B7" s="4" t="s">
        <v>266</v>
      </c>
      <c r="C7" s="127" t="str">
        <f t="shared" ref="C7:C10" si="0">IF(B7="N","NACIONAL","EXTRANJERO")</f>
        <v>NACIONAL</v>
      </c>
      <c r="D7"/>
      <c r="E7"/>
      <c r="F7"/>
      <c r="G7"/>
    </row>
    <row r="8" spans="1:7" s="89" customFormat="1" x14ac:dyDescent="0.2">
      <c r="A8" s="86" t="s">
        <v>177</v>
      </c>
      <c r="B8" s="123" t="s">
        <v>266</v>
      </c>
      <c r="C8" s="127" t="str">
        <f t="shared" si="0"/>
        <v>NACIONAL</v>
      </c>
      <c r="D8"/>
      <c r="E8"/>
      <c r="F8"/>
      <c r="G8"/>
    </row>
    <row r="9" spans="1:7" s="89" customFormat="1" x14ac:dyDescent="0.2">
      <c r="A9" s="86" t="s">
        <v>178</v>
      </c>
      <c r="B9" s="123" t="s">
        <v>266</v>
      </c>
      <c r="C9" s="127" t="str">
        <f t="shared" si="0"/>
        <v>NACIONAL</v>
      </c>
      <c r="D9"/>
      <c r="E9"/>
      <c r="F9"/>
      <c r="G9"/>
    </row>
    <row r="10" spans="1:7" s="89" customFormat="1" x14ac:dyDescent="0.2">
      <c r="A10" s="86" t="s">
        <v>179</v>
      </c>
      <c r="B10" s="123" t="s">
        <v>265</v>
      </c>
      <c r="C10" s="127" t="str">
        <f t="shared" si="0"/>
        <v>EXTRANJERO</v>
      </c>
      <c r="D10"/>
      <c r="E10"/>
      <c r="F10"/>
      <c r="G10"/>
    </row>
    <row r="11" spans="1:7" s="89" customFormat="1" x14ac:dyDescent="0.2">
      <c r="A11" s="1"/>
      <c r="B11" s="90"/>
      <c r="C11" s="6"/>
      <c r="D11"/>
      <c r="E11"/>
      <c r="F11"/>
      <c r="G11"/>
    </row>
    <row r="12" spans="1:7" s="89" customFormat="1" x14ac:dyDescent="0.2">
      <c r="A12" s="1"/>
      <c r="B12" s="90"/>
      <c r="C12" s="6"/>
      <c r="D12"/>
      <c r="E12"/>
      <c r="F12"/>
      <c r="G12"/>
    </row>
    <row r="13" spans="1:7" s="89" customFormat="1" x14ac:dyDescent="0.2">
      <c r="A13" s="1"/>
      <c r="B13" s="90"/>
      <c r="C13" s="6"/>
      <c r="D13"/>
      <c r="E13"/>
      <c r="F13"/>
      <c r="G13"/>
    </row>
    <row r="14" spans="1:7" s="89" customFormat="1" x14ac:dyDescent="0.2">
      <c r="A14" s="1"/>
      <c r="B14" s="90"/>
      <c r="C14" s="6"/>
      <c r="D14"/>
      <c r="E14"/>
      <c r="F14"/>
      <c r="G14"/>
    </row>
    <row r="15" spans="1:7" s="106" customFormat="1" ht="15" x14ac:dyDescent="0.2">
      <c r="A15" s="132" t="s">
        <v>274</v>
      </c>
      <c r="B15" s="132"/>
      <c r="C15" s="132"/>
      <c r="D15" s="132"/>
      <c r="E15" s="132"/>
      <c r="F15" s="132"/>
      <c r="G15" s="132"/>
    </row>
    <row r="16" spans="1:7" s="89" customFormat="1" x14ac:dyDescent="0.2">
      <c r="A16" s="12"/>
      <c r="B16" s="12"/>
      <c r="C16" s="12"/>
      <c r="D16" s="12"/>
      <c r="E16" s="12"/>
      <c r="F16" s="12"/>
      <c r="G16" s="12"/>
    </row>
    <row r="17" spans="1:7" s="89" customFormat="1" x14ac:dyDescent="0.2">
      <c r="A17" s="125" t="s">
        <v>184</v>
      </c>
      <c r="B17" s="125" t="s">
        <v>183</v>
      </c>
      <c r="C17" s="125" t="s">
        <v>189</v>
      </c>
      <c r="D17" s="12"/>
      <c r="E17" s="12"/>
      <c r="F17" s="12"/>
      <c r="G17" s="12"/>
    </row>
    <row r="18" spans="1:7" s="89" customFormat="1" x14ac:dyDescent="0.2">
      <c r="A18" s="86" t="s">
        <v>190</v>
      </c>
      <c r="B18" s="95" t="s">
        <v>185</v>
      </c>
      <c r="C18" s="16" t="str">
        <f>IF(B18="SI","SAN ISIDRO","")</f>
        <v/>
      </c>
      <c r="D18" s="12"/>
      <c r="E18" s="12"/>
      <c r="F18" s="12"/>
      <c r="G18" s="12"/>
    </row>
    <row r="19" spans="1:7" s="89" customFormat="1" x14ac:dyDescent="0.2">
      <c r="A19" s="86" t="s">
        <v>191</v>
      </c>
      <c r="B19" s="124" t="s">
        <v>114</v>
      </c>
      <c r="C19" s="16" t="str">
        <f t="shared" ref="C19:C22" si="1">IF(B19="SI","SAN ISIDRO","")</f>
        <v>SAN ISIDRO</v>
      </c>
      <c r="D19" s="12"/>
      <c r="E19" s="12"/>
      <c r="F19" s="12"/>
      <c r="G19" s="12"/>
    </row>
    <row r="20" spans="1:7" s="89" customFormat="1" x14ac:dyDescent="0.2">
      <c r="A20" s="86" t="s">
        <v>192</v>
      </c>
      <c r="B20" s="124" t="s">
        <v>268</v>
      </c>
      <c r="C20" s="16" t="str">
        <f t="shared" si="1"/>
        <v/>
      </c>
      <c r="D20" s="12"/>
      <c r="E20" s="12"/>
      <c r="F20" s="12"/>
      <c r="G20" s="12"/>
    </row>
    <row r="21" spans="1:7" s="89" customFormat="1" x14ac:dyDescent="0.2">
      <c r="A21" s="86" t="s">
        <v>193</v>
      </c>
      <c r="B21" s="124" t="s">
        <v>269</v>
      </c>
      <c r="C21" s="16" t="str">
        <f t="shared" si="1"/>
        <v/>
      </c>
      <c r="D21" s="12"/>
      <c r="E21" s="12"/>
      <c r="F21" s="12"/>
      <c r="G21" s="12"/>
    </row>
    <row r="22" spans="1:7" s="89" customFormat="1" x14ac:dyDescent="0.2">
      <c r="A22" s="86" t="s">
        <v>194</v>
      </c>
      <c r="B22" s="124" t="s">
        <v>114</v>
      </c>
      <c r="C22" s="16" t="str">
        <f t="shared" si="1"/>
        <v>SAN ISIDRO</v>
      </c>
      <c r="D22" s="12"/>
      <c r="E22" s="12"/>
      <c r="F22" s="12"/>
      <c r="G22" s="12"/>
    </row>
    <row r="23" spans="1:7" s="89" customFormat="1" x14ac:dyDescent="0.2">
      <c r="A23" s="1"/>
      <c r="B23" s="90"/>
      <c r="C23" s="6"/>
      <c r="D23"/>
      <c r="E23"/>
      <c r="F23"/>
      <c r="G23"/>
    </row>
    <row r="24" spans="1:7" s="89" customFormat="1" x14ac:dyDescent="0.2">
      <c r="A24" s="1"/>
      <c r="B24" s="90"/>
      <c r="C24" s="6"/>
      <c r="D24"/>
      <c r="E24"/>
      <c r="F24"/>
      <c r="G24"/>
    </row>
    <row r="25" spans="1:7" s="12" customFormat="1" x14ac:dyDescent="0.2"/>
    <row r="26" spans="1:7" s="89" customFormat="1" x14ac:dyDescent="0.2">
      <c r="A26" s="1"/>
      <c r="B26" s="90"/>
      <c r="C26" s="6"/>
      <c r="D26"/>
      <c r="E26"/>
      <c r="F26"/>
      <c r="G26"/>
    </row>
    <row r="27" spans="1:7" s="89" customFormat="1" ht="18" x14ac:dyDescent="0.25">
      <c r="A27" s="88"/>
      <c r="B27" s="88"/>
      <c r="C27" s="88"/>
      <c r="D27" s="88"/>
      <c r="E27" s="88"/>
      <c r="F27" s="88"/>
      <c r="G27" s="88"/>
    </row>
  </sheetData>
  <mergeCells count="4">
    <mergeCell ref="A1:G1"/>
    <mergeCell ref="A3:G3"/>
    <mergeCell ref="A15:G15"/>
    <mergeCell ref="E5:G5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32"/>
  <sheetViews>
    <sheetView showGridLines="0" workbookViewId="0">
      <selection sqref="A1:B1"/>
    </sheetView>
  </sheetViews>
  <sheetFormatPr baseColWidth="10" defaultRowHeight="12.75" x14ac:dyDescent="0.2"/>
  <cols>
    <col min="1" max="1" width="35.140625" customWidth="1"/>
    <col min="2" max="2" width="40.5703125" customWidth="1"/>
  </cols>
  <sheetData>
    <row r="1" spans="1:2" ht="19.5" thickBot="1" x14ac:dyDescent="0.25">
      <c r="A1" s="134" t="s">
        <v>107</v>
      </c>
      <c r="B1" s="135"/>
    </row>
    <row r="2" spans="1:2" x14ac:dyDescent="0.2">
      <c r="A2" s="30"/>
      <c r="B2" s="31"/>
    </row>
    <row r="3" spans="1:2" x14ac:dyDescent="0.2">
      <c r="A3" s="32" t="s">
        <v>71</v>
      </c>
      <c r="B3" s="33" t="s">
        <v>92</v>
      </c>
    </row>
    <row r="4" spans="1:2" x14ac:dyDescent="0.2">
      <c r="A4" s="30"/>
      <c r="B4" s="31"/>
    </row>
    <row r="5" spans="1:2" x14ac:dyDescent="0.2">
      <c r="A5" s="34" t="s">
        <v>95</v>
      </c>
      <c r="B5" s="35" t="s">
        <v>96</v>
      </c>
    </row>
    <row r="6" spans="1:2" x14ac:dyDescent="0.2">
      <c r="A6" s="34" t="s">
        <v>73</v>
      </c>
      <c r="B6" s="35" t="s">
        <v>93</v>
      </c>
    </row>
    <row r="7" spans="1:2" x14ac:dyDescent="0.2">
      <c r="A7" s="34" t="s">
        <v>75</v>
      </c>
      <c r="B7" s="35" t="s">
        <v>94</v>
      </c>
    </row>
    <row r="8" spans="1:2" ht="13.5" thickBot="1" x14ac:dyDescent="0.25">
      <c r="A8" s="36"/>
      <c r="B8" s="37"/>
    </row>
    <row r="9" spans="1:2" x14ac:dyDescent="0.2">
      <c r="A9" s="33" t="s">
        <v>72</v>
      </c>
      <c r="B9" s="32" t="s">
        <v>77</v>
      </c>
    </row>
    <row r="10" spans="1:2" x14ac:dyDescent="0.2">
      <c r="A10" s="31"/>
      <c r="B10" s="30"/>
    </row>
    <row r="11" spans="1:2" x14ac:dyDescent="0.2">
      <c r="A11" s="35" t="s">
        <v>97</v>
      </c>
      <c r="B11" s="34" t="s">
        <v>79</v>
      </c>
    </row>
    <row r="12" spans="1:2" x14ac:dyDescent="0.2">
      <c r="A12" s="35" t="s">
        <v>74</v>
      </c>
      <c r="B12" s="34" t="s">
        <v>81</v>
      </c>
    </row>
    <row r="13" spans="1:2" x14ac:dyDescent="0.2">
      <c r="A13" s="35" t="s">
        <v>76</v>
      </c>
      <c r="B13" s="34" t="s">
        <v>82</v>
      </c>
    </row>
    <row r="14" spans="1:2" ht="13.5" thickBot="1" x14ac:dyDescent="0.25">
      <c r="A14" s="37"/>
      <c r="B14" s="36"/>
    </row>
    <row r="15" spans="1:2" x14ac:dyDescent="0.2">
      <c r="A15" s="33" t="s">
        <v>78</v>
      </c>
      <c r="B15" s="32" t="s">
        <v>83</v>
      </c>
    </row>
    <row r="16" spans="1:2" x14ac:dyDescent="0.2">
      <c r="A16" s="31"/>
      <c r="B16" s="30"/>
    </row>
    <row r="17" spans="1:2" x14ac:dyDescent="0.2">
      <c r="A17" s="35" t="s">
        <v>80</v>
      </c>
      <c r="B17" s="34" t="s">
        <v>85</v>
      </c>
    </row>
    <row r="18" spans="1:2" x14ac:dyDescent="0.2">
      <c r="A18" s="35" t="s">
        <v>98</v>
      </c>
      <c r="B18" s="34" t="s">
        <v>100</v>
      </c>
    </row>
    <row r="19" spans="1:2" x14ac:dyDescent="0.2">
      <c r="A19" s="35" t="s">
        <v>99</v>
      </c>
      <c r="B19" s="34" t="s">
        <v>87</v>
      </c>
    </row>
    <row r="20" spans="1:2" ht="13.5" thickBot="1" x14ac:dyDescent="0.25">
      <c r="A20" s="37"/>
      <c r="B20" s="36"/>
    </row>
    <row r="21" spans="1:2" x14ac:dyDescent="0.2">
      <c r="A21" s="33" t="s">
        <v>84</v>
      </c>
      <c r="B21" s="32" t="s">
        <v>88</v>
      </c>
    </row>
    <row r="22" spans="1:2" x14ac:dyDescent="0.2">
      <c r="A22" s="31"/>
      <c r="B22" s="30"/>
    </row>
    <row r="23" spans="1:2" x14ac:dyDescent="0.2">
      <c r="A23" s="35" t="s">
        <v>86</v>
      </c>
      <c r="B23" s="34" t="s">
        <v>90</v>
      </c>
    </row>
    <row r="24" spans="1:2" x14ac:dyDescent="0.2">
      <c r="A24" s="35" t="s">
        <v>101</v>
      </c>
      <c r="B24" s="34" t="s">
        <v>103</v>
      </c>
    </row>
    <row r="25" spans="1:2" x14ac:dyDescent="0.2">
      <c r="A25" s="35" t="s">
        <v>102</v>
      </c>
      <c r="B25" s="34" t="s">
        <v>104</v>
      </c>
    </row>
    <row r="26" spans="1:2" ht="13.5" thickBot="1" x14ac:dyDescent="0.25">
      <c r="A26" s="37"/>
      <c r="B26" s="36"/>
    </row>
    <row r="27" spans="1:2" x14ac:dyDescent="0.2">
      <c r="A27" s="33" t="s">
        <v>89</v>
      </c>
    </row>
    <row r="28" spans="1:2" x14ac:dyDescent="0.2">
      <c r="A28" s="31"/>
    </row>
    <row r="29" spans="1:2" x14ac:dyDescent="0.2">
      <c r="A29" s="35" t="s">
        <v>91</v>
      </c>
    </row>
    <row r="30" spans="1:2" x14ac:dyDescent="0.2">
      <c r="A30" s="35" t="s">
        <v>105</v>
      </c>
    </row>
    <row r="31" spans="1:2" x14ac:dyDescent="0.2">
      <c r="A31" s="35" t="s">
        <v>106</v>
      </c>
    </row>
    <row r="32" spans="1:2" ht="13.5" thickBot="1" x14ac:dyDescent="0.25">
      <c r="A32" s="37"/>
    </row>
  </sheetData>
  <mergeCells count="1">
    <mergeCell ref="A1:B1"/>
  </mergeCells>
  <phoneticPr fontId="25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F28" sqref="F28"/>
    </sheetView>
  </sheetViews>
  <sheetFormatPr baseColWidth="10" defaultRowHeight="12.75" x14ac:dyDescent="0.2"/>
  <cols>
    <col min="1" max="1" width="20.5703125" customWidth="1"/>
    <col min="2" max="2" width="16.42578125" customWidth="1"/>
    <col min="3" max="3" width="16.5703125" customWidth="1"/>
    <col min="4" max="4" width="15.42578125" customWidth="1"/>
    <col min="5" max="5" width="13.42578125" customWidth="1"/>
    <col min="6" max="6" width="13.7109375" customWidth="1"/>
    <col min="7" max="7" width="23.28515625" customWidth="1"/>
  </cols>
  <sheetData>
    <row r="1" spans="1:7" ht="29.25" customHeight="1" x14ac:dyDescent="0.2">
      <c r="A1" s="129" t="s">
        <v>262</v>
      </c>
      <c r="B1" s="130"/>
      <c r="C1" s="130"/>
      <c r="D1" s="130"/>
      <c r="E1" s="130"/>
      <c r="F1" s="130"/>
      <c r="G1" s="130"/>
    </row>
    <row r="2" spans="1:7" s="89" customFormat="1" ht="18" x14ac:dyDescent="0.25">
      <c r="A2" s="88"/>
      <c r="B2" s="88"/>
      <c r="C2" s="88"/>
      <c r="D2" s="88"/>
      <c r="E2" s="88"/>
      <c r="F2" s="88"/>
      <c r="G2" s="88"/>
    </row>
    <row r="3" spans="1:7" s="106" customFormat="1" ht="18" x14ac:dyDescent="0.2">
      <c r="A3" s="136" t="s">
        <v>290</v>
      </c>
      <c r="B3" s="136"/>
      <c r="C3" s="136"/>
      <c r="D3" s="136"/>
      <c r="E3" s="136"/>
      <c r="F3" s="136"/>
      <c r="G3" s="136"/>
    </row>
    <row r="4" spans="1:7" s="89" customFormat="1" x14ac:dyDescent="0.2">
      <c r="A4"/>
      <c r="B4"/>
      <c r="C4"/>
      <c r="D4"/>
      <c r="E4"/>
      <c r="F4"/>
      <c r="G4"/>
    </row>
    <row r="5" spans="1:7" s="89" customFormat="1" ht="15" x14ac:dyDescent="0.25">
      <c r="A5" s="126" t="s">
        <v>132</v>
      </c>
      <c r="B5" s="126" t="s">
        <v>270</v>
      </c>
      <c r="C5" s="126" t="s">
        <v>182</v>
      </c>
      <c r="D5"/>
      <c r="E5" s="133"/>
      <c r="F5" s="133"/>
      <c r="G5" s="133"/>
    </row>
    <row r="6" spans="1:7" s="89" customFormat="1" x14ac:dyDescent="0.2">
      <c r="A6" s="86" t="s">
        <v>175</v>
      </c>
      <c r="B6" s="93">
        <v>20000</v>
      </c>
      <c r="C6" s="87" t="str">
        <f>IF(B6&lt;15000,"REGULAR","EXCELENTE")</f>
        <v>EXCELENTE</v>
      </c>
      <c r="D6"/>
      <c r="E6"/>
      <c r="F6"/>
      <c r="G6"/>
    </row>
    <row r="7" spans="1:7" s="89" customFormat="1" x14ac:dyDescent="0.2">
      <c r="A7" s="86" t="s">
        <v>176</v>
      </c>
      <c r="B7" s="94">
        <v>14000</v>
      </c>
      <c r="C7" s="87" t="str">
        <f t="shared" ref="C7:C10" si="0">IF(B7&lt;15000,"REGULAR","EXCELENTE")</f>
        <v>REGULAR</v>
      </c>
      <c r="D7"/>
      <c r="E7"/>
      <c r="F7"/>
      <c r="G7"/>
    </row>
    <row r="8" spans="1:7" s="89" customFormat="1" x14ac:dyDescent="0.2">
      <c r="A8" s="86" t="s">
        <v>177</v>
      </c>
      <c r="B8" s="93">
        <v>15000</v>
      </c>
      <c r="C8" s="87" t="str">
        <f t="shared" si="0"/>
        <v>EXCELENTE</v>
      </c>
      <c r="D8"/>
      <c r="E8"/>
      <c r="F8"/>
      <c r="G8"/>
    </row>
    <row r="9" spans="1:7" s="89" customFormat="1" x14ac:dyDescent="0.2">
      <c r="A9" s="86" t="s">
        <v>178</v>
      </c>
      <c r="B9" s="93">
        <v>25000</v>
      </c>
      <c r="C9" s="87" t="str">
        <f t="shared" si="0"/>
        <v>EXCELENTE</v>
      </c>
      <c r="D9"/>
      <c r="E9"/>
      <c r="F9"/>
      <c r="G9"/>
    </row>
    <row r="10" spans="1:7" s="89" customFormat="1" x14ac:dyDescent="0.2">
      <c r="A10" s="86" t="s">
        <v>179</v>
      </c>
      <c r="B10" s="93">
        <v>10000</v>
      </c>
      <c r="C10" s="87" t="str">
        <f t="shared" si="0"/>
        <v>REGULAR</v>
      </c>
      <c r="D10"/>
      <c r="E10"/>
      <c r="F10"/>
      <c r="G10"/>
    </row>
    <row r="11" spans="1:7" s="89" customFormat="1" x14ac:dyDescent="0.2">
      <c r="A11" s="1"/>
      <c r="B11" s="90"/>
      <c r="C11" s="6"/>
      <c r="D11"/>
      <c r="E11"/>
      <c r="F11"/>
      <c r="G11"/>
    </row>
    <row r="12" spans="1:7" s="89" customFormat="1" x14ac:dyDescent="0.2">
      <c r="A12" s="1"/>
      <c r="B12" s="90"/>
      <c r="C12" s="6"/>
      <c r="D12"/>
      <c r="E12"/>
      <c r="F12"/>
      <c r="G12"/>
    </row>
    <row r="13" spans="1:7" s="89" customFormat="1" x14ac:dyDescent="0.2">
      <c r="A13" s="1"/>
      <c r="B13" s="90"/>
      <c r="C13" s="6"/>
      <c r="D13"/>
      <c r="E13"/>
      <c r="F13"/>
      <c r="G13"/>
    </row>
    <row r="14" spans="1:7" s="89" customFormat="1" x14ac:dyDescent="0.2">
      <c r="A14" s="1"/>
      <c r="B14" s="90"/>
      <c r="C14" s="6"/>
      <c r="D14"/>
      <c r="E14"/>
      <c r="F14"/>
      <c r="G14"/>
    </row>
    <row r="15" spans="1:7" s="106" customFormat="1" ht="18" x14ac:dyDescent="0.2">
      <c r="A15" s="137" t="s">
        <v>272</v>
      </c>
      <c r="B15" s="137"/>
      <c r="C15" s="137"/>
      <c r="D15" s="137"/>
      <c r="E15" s="137"/>
      <c r="F15" s="137"/>
      <c r="G15" s="137"/>
    </row>
    <row r="16" spans="1:7" s="89" customFormat="1" x14ac:dyDescent="0.2">
      <c r="A16" s="12"/>
      <c r="B16" s="12"/>
      <c r="C16" s="12"/>
      <c r="D16" s="12"/>
      <c r="E16" s="12"/>
      <c r="F16" s="12"/>
      <c r="G16" s="12"/>
    </row>
    <row r="17" spans="1:7" s="89" customFormat="1" x14ac:dyDescent="0.2">
      <c r="A17" s="125" t="s">
        <v>202</v>
      </c>
      <c r="B17" s="125" t="s">
        <v>271</v>
      </c>
      <c r="C17" s="125" t="s">
        <v>267</v>
      </c>
      <c r="D17" s="12"/>
      <c r="E17" s="12"/>
      <c r="F17" s="12"/>
      <c r="G17" s="12"/>
    </row>
    <row r="18" spans="1:7" s="89" customFormat="1" x14ac:dyDescent="0.2">
      <c r="A18" s="86" t="s">
        <v>190</v>
      </c>
      <c r="B18" s="92">
        <v>12000</v>
      </c>
      <c r="C18" s="15">
        <f>IF(B18&gt;=45000,10%*B18,0)</f>
        <v>0</v>
      </c>
      <c r="D18" s="12"/>
      <c r="E18" s="12"/>
      <c r="F18" s="12"/>
      <c r="G18" s="12"/>
    </row>
    <row r="19" spans="1:7" s="89" customFormat="1" x14ac:dyDescent="0.2">
      <c r="A19" s="86" t="s">
        <v>191</v>
      </c>
      <c r="B19" s="92">
        <v>10000</v>
      </c>
      <c r="C19" s="15">
        <f t="shared" ref="C19:C22" si="1">IF(B19&gt;=45000,10%*B19,0)</f>
        <v>0</v>
      </c>
      <c r="D19" s="12"/>
      <c r="E19" s="12"/>
      <c r="F19" s="12"/>
      <c r="G19" s="12"/>
    </row>
    <row r="20" spans="1:7" s="89" customFormat="1" x14ac:dyDescent="0.2">
      <c r="A20" s="86" t="s">
        <v>192</v>
      </c>
      <c r="B20" s="92">
        <v>80000</v>
      </c>
      <c r="C20" s="15">
        <f t="shared" si="1"/>
        <v>8000</v>
      </c>
      <c r="D20" s="12"/>
      <c r="E20" s="12"/>
      <c r="F20" s="12"/>
      <c r="G20" s="12"/>
    </row>
    <row r="21" spans="1:7" s="89" customFormat="1" x14ac:dyDescent="0.2">
      <c r="A21" s="86" t="s">
        <v>193</v>
      </c>
      <c r="B21" s="92">
        <v>55000</v>
      </c>
      <c r="C21" s="15">
        <f t="shared" si="1"/>
        <v>5500</v>
      </c>
      <c r="D21" s="12"/>
      <c r="E21" s="12"/>
      <c r="F21" s="12"/>
      <c r="G21" s="12"/>
    </row>
    <row r="22" spans="1:7" s="89" customFormat="1" x14ac:dyDescent="0.2">
      <c r="A22" s="86" t="s">
        <v>194</v>
      </c>
      <c r="B22" s="92">
        <v>25000</v>
      </c>
      <c r="C22" s="15">
        <f t="shared" si="1"/>
        <v>0</v>
      </c>
      <c r="D22" s="12"/>
      <c r="E22" s="12"/>
      <c r="F22" s="12"/>
      <c r="G22" s="12"/>
    </row>
    <row r="23" spans="1:7" s="89" customFormat="1" x14ac:dyDescent="0.2">
      <c r="A23" s="1"/>
      <c r="B23" s="90"/>
      <c r="C23" s="6"/>
      <c r="D23"/>
      <c r="E23"/>
      <c r="F23"/>
      <c r="G23"/>
    </row>
    <row r="24" spans="1:7" s="89" customFormat="1" x14ac:dyDescent="0.2">
      <c r="A24" s="1"/>
      <c r="B24" s="90"/>
      <c r="C24" s="6"/>
      <c r="D24"/>
      <c r="E24"/>
      <c r="F24"/>
      <c r="G24"/>
    </row>
    <row r="25" spans="1:7" s="12" customFormat="1" x14ac:dyDescent="0.2"/>
    <row r="26" spans="1:7" s="89" customFormat="1" x14ac:dyDescent="0.2">
      <c r="A26" s="1"/>
      <c r="B26" s="90"/>
      <c r="C26" s="6"/>
      <c r="D26"/>
      <c r="E26"/>
      <c r="F26"/>
      <c r="G26"/>
    </row>
    <row r="27" spans="1:7" s="89" customFormat="1" ht="18" x14ac:dyDescent="0.25">
      <c r="A27" s="88"/>
      <c r="B27" s="88"/>
      <c r="C27" s="88"/>
      <c r="D27" s="88"/>
      <c r="E27" s="88"/>
      <c r="F27" s="88"/>
      <c r="G27" s="88"/>
    </row>
  </sheetData>
  <mergeCells count="4">
    <mergeCell ref="A1:G1"/>
    <mergeCell ref="A3:G3"/>
    <mergeCell ref="E5:G5"/>
    <mergeCell ref="A15:G15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6"/>
  <sheetViews>
    <sheetView showGridLines="0" topLeftCell="A10" zoomScale="115" zoomScaleNormal="115" workbookViewId="0">
      <selection activeCell="C27" sqref="C27"/>
    </sheetView>
  </sheetViews>
  <sheetFormatPr baseColWidth="10" defaultRowHeight="12.75" x14ac:dyDescent="0.2"/>
  <cols>
    <col min="1" max="1" width="20.5703125" customWidth="1"/>
    <col min="2" max="2" width="16.42578125" customWidth="1"/>
    <col min="3" max="3" width="16.5703125" customWidth="1"/>
    <col min="4" max="4" width="17.140625" customWidth="1"/>
    <col min="5" max="5" width="13.42578125" customWidth="1"/>
    <col min="6" max="6" width="13.7109375" customWidth="1"/>
    <col min="7" max="7" width="35.42578125" customWidth="1"/>
  </cols>
  <sheetData>
    <row r="1" spans="1:7" ht="29.25" customHeight="1" x14ac:dyDescent="0.2">
      <c r="A1" s="129" t="s">
        <v>263</v>
      </c>
      <c r="B1" s="130"/>
      <c r="C1" s="130"/>
      <c r="D1" s="130"/>
      <c r="E1" s="130"/>
      <c r="F1" s="130"/>
      <c r="G1" s="130"/>
    </row>
    <row r="2" spans="1:7" s="89" customFormat="1" ht="18" x14ac:dyDescent="0.25">
      <c r="A2" s="88"/>
      <c r="B2" s="88"/>
      <c r="C2" s="88"/>
      <c r="D2" s="88"/>
      <c r="E2" s="88"/>
      <c r="F2" s="88"/>
      <c r="G2" s="88"/>
    </row>
    <row r="3" spans="1:7" s="89" customFormat="1" ht="22.5" customHeight="1" x14ac:dyDescent="0.2">
      <c r="A3" s="131" t="s">
        <v>275</v>
      </c>
      <c r="B3" s="131"/>
      <c r="C3" s="131"/>
      <c r="D3" s="131"/>
      <c r="E3" s="131"/>
      <c r="F3" s="131"/>
      <c r="G3" s="131"/>
    </row>
    <row r="4" spans="1:7" s="89" customFormat="1" x14ac:dyDescent="0.2">
      <c r="A4"/>
      <c r="B4"/>
      <c r="C4"/>
      <c r="D4"/>
      <c r="E4"/>
      <c r="F4"/>
      <c r="G4"/>
    </row>
    <row r="5" spans="1:7" s="89" customFormat="1" x14ac:dyDescent="0.2">
      <c r="A5" s="91" t="s">
        <v>203</v>
      </c>
      <c r="B5" s="91" t="s">
        <v>147</v>
      </c>
      <c r="C5" s="91" t="s">
        <v>205</v>
      </c>
      <c r="D5"/>
      <c r="E5"/>
      <c r="F5"/>
      <c r="G5"/>
    </row>
    <row r="6" spans="1:7" s="89" customFormat="1" x14ac:dyDescent="0.2">
      <c r="A6" s="86" t="s">
        <v>175</v>
      </c>
      <c r="B6" s="98">
        <v>800</v>
      </c>
      <c r="C6" s="98">
        <f>IF(B6&lt;1000,B6*20%,B6*25%)</f>
        <v>160</v>
      </c>
      <c r="D6"/>
      <c r="E6"/>
      <c r="F6"/>
      <c r="G6"/>
    </row>
    <row r="7" spans="1:7" s="89" customFormat="1" x14ac:dyDescent="0.2">
      <c r="A7" s="86" t="s">
        <v>176</v>
      </c>
      <c r="B7" s="99">
        <v>1100</v>
      </c>
      <c r="C7" s="98">
        <f t="shared" ref="C7:C10" si="0">IF(B7&lt;1000,B7*20%,B7*25%)</f>
        <v>275</v>
      </c>
      <c r="D7"/>
      <c r="E7"/>
      <c r="F7"/>
      <c r="G7"/>
    </row>
    <row r="8" spans="1:7" s="89" customFormat="1" x14ac:dyDescent="0.2">
      <c r="A8" s="86" t="s">
        <v>177</v>
      </c>
      <c r="B8" s="98">
        <v>900</v>
      </c>
      <c r="C8" s="98">
        <f t="shared" si="0"/>
        <v>180</v>
      </c>
      <c r="D8"/>
      <c r="E8"/>
      <c r="F8"/>
      <c r="G8"/>
    </row>
    <row r="9" spans="1:7" s="89" customFormat="1" x14ac:dyDescent="0.2">
      <c r="A9" s="86" t="s">
        <v>178</v>
      </c>
      <c r="B9" s="98">
        <v>1500</v>
      </c>
      <c r="C9" s="98">
        <f t="shared" si="0"/>
        <v>375</v>
      </c>
      <c r="D9"/>
      <c r="E9"/>
      <c r="F9"/>
      <c r="G9"/>
    </row>
    <row r="10" spans="1:7" s="89" customFormat="1" x14ac:dyDescent="0.2">
      <c r="A10" s="86" t="s">
        <v>179</v>
      </c>
      <c r="B10" s="98">
        <v>1300</v>
      </c>
      <c r="C10" s="98">
        <f t="shared" si="0"/>
        <v>325</v>
      </c>
      <c r="D10"/>
      <c r="E10"/>
      <c r="F10"/>
      <c r="G10"/>
    </row>
    <row r="11" spans="1:7" s="89" customFormat="1" x14ac:dyDescent="0.2">
      <c r="A11" s="1"/>
      <c r="B11" s="90"/>
      <c r="C11" s="6"/>
      <c r="D11"/>
      <c r="E11"/>
      <c r="F11"/>
      <c r="G11"/>
    </row>
    <row r="12" spans="1:7" s="89" customFormat="1" x14ac:dyDescent="0.2">
      <c r="A12" s="1"/>
      <c r="B12" s="90"/>
      <c r="C12" s="6"/>
      <c r="D12"/>
      <c r="E12"/>
      <c r="F12"/>
      <c r="G12"/>
    </row>
    <row r="13" spans="1:7" s="89" customFormat="1" x14ac:dyDescent="0.2">
      <c r="A13" s="1"/>
      <c r="B13" s="90"/>
      <c r="C13" s="6"/>
      <c r="D13"/>
      <c r="E13"/>
      <c r="F13"/>
      <c r="G13"/>
    </row>
    <row r="14" spans="1:7" s="89" customFormat="1" ht="15" x14ac:dyDescent="0.2">
      <c r="A14" s="131" t="s">
        <v>276</v>
      </c>
      <c r="B14" s="131"/>
      <c r="C14" s="131"/>
      <c r="D14" s="131"/>
      <c r="E14" s="131"/>
      <c r="F14" s="131"/>
      <c r="G14" s="131"/>
    </row>
    <row r="15" spans="1:7" s="89" customFormat="1" x14ac:dyDescent="0.2">
      <c r="A15" s="12"/>
      <c r="B15" s="12"/>
      <c r="C15" s="12"/>
      <c r="D15" s="12"/>
      <c r="E15" s="12"/>
      <c r="F15" s="12"/>
      <c r="G15" s="12"/>
    </row>
    <row r="16" spans="1:7" s="89" customFormat="1" x14ac:dyDescent="0.2">
      <c r="A16" s="91" t="s">
        <v>199</v>
      </c>
      <c r="B16" s="91" t="s">
        <v>200</v>
      </c>
      <c r="C16" s="91" t="s">
        <v>198</v>
      </c>
      <c r="D16" s="12"/>
      <c r="E16" s="12"/>
      <c r="F16" s="12"/>
      <c r="G16" s="12"/>
    </row>
    <row r="17" spans="1:7" s="89" customFormat="1" x14ac:dyDescent="0.2">
      <c r="A17" s="86" t="s">
        <v>190</v>
      </c>
      <c r="B17" s="100">
        <v>2800</v>
      </c>
      <c r="C17" s="121">
        <f>IF(B17&gt;3000,B17+200,B17+100)</f>
        <v>2900</v>
      </c>
      <c r="D17" s="12"/>
      <c r="E17" s="12"/>
      <c r="F17" s="12"/>
      <c r="G17" s="12"/>
    </row>
    <row r="18" spans="1:7" s="89" customFormat="1" x14ac:dyDescent="0.2">
      <c r="A18" s="86" t="s">
        <v>191</v>
      </c>
      <c r="B18" s="100">
        <v>3300</v>
      </c>
      <c r="C18" s="121">
        <f t="shared" ref="C18:C21" si="1">IF(B18&gt;3000,B18+200,B18+100)</f>
        <v>3500</v>
      </c>
      <c r="D18" s="12"/>
      <c r="E18" s="12"/>
      <c r="F18" s="12"/>
      <c r="G18" s="12"/>
    </row>
    <row r="19" spans="1:7" s="89" customFormat="1" x14ac:dyDescent="0.2">
      <c r="A19" s="86" t="s">
        <v>192</v>
      </c>
      <c r="B19" s="100">
        <v>3500</v>
      </c>
      <c r="C19" s="121">
        <f t="shared" si="1"/>
        <v>3700</v>
      </c>
      <c r="D19" s="12"/>
      <c r="E19" s="12"/>
      <c r="F19" s="12"/>
      <c r="G19" s="12"/>
    </row>
    <row r="20" spans="1:7" s="89" customFormat="1" x14ac:dyDescent="0.2">
      <c r="A20" s="86" t="s">
        <v>193</v>
      </c>
      <c r="B20" s="100">
        <v>2900</v>
      </c>
      <c r="C20" s="121">
        <f t="shared" si="1"/>
        <v>3000</v>
      </c>
      <c r="D20" s="12"/>
      <c r="E20" s="12"/>
      <c r="F20" s="12"/>
      <c r="G20" s="12"/>
    </row>
    <row r="21" spans="1:7" s="89" customFormat="1" x14ac:dyDescent="0.2">
      <c r="A21" s="86" t="s">
        <v>194</v>
      </c>
      <c r="B21" s="100">
        <v>3100</v>
      </c>
      <c r="C21" s="121">
        <f t="shared" si="1"/>
        <v>3300</v>
      </c>
      <c r="D21" s="12"/>
      <c r="E21" s="12"/>
      <c r="F21" s="12"/>
      <c r="G21" s="12"/>
    </row>
    <row r="22" spans="1:7" s="89" customFormat="1" x14ac:dyDescent="0.2">
      <c r="A22" s="1"/>
      <c r="B22" s="90"/>
      <c r="C22" s="6"/>
      <c r="D22"/>
      <c r="E22"/>
      <c r="F22"/>
      <c r="G22"/>
    </row>
    <row r="23" spans="1:7" s="89" customFormat="1" x14ac:dyDescent="0.2">
      <c r="A23" s="1"/>
      <c r="B23" s="90"/>
      <c r="C23" s="6"/>
      <c r="D23"/>
      <c r="E23"/>
      <c r="F23"/>
      <c r="G23"/>
    </row>
    <row r="24" spans="1:7" s="89" customFormat="1" ht="21" customHeight="1" x14ac:dyDescent="0.2">
      <c r="A24" s="131" t="s">
        <v>277</v>
      </c>
      <c r="B24" s="131"/>
      <c r="C24" s="131"/>
      <c r="D24" s="131"/>
      <c r="E24" s="131"/>
      <c r="F24" s="131"/>
      <c r="G24" s="131"/>
    </row>
    <row r="25" spans="1:7" s="12" customFormat="1" x14ac:dyDescent="0.2"/>
    <row r="26" spans="1:7" s="12" customFormat="1" x14ac:dyDescent="0.2">
      <c r="A26" s="91" t="s">
        <v>204</v>
      </c>
      <c r="B26" s="91" t="s">
        <v>208</v>
      </c>
      <c r="C26" s="91" t="s">
        <v>209</v>
      </c>
    </row>
    <row r="27" spans="1:7" s="12" customFormat="1" x14ac:dyDescent="0.2">
      <c r="A27" s="86" t="s">
        <v>206</v>
      </c>
      <c r="B27" s="100">
        <v>180</v>
      </c>
      <c r="C27" s="101">
        <f>IF(A27="MP4",B27-(B27*15%),IF(A27="IPOD",B27-(B27*10%)))</f>
        <v>153</v>
      </c>
    </row>
    <row r="28" spans="1:7" s="12" customFormat="1" x14ac:dyDescent="0.2">
      <c r="A28" s="86" t="s">
        <v>207</v>
      </c>
      <c r="B28" s="100">
        <v>220</v>
      </c>
      <c r="C28" s="101">
        <f t="shared" ref="C28:C31" si="2">IF(A28="MP4",B28-(B28*15%),IF(A28="IPOD",B28-(B28*10%)))</f>
        <v>198</v>
      </c>
    </row>
    <row r="29" spans="1:7" s="12" customFormat="1" x14ac:dyDescent="0.2">
      <c r="A29" s="86" t="s">
        <v>206</v>
      </c>
      <c r="B29" s="100">
        <v>190</v>
      </c>
      <c r="C29" s="101">
        <f t="shared" si="2"/>
        <v>161.5</v>
      </c>
    </row>
    <row r="30" spans="1:7" s="12" customFormat="1" x14ac:dyDescent="0.2">
      <c r="A30" s="86" t="s">
        <v>206</v>
      </c>
      <c r="B30" s="100">
        <v>185</v>
      </c>
      <c r="C30" s="101">
        <f t="shared" si="2"/>
        <v>157.25</v>
      </c>
    </row>
    <row r="31" spans="1:7" s="12" customFormat="1" x14ac:dyDescent="0.2">
      <c r="A31" s="86" t="s">
        <v>207</v>
      </c>
      <c r="B31" s="100">
        <v>230</v>
      </c>
      <c r="C31" s="101">
        <f t="shared" si="2"/>
        <v>207</v>
      </c>
    </row>
    <row r="32" spans="1:7" s="89" customFormat="1" x14ac:dyDescent="0.2">
      <c r="A32" s="1"/>
      <c r="B32" s="90"/>
      <c r="C32" s="6"/>
      <c r="D32"/>
      <c r="E32"/>
      <c r="F32"/>
      <c r="G32"/>
    </row>
    <row r="33" spans="1:7" s="89" customFormat="1" x14ac:dyDescent="0.2">
      <c r="A33" s="1"/>
      <c r="B33" s="90"/>
      <c r="C33" s="6"/>
      <c r="D33"/>
      <c r="E33"/>
      <c r="F33"/>
      <c r="G33"/>
    </row>
    <row r="34" spans="1:7" s="89" customFormat="1" ht="24.75" customHeight="1" x14ac:dyDescent="0.2">
      <c r="A34" s="131" t="s">
        <v>278</v>
      </c>
      <c r="B34" s="131"/>
      <c r="C34" s="131"/>
      <c r="D34" s="131"/>
      <c r="E34" s="131"/>
      <c r="F34" s="131"/>
      <c r="G34" s="131"/>
    </row>
    <row r="35" spans="1:7" s="12" customFormat="1" x14ac:dyDescent="0.2"/>
    <row r="36" spans="1:7" s="12" customFormat="1" x14ac:dyDescent="0.2">
      <c r="A36" s="91" t="s">
        <v>202</v>
      </c>
      <c r="B36" s="91" t="s">
        <v>186</v>
      </c>
      <c r="C36" s="91" t="s">
        <v>210</v>
      </c>
      <c r="D36" s="91" t="s">
        <v>211</v>
      </c>
    </row>
    <row r="37" spans="1:7" s="12" customFormat="1" x14ac:dyDescent="0.2">
      <c r="A37" s="86" t="s">
        <v>175</v>
      </c>
      <c r="B37" s="92" t="s">
        <v>187</v>
      </c>
      <c r="C37" s="101">
        <v>800</v>
      </c>
      <c r="D37" s="101">
        <f>IF(B37="ADM",C37+(C37*12%),C37+(C37*15%))</f>
        <v>896</v>
      </c>
    </row>
    <row r="38" spans="1:7" s="12" customFormat="1" x14ac:dyDescent="0.2">
      <c r="A38" s="86" t="s">
        <v>176</v>
      </c>
      <c r="B38" s="92" t="s">
        <v>188</v>
      </c>
      <c r="C38" s="101">
        <v>750</v>
      </c>
      <c r="D38" s="101">
        <f t="shared" ref="D38:D41" si="3">IF(B38="ADM",C38+(C38*12%),C38+(C38*15%))</f>
        <v>862.5</v>
      </c>
    </row>
    <row r="39" spans="1:7" s="12" customFormat="1" x14ac:dyDescent="0.2">
      <c r="A39" s="86" t="s">
        <v>177</v>
      </c>
      <c r="B39" s="92" t="s">
        <v>187</v>
      </c>
      <c r="C39" s="101">
        <v>820</v>
      </c>
      <c r="D39" s="101">
        <f t="shared" si="3"/>
        <v>918.4</v>
      </c>
    </row>
    <row r="40" spans="1:7" s="12" customFormat="1" x14ac:dyDescent="0.2">
      <c r="A40" s="86" t="s">
        <v>178</v>
      </c>
      <c r="B40" s="92" t="s">
        <v>188</v>
      </c>
      <c r="C40" s="101">
        <v>770</v>
      </c>
      <c r="D40" s="101">
        <f t="shared" si="3"/>
        <v>885.5</v>
      </c>
    </row>
    <row r="41" spans="1:7" s="12" customFormat="1" x14ac:dyDescent="0.2">
      <c r="A41" s="86" t="s">
        <v>179</v>
      </c>
      <c r="B41" s="92" t="s">
        <v>187</v>
      </c>
      <c r="C41" s="101">
        <v>850</v>
      </c>
      <c r="D41" s="101">
        <f t="shared" si="3"/>
        <v>952</v>
      </c>
    </row>
    <row r="42" spans="1:7" s="12" customFormat="1" x14ac:dyDescent="0.2">
      <c r="A42" s="96"/>
      <c r="B42" s="97"/>
      <c r="C42" s="11"/>
    </row>
    <row r="43" spans="1:7" s="12" customFormat="1" x14ac:dyDescent="0.2"/>
    <row r="44" spans="1:7" s="12" customFormat="1" x14ac:dyDescent="0.2"/>
    <row r="45" spans="1:7" s="89" customFormat="1" x14ac:dyDescent="0.2">
      <c r="A45" s="1"/>
      <c r="B45" s="90"/>
      <c r="C45" s="6"/>
      <c r="D45"/>
      <c r="E45"/>
      <c r="F45"/>
      <c r="G45"/>
    </row>
    <row r="46" spans="1:7" s="89" customFormat="1" ht="18" x14ac:dyDescent="0.25">
      <c r="A46" s="88"/>
      <c r="B46" s="88"/>
      <c r="C46" s="88"/>
      <c r="D46" s="88"/>
      <c r="E46" s="88"/>
      <c r="F46" s="88"/>
      <c r="G46" s="88"/>
    </row>
  </sheetData>
  <mergeCells count="5">
    <mergeCell ref="A1:G1"/>
    <mergeCell ref="A3:G3"/>
    <mergeCell ref="A14:G14"/>
    <mergeCell ref="A24:G24"/>
    <mergeCell ref="A34:G34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4"/>
  <sheetViews>
    <sheetView showGridLines="0" zoomScaleNormal="100" workbookViewId="0">
      <selection activeCell="O25" sqref="O25"/>
    </sheetView>
  </sheetViews>
  <sheetFormatPr baseColWidth="10" defaultRowHeight="12.75" x14ac:dyDescent="0.2"/>
  <cols>
    <col min="1" max="1" width="20.28515625" style="12" customWidth="1"/>
    <col min="2" max="2" width="13.7109375" style="12" customWidth="1"/>
    <col min="3" max="3" width="16.28515625" style="12" bestFit="1" customWidth="1"/>
    <col min="4" max="4" width="17.85546875" style="12" customWidth="1"/>
    <col min="5" max="5" width="7.28515625" style="12" customWidth="1"/>
    <col min="6" max="6" width="8.7109375" style="12" customWidth="1"/>
    <col min="7" max="7" width="6.85546875" style="12" customWidth="1"/>
    <col min="8" max="9" width="11.42578125" style="12"/>
    <col min="10" max="10" width="14.140625" style="12" customWidth="1"/>
    <col min="11" max="16384" width="11.42578125" style="12"/>
  </cols>
  <sheetData>
    <row r="1" spans="1:10" customFormat="1" ht="30" customHeight="1" x14ac:dyDescent="0.5">
      <c r="A1" s="144" t="s">
        <v>255</v>
      </c>
      <c r="B1" s="145"/>
      <c r="C1" s="145"/>
      <c r="D1" s="145"/>
      <c r="E1" s="145"/>
      <c r="F1" s="145"/>
      <c r="G1" s="145"/>
      <c r="H1" s="145"/>
      <c r="I1" s="145"/>
      <c r="J1" s="145"/>
    </row>
    <row r="3" spans="1:10" ht="15" x14ac:dyDescent="0.3">
      <c r="A3" s="139" t="s">
        <v>214</v>
      </c>
      <c r="B3" s="139"/>
      <c r="C3" s="139"/>
      <c r="D3" s="139"/>
      <c r="E3" s="139"/>
      <c r="F3" s="139"/>
      <c r="G3" s="139"/>
      <c r="H3" s="139"/>
      <c r="I3" s="139"/>
      <c r="J3" s="139"/>
    </row>
    <row r="4" spans="1:10" ht="2.25" customHeight="1" x14ac:dyDescent="0.2"/>
    <row r="5" spans="1:10" ht="15.75" x14ac:dyDescent="0.2">
      <c r="A5" s="140" t="s">
        <v>279</v>
      </c>
      <c r="B5" s="140"/>
      <c r="C5" s="140"/>
      <c r="D5" s="140"/>
      <c r="E5" s="140"/>
      <c r="F5" s="140"/>
      <c r="G5" s="140"/>
      <c r="H5" s="140"/>
      <c r="I5" s="140"/>
      <c r="J5" s="140"/>
    </row>
    <row r="7" spans="1:10" x14ac:dyDescent="0.2">
      <c r="A7" s="105" t="s">
        <v>199</v>
      </c>
      <c r="B7" s="105" t="s">
        <v>52</v>
      </c>
      <c r="C7" s="105" t="s">
        <v>18</v>
      </c>
      <c r="E7" s="141" t="s">
        <v>212</v>
      </c>
      <c r="F7" s="143" t="s">
        <v>213</v>
      </c>
      <c r="G7" s="143"/>
      <c r="H7" s="143"/>
      <c r="I7" s="143"/>
      <c r="J7" s="143"/>
    </row>
    <row r="8" spans="1:10" x14ac:dyDescent="0.2">
      <c r="A8" s="86" t="s">
        <v>175</v>
      </c>
      <c r="B8" s="15" t="s">
        <v>23</v>
      </c>
      <c r="C8" s="165" t="str">
        <f>IF(B8="C","Tiene Bonificación","Sin Bonificación")</f>
        <v>Sin Bonificación</v>
      </c>
      <c r="E8" s="142"/>
      <c r="F8" s="143"/>
      <c r="G8" s="143"/>
      <c r="H8" s="143"/>
      <c r="I8" s="143"/>
      <c r="J8" s="143"/>
    </row>
    <row r="9" spans="1:10" x14ac:dyDescent="0.2">
      <c r="A9" s="86" t="s">
        <v>176</v>
      </c>
      <c r="B9" s="15" t="s">
        <v>24</v>
      </c>
      <c r="C9" s="165" t="str">
        <f t="shared" ref="C9:C12" si="0">IF(B9="C","Tiene Bonificación","Sin Bonificación")</f>
        <v>Sin Bonificación</v>
      </c>
      <c r="E9" s="103"/>
      <c r="F9" s="112" t="s">
        <v>222</v>
      </c>
      <c r="G9" s="112"/>
      <c r="H9" s="112"/>
      <c r="I9" s="112"/>
      <c r="J9" s="112"/>
    </row>
    <row r="10" spans="1:10" x14ac:dyDescent="0.2">
      <c r="A10" s="86" t="s">
        <v>177</v>
      </c>
      <c r="B10" s="15" t="s">
        <v>6</v>
      </c>
      <c r="C10" s="165" t="str">
        <f t="shared" si="0"/>
        <v>Tiene Bonificación</v>
      </c>
      <c r="E10" s="103"/>
      <c r="F10" s="112" t="s">
        <v>223</v>
      </c>
      <c r="G10" s="112"/>
      <c r="H10" s="112"/>
      <c r="I10" s="112"/>
      <c r="J10" s="112"/>
    </row>
    <row r="11" spans="1:10" x14ac:dyDescent="0.2">
      <c r="A11" s="86" t="s">
        <v>178</v>
      </c>
      <c r="B11" s="15" t="s">
        <v>11</v>
      </c>
      <c r="C11" s="165" t="str">
        <f t="shared" si="0"/>
        <v>Sin Bonificación</v>
      </c>
      <c r="E11" s="103" t="s">
        <v>291</v>
      </c>
      <c r="F11" s="112" t="s">
        <v>224</v>
      </c>
      <c r="G11" s="112"/>
      <c r="H11" s="112"/>
      <c r="I11" s="112"/>
      <c r="J11" s="112"/>
    </row>
    <row r="12" spans="1:10" x14ac:dyDescent="0.2">
      <c r="A12" s="86" t="s">
        <v>179</v>
      </c>
      <c r="B12" s="15" t="s">
        <v>6</v>
      </c>
      <c r="C12" s="165" t="str">
        <f t="shared" si="0"/>
        <v>Tiene Bonificación</v>
      </c>
    </row>
    <row r="16" spans="1:10" ht="15" x14ac:dyDescent="0.3">
      <c r="A16" s="139" t="s">
        <v>8</v>
      </c>
      <c r="B16" s="139"/>
      <c r="C16" s="139"/>
      <c r="D16" s="139"/>
      <c r="E16" s="139"/>
      <c r="F16" s="139"/>
      <c r="G16" s="139"/>
      <c r="H16" s="139"/>
      <c r="I16" s="139"/>
      <c r="J16" s="139"/>
    </row>
    <row r="17" spans="1:10" ht="2.25" customHeight="1" x14ac:dyDescent="0.2"/>
    <row r="18" spans="1:10" ht="26.25" customHeight="1" x14ac:dyDescent="0.2">
      <c r="A18" s="140" t="s">
        <v>280</v>
      </c>
      <c r="B18" s="140"/>
      <c r="C18" s="140"/>
      <c r="D18" s="140"/>
      <c r="E18" s="140"/>
      <c r="F18" s="140"/>
      <c r="G18" s="140"/>
      <c r="H18" s="140"/>
      <c r="I18" s="140"/>
      <c r="J18" s="140"/>
    </row>
    <row r="20" spans="1:10" x14ac:dyDescent="0.2">
      <c r="A20" s="105" t="s">
        <v>132</v>
      </c>
      <c r="B20" s="105" t="s">
        <v>40</v>
      </c>
      <c r="C20" s="105" t="s">
        <v>174</v>
      </c>
      <c r="E20" s="141" t="s">
        <v>212</v>
      </c>
      <c r="F20" s="143" t="s">
        <v>213</v>
      </c>
      <c r="G20" s="143"/>
      <c r="H20" s="143"/>
      <c r="I20" s="143"/>
      <c r="J20" s="143"/>
    </row>
    <row r="21" spans="1:10" x14ac:dyDescent="0.2">
      <c r="A21" s="86" t="s">
        <v>190</v>
      </c>
      <c r="B21" s="108">
        <v>2500</v>
      </c>
      <c r="C21" s="101"/>
      <c r="E21" s="142"/>
      <c r="F21" s="143"/>
      <c r="G21" s="143"/>
      <c r="H21" s="143"/>
      <c r="I21" s="143"/>
      <c r="J21" s="143"/>
    </row>
    <row r="22" spans="1:10" x14ac:dyDescent="0.2">
      <c r="A22" s="86" t="s">
        <v>191</v>
      </c>
      <c r="B22" s="108">
        <v>3300</v>
      </c>
      <c r="C22" s="101"/>
      <c r="E22" s="103" t="s">
        <v>291</v>
      </c>
      <c r="F22" s="112" t="s">
        <v>217</v>
      </c>
      <c r="G22" s="112"/>
      <c r="H22" s="112"/>
      <c r="I22" s="113"/>
      <c r="J22" s="114"/>
    </row>
    <row r="23" spans="1:10" x14ac:dyDescent="0.2">
      <c r="A23" s="86" t="s">
        <v>192</v>
      </c>
      <c r="B23" s="108">
        <v>3500</v>
      </c>
      <c r="C23" s="101"/>
      <c r="E23" s="103"/>
      <c r="F23" s="112" t="s">
        <v>218</v>
      </c>
      <c r="G23" s="112"/>
      <c r="H23" s="112"/>
      <c r="I23" s="113"/>
      <c r="J23" s="114"/>
    </row>
    <row r="24" spans="1:10" x14ac:dyDescent="0.2">
      <c r="A24" s="86" t="s">
        <v>193</v>
      </c>
      <c r="B24" s="108">
        <v>2200</v>
      </c>
      <c r="C24" s="101"/>
      <c r="E24" s="103"/>
      <c r="F24" s="112" t="s">
        <v>219</v>
      </c>
      <c r="G24" s="112"/>
      <c r="H24" s="112"/>
      <c r="I24" s="113"/>
      <c r="J24" s="114"/>
    </row>
    <row r="25" spans="1:10" x14ac:dyDescent="0.2">
      <c r="A25" s="86" t="s">
        <v>194</v>
      </c>
      <c r="B25" s="108">
        <v>2800</v>
      </c>
      <c r="C25" s="101"/>
    </row>
    <row r="29" spans="1:10" ht="15" x14ac:dyDescent="0.3">
      <c r="A29" s="139" t="s">
        <v>9</v>
      </c>
      <c r="B29" s="139"/>
      <c r="C29" s="139"/>
      <c r="D29" s="139"/>
      <c r="E29" s="139"/>
      <c r="F29" s="139"/>
      <c r="G29" s="139"/>
      <c r="H29" s="139"/>
      <c r="I29" s="139"/>
      <c r="J29" s="139"/>
    </row>
    <row r="30" spans="1:10" ht="2.25" customHeight="1" x14ac:dyDescent="0.2"/>
    <row r="31" spans="1:10" ht="15.75" x14ac:dyDescent="0.2">
      <c r="A31" s="140" t="s">
        <v>281</v>
      </c>
      <c r="B31" s="140"/>
      <c r="C31" s="140"/>
      <c r="D31" s="140"/>
      <c r="E31" s="140"/>
      <c r="F31" s="140"/>
      <c r="G31" s="140"/>
      <c r="H31" s="140"/>
      <c r="I31" s="140"/>
      <c r="J31" s="140"/>
    </row>
    <row r="32" spans="1:10" ht="32.25" customHeight="1" x14ac:dyDescent="0.2">
      <c r="A32" s="140" t="s">
        <v>282</v>
      </c>
      <c r="B32" s="140"/>
      <c r="C32" s="140"/>
      <c r="D32" s="140"/>
      <c r="E32" s="140"/>
      <c r="F32" s="140"/>
      <c r="G32" s="140"/>
      <c r="H32" s="140"/>
      <c r="I32" s="140"/>
      <c r="J32" s="140"/>
    </row>
    <row r="34" spans="1:10" x14ac:dyDescent="0.2">
      <c r="A34" s="105" t="s">
        <v>199</v>
      </c>
      <c r="B34" s="105" t="s">
        <v>42</v>
      </c>
      <c r="C34" s="105" t="s">
        <v>201</v>
      </c>
      <c r="E34" s="141" t="s">
        <v>212</v>
      </c>
      <c r="F34" s="143" t="s">
        <v>213</v>
      </c>
      <c r="G34" s="143"/>
      <c r="H34" s="143"/>
      <c r="I34" s="143"/>
      <c r="J34" s="143"/>
    </row>
    <row r="35" spans="1:10" x14ac:dyDescent="0.2">
      <c r="A35" s="102" t="s">
        <v>55</v>
      </c>
      <c r="B35" s="17" t="s">
        <v>1</v>
      </c>
      <c r="C35" s="104" t="str">
        <f>IF(B35&lt;&gt;"A","CONTRATADO","ESTABLE")</f>
        <v>ESTABLE</v>
      </c>
      <c r="E35" s="142"/>
      <c r="F35" s="143"/>
      <c r="G35" s="143"/>
      <c r="H35" s="143"/>
      <c r="I35" s="143"/>
      <c r="J35" s="143"/>
    </row>
    <row r="36" spans="1:10" x14ac:dyDescent="0.2">
      <c r="A36" s="102" t="s">
        <v>56</v>
      </c>
      <c r="B36" s="17" t="s">
        <v>2</v>
      </c>
      <c r="C36" s="128" t="str">
        <f t="shared" ref="C36:C39" si="1">IF(B36&lt;&gt;"A","CONTRATADO","ESTABLE")</f>
        <v>CONTRATADO</v>
      </c>
      <c r="E36" s="103" t="s">
        <v>291</v>
      </c>
      <c r="F36" s="138" t="s">
        <v>225</v>
      </c>
      <c r="G36" s="138"/>
      <c r="H36" s="138"/>
      <c r="I36" s="138"/>
      <c r="J36" s="138"/>
    </row>
    <row r="37" spans="1:10" x14ac:dyDescent="0.2">
      <c r="A37" s="102" t="s">
        <v>57</v>
      </c>
      <c r="B37" s="109" t="s">
        <v>6</v>
      </c>
      <c r="C37" s="128" t="str">
        <f t="shared" si="1"/>
        <v>CONTRATADO</v>
      </c>
      <c r="E37" s="103"/>
      <c r="F37" s="138" t="s">
        <v>220</v>
      </c>
      <c r="G37" s="138"/>
      <c r="H37" s="138"/>
      <c r="I37" s="138"/>
      <c r="J37" s="138"/>
    </row>
    <row r="38" spans="1:10" x14ac:dyDescent="0.2">
      <c r="A38" s="102" t="s">
        <v>58</v>
      </c>
      <c r="B38" s="17" t="s">
        <v>1</v>
      </c>
      <c r="C38" s="128" t="str">
        <f t="shared" si="1"/>
        <v>ESTABLE</v>
      </c>
      <c r="E38" s="103"/>
      <c r="F38" s="138" t="s">
        <v>221</v>
      </c>
      <c r="G38" s="138"/>
      <c r="H38" s="138"/>
      <c r="I38" s="138"/>
      <c r="J38" s="138"/>
    </row>
    <row r="39" spans="1:10" x14ac:dyDescent="0.2">
      <c r="A39" s="102" t="s">
        <v>59</v>
      </c>
      <c r="B39" s="17" t="s">
        <v>2</v>
      </c>
      <c r="C39" s="128" t="str">
        <f t="shared" si="1"/>
        <v>CONTRATADO</v>
      </c>
    </row>
    <row r="43" spans="1:10" ht="15" x14ac:dyDescent="0.3">
      <c r="A43" s="139" t="s">
        <v>10</v>
      </c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 ht="2.25" customHeight="1" x14ac:dyDescent="0.2"/>
    <row r="45" spans="1:10" ht="36" customHeight="1" x14ac:dyDescent="0.2">
      <c r="A45" s="140" t="s">
        <v>283</v>
      </c>
      <c r="B45" s="140"/>
      <c r="C45" s="140"/>
      <c r="D45" s="140"/>
      <c r="E45" s="140"/>
      <c r="F45" s="140"/>
      <c r="G45" s="140"/>
      <c r="H45" s="140"/>
      <c r="I45" s="140"/>
      <c r="J45" s="140"/>
    </row>
    <row r="47" spans="1:10" x14ac:dyDescent="0.2">
      <c r="A47" s="105" t="s">
        <v>202</v>
      </c>
      <c r="B47" s="105" t="s">
        <v>247</v>
      </c>
      <c r="C47" s="105" t="s">
        <v>242</v>
      </c>
      <c r="E47" s="141" t="s">
        <v>212</v>
      </c>
      <c r="F47" s="143" t="s">
        <v>213</v>
      </c>
      <c r="G47" s="143"/>
      <c r="H47" s="143"/>
      <c r="I47" s="143"/>
      <c r="J47" s="143"/>
    </row>
    <row r="48" spans="1:10" x14ac:dyDescent="0.2">
      <c r="A48" s="86" t="s">
        <v>197</v>
      </c>
      <c r="B48" s="120">
        <v>7.9</v>
      </c>
      <c r="C48" s="15" t="str">
        <f>IF(B48&gt;=12.5,"Aprobado","Desaprobado")</f>
        <v>Desaprobado</v>
      </c>
      <c r="E48" s="142"/>
      <c r="F48" s="143"/>
      <c r="G48" s="143"/>
      <c r="H48" s="143"/>
      <c r="I48" s="143"/>
      <c r="J48" s="143"/>
    </row>
    <row r="49" spans="1:10" x14ac:dyDescent="0.2">
      <c r="A49" s="86" t="s">
        <v>196</v>
      </c>
      <c r="B49" s="120">
        <v>12</v>
      </c>
      <c r="C49" s="15" t="str">
        <f t="shared" ref="C49:C52" si="2">IF(B49&gt;=12.5,"Aprobado","Desaprobado")</f>
        <v>Desaprobado</v>
      </c>
      <c r="E49" s="103" t="s">
        <v>291</v>
      </c>
      <c r="F49" s="138" t="s">
        <v>226</v>
      </c>
      <c r="G49" s="138"/>
      <c r="H49" s="138"/>
      <c r="I49" s="138"/>
      <c r="J49" s="138"/>
    </row>
    <row r="50" spans="1:10" x14ac:dyDescent="0.2">
      <c r="A50" s="86" t="s">
        <v>195</v>
      </c>
      <c r="B50" s="120">
        <v>10.4</v>
      </c>
      <c r="C50" s="15" t="str">
        <f t="shared" si="2"/>
        <v>Desaprobado</v>
      </c>
      <c r="E50" s="103"/>
      <c r="F50" s="138" t="s">
        <v>227</v>
      </c>
      <c r="G50" s="138"/>
      <c r="H50" s="138"/>
      <c r="I50" s="138"/>
      <c r="J50" s="138"/>
    </row>
    <row r="51" spans="1:10" x14ac:dyDescent="0.2">
      <c r="A51" s="86" t="s">
        <v>215</v>
      </c>
      <c r="B51" s="120">
        <v>15</v>
      </c>
      <c r="C51" s="15" t="str">
        <f t="shared" si="2"/>
        <v>Aprobado</v>
      </c>
      <c r="E51" s="103"/>
      <c r="F51" s="138" t="s">
        <v>228</v>
      </c>
      <c r="G51" s="138"/>
      <c r="H51" s="138"/>
      <c r="I51" s="138"/>
      <c r="J51" s="138"/>
    </row>
    <row r="52" spans="1:10" x14ac:dyDescent="0.2">
      <c r="A52" s="86" t="s">
        <v>216</v>
      </c>
      <c r="B52" s="120">
        <v>12.5</v>
      </c>
      <c r="C52" s="15" t="str">
        <f t="shared" si="2"/>
        <v>Aprobado</v>
      </c>
    </row>
    <row r="53" spans="1:10" x14ac:dyDescent="0.2">
      <c r="A53" s="110"/>
      <c r="B53" s="97"/>
      <c r="C53" s="11"/>
    </row>
    <row r="54" spans="1:10" x14ac:dyDescent="0.2">
      <c r="A54" s="110"/>
      <c r="B54" s="97"/>
      <c r="C54" s="11"/>
    </row>
    <row r="55" spans="1:10" x14ac:dyDescent="0.2">
      <c r="B55" s="11"/>
      <c r="C55" s="11"/>
      <c r="D55" s="11"/>
    </row>
    <row r="56" spans="1:10" ht="15" x14ac:dyDescent="0.3">
      <c r="A56" s="139" t="s">
        <v>12</v>
      </c>
      <c r="B56" s="139"/>
      <c r="C56" s="139"/>
      <c r="D56" s="139"/>
      <c r="E56" s="139"/>
      <c r="F56" s="139"/>
      <c r="G56" s="139"/>
      <c r="H56" s="139"/>
      <c r="I56" s="139"/>
      <c r="J56" s="139"/>
    </row>
    <row r="57" spans="1:10" ht="2.25" customHeight="1" x14ac:dyDescent="0.2"/>
    <row r="58" spans="1:10" ht="18" customHeight="1" x14ac:dyDescent="0.2">
      <c r="A58" s="140" t="s">
        <v>284</v>
      </c>
      <c r="B58" s="140"/>
      <c r="C58" s="140"/>
      <c r="D58" s="140"/>
      <c r="E58" s="140"/>
      <c r="F58" s="140"/>
      <c r="G58" s="140"/>
      <c r="H58" s="140"/>
      <c r="I58" s="140"/>
      <c r="J58" s="140"/>
    </row>
    <row r="59" spans="1:10" ht="18.75" customHeight="1" x14ac:dyDescent="0.2">
      <c r="A59" s="140" t="s">
        <v>285</v>
      </c>
      <c r="B59" s="140"/>
      <c r="C59" s="140"/>
      <c r="D59" s="140"/>
      <c r="E59" s="140"/>
      <c r="F59" s="140"/>
      <c r="G59" s="140"/>
      <c r="H59" s="140"/>
      <c r="I59" s="140"/>
      <c r="J59" s="140"/>
    </row>
    <row r="61" spans="1:10" x14ac:dyDescent="0.2">
      <c r="A61" s="105" t="s">
        <v>132</v>
      </c>
      <c r="B61" s="105" t="s">
        <v>200</v>
      </c>
      <c r="C61" s="105" t="s">
        <v>243</v>
      </c>
      <c r="E61" s="141" t="s">
        <v>212</v>
      </c>
      <c r="F61" s="143" t="s">
        <v>213</v>
      </c>
      <c r="G61" s="143"/>
      <c r="H61" s="143"/>
      <c r="I61" s="143"/>
      <c r="J61" s="143"/>
    </row>
    <row r="62" spans="1:10" x14ac:dyDescent="0.2">
      <c r="A62" s="102" t="s">
        <v>55</v>
      </c>
      <c r="B62" s="108">
        <v>1100</v>
      </c>
      <c r="C62" s="111">
        <f>IF(B62&gt;1500,B62*15.8%,B62*22.5%)</f>
        <v>247.5</v>
      </c>
      <c r="E62" s="142"/>
      <c r="F62" s="143"/>
      <c r="G62" s="143"/>
      <c r="H62" s="143"/>
      <c r="I62" s="143"/>
      <c r="J62" s="143"/>
    </row>
    <row r="63" spans="1:10" x14ac:dyDescent="0.2">
      <c r="A63" s="102" t="s">
        <v>56</v>
      </c>
      <c r="B63" s="108">
        <v>2200</v>
      </c>
      <c r="C63" s="111">
        <f t="shared" ref="C63:C67" si="3">IF(B63&gt;1500,B63*15.8%,B63*22.5%)</f>
        <v>347.6</v>
      </c>
      <c r="E63" s="103"/>
      <c r="F63" s="138" t="s">
        <v>237</v>
      </c>
      <c r="G63" s="138"/>
      <c r="H63" s="138"/>
      <c r="I63" s="138"/>
      <c r="J63" s="138"/>
    </row>
    <row r="64" spans="1:10" x14ac:dyDescent="0.2">
      <c r="A64" s="102" t="s">
        <v>57</v>
      </c>
      <c r="B64" s="108">
        <v>1800</v>
      </c>
      <c r="C64" s="111">
        <f t="shared" si="3"/>
        <v>284.39999999999998</v>
      </c>
      <c r="E64" s="103"/>
      <c r="F64" s="138" t="s">
        <v>238</v>
      </c>
      <c r="G64" s="138"/>
      <c r="H64" s="138"/>
      <c r="I64" s="138"/>
      <c r="J64" s="138"/>
    </row>
    <row r="65" spans="1:10" x14ac:dyDescent="0.2">
      <c r="A65" s="102" t="s">
        <v>58</v>
      </c>
      <c r="B65" s="108">
        <v>1500</v>
      </c>
      <c r="C65" s="111">
        <f t="shared" si="3"/>
        <v>337.5</v>
      </c>
      <c r="E65" s="103" t="s">
        <v>291</v>
      </c>
      <c r="F65" s="138" t="s">
        <v>236</v>
      </c>
      <c r="G65" s="138"/>
      <c r="H65" s="138"/>
      <c r="I65" s="138"/>
      <c r="J65" s="138"/>
    </row>
    <row r="66" spans="1:10" x14ac:dyDescent="0.2">
      <c r="A66" s="102" t="s">
        <v>59</v>
      </c>
      <c r="B66" s="108">
        <v>1300</v>
      </c>
      <c r="C66" s="111">
        <f t="shared" si="3"/>
        <v>292.5</v>
      </c>
    </row>
    <row r="67" spans="1:10" x14ac:dyDescent="0.2">
      <c r="A67" s="102" t="s">
        <v>60</v>
      </c>
      <c r="B67" s="108">
        <v>1200</v>
      </c>
      <c r="C67" s="111">
        <f t="shared" si="3"/>
        <v>270</v>
      </c>
    </row>
    <row r="70" spans="1:10" ht="14.25" customHeight="1" x14ac:dyDescent="0.2"/>
    <row r="71" spans="1:10" ht="15" x14ac:dyDescent="0.3">
      <c r="A71" s="139" t="s">
        <v>13</v>
      </c>
      <c r="B71" s="139"/>
      <c r="C71" s="139"/>
      <c r="D71" s="139"/>
      <c r="E71" s="139"/>
      <c r="F71" s="139"/>
      <c r="G71" s="139"/>
      <c r="H71" s="139"/>
      <c r="I71" s="139"/>
      <c r="J71" s="139"/>
    </row>
    <row r="72" spans="1:10" ht="2.25" customHeight="1" x14ac:dyDescent="0.2"/>
    <row r="73" spans="1:10" s="107" customFormat="1" ht="20.25" customHeight="1" x14ac:dyDescent="0.2">
      <c r="A73" s="146" t="s">
        <v>286</v>
      </c>
      <c r="B73" s="146"/>
      <c r="C73" s="146"/>
      <c r="D73" s="146"/>
      <c r="E73" s="146"/>
      <c r="F73" s="146"/>
      <c r="G73" s="146"/>
      <c r="H73" s="146"/>
      <c r="I73" s="146"/>
      <c r="J73" s="146"/>
    </row>
    <row r="74" spans="1:10" s="115" customFormat="1" ht="15.75" customHeight="1" x14ac:dyDescent="0.2">
      <c r="A74" s="146"/>
      <c r="B74" s="146"/>
      <c r="C74" s="146"/>
      <c r="D74" s="146"/>
      <c r="E74" s="146"/>
      <c r="F74" s="146"/>
      <c r="G74" s="146"/>
      <c r="H74" s="146"/>
      <c r="I74" s="146"/>
      <c r="J74" s="146"/>
    </row>
    <row r="75" spans="1:10" customFormat="1" x14ac:dyDescent="0.2"/>
    <row r="76" spans="1:10" customFormat="1" ht="12.75" customHeight="1" x14ac:dyDescent="0.2">
      <c r="A76" s="105" t="s">
        <v>229</v>
      </c>
      <c r="B76" s="105" t="s">
        <v>189</v>
      </c>
      <c r="C76" s="105" t="s">
        <v>234</v>
      </c>
      <c r="D76" s="105" t="s">
        <v>235</v>
      </c>
      <c r="F76" s="141" t="s">
        <v>212</v>
      </c>
      <c r="G76" s="143" t="s">
        <v>213</v>
      </c>
      <c r="H76" s="143"/>
      <c r="I76" s="143"/>
      <c r="J76" s="143"/>
    </row>
    <row r="77" spans="1:10" customFormat="1" x14ac:dyDescent="0.2">
      <c r="A77" s="86" t="s">
        <v>230</v>
      </c>
      <c r="B77" s="2" t="s">
        <v>43</v>
      </c>
      <c r="C77" s="99">
        <v>700</v>
      </c>
      <c r="D77" s="99"/>
      <c r="F77" s="142"/>
      <c r="G77" s="143"/>
      <c r="H77" s="143"/>
      <c r="I77" s="143"/>
      <c r="J77" s="143"/>
    </row>
    <row r="78" spans="1:10" customFormat="1" x14ac:dyDescent="0.2">
      <c r="A78" s="86" t="s">
        <v>231</v>
      </c>
      <c r="B78" s="2" t="s">
        <v>44</v>
      </c>
      <c r="C78" s="99">
        <v>500</v>
      </c>
      <c r="D78" s="99"/>
      <c r="F78" s="103"/>
      <c r="G78" s="138" t="s">
        <v>257</v>
      </c>
      <c r="H78" s="138"/>
      <c r="I78" s="138"/>
      <c r="J78" s="138"/>
    </row>
    <row r="79" spans="1:10" customFormat="1" x14ac:dyDescent="0.2">
      <c r="A79" s="86" t="s">
        <v>232</v>
      </c>
      <c r="B79" s="2" t="s">
        <v>43</v>
      </c>
      <c r="C79" s="99">
        <v>1100</v>
      </c>
      <c r="D79" s="99"/>
      <c r="F79" s="103" t="s">
        <v>291</v>
      </c>
      <c r="G79" s="138" t="s">
        <v>256</v>
      </c>
      <c r="H79" s="138"/>
      <c r="I79" s="138"/>
      <c r="J79" s="138"/>
    </row>
    <row r="80" spans="1:10" customFormat="1" x14ac:dyDescent="0.2">
      <c r="A80" s="86" t="s">
        <v>230</v>
      </c>
      <c r="B80" s="86" t="s">
        <v>44</v>
      </c>
      <c r="C80" s="99">
        <v>800</v>
      </c>
      <c r="D80" s="99"/>
      <c r="F80" s="103"/>
      <c r="G80" s="138" t="s">
        <v>239</v>
      </c>
      <c r="H80" s="138"/>
      <c r="I80" s="138"/>
      <c r="J80" s="138"/>
    </row>
    <row r="81" spans="1:4" customFormat="1" x14ac:dyDescent="0.2">
      <c r="A81" s="86" t="s">
        <v>233</v>
      </c>
      <c r="B81" s="2" t="s">
        <v>43</v>
      </c>
      <c r="C81" s="99">
        <v>600</v>
      </c>
      <c r="D81" s="99"/>
    </row>
    <row r="82" spans="1:4" customFormat="1" x14ac:dyDescent="0.2">
      <c r="A82" s="1"/>
      <c r="B82" s="5"/>
      <c r="C82" s="6"/>
    </row>
    <row r="83" spans="1:4" customFormat="1" x14ac:dyDescent="0.2">
      <c r="A83" s="1"/>
      <c r="B83" s="5"/>
      <c r="C83" s="6"/>
    </row>
    <row r="84" spans="1:4" customFormat="1" x14ac:dyDescent="0.2"/>
  </sheetData>
  <mergeCells count="39">
    <mergeCell ref="G80:J80"/>
    <mergeCell ref="A56:J56"/>
    <mergeCell ref="A58:J58"/>
    <mergeCell ref="A59:J59"/>
    <mergeCell ref="F61:J62"/>
    <mergeCell ref="F63:J63"/>
    <mergeCell ref="E61:E62"/>
    <mergeCell ref="F64:J64"/>
    <mergeCell ref="F65:J65"/>
    <mergeCell ref="G76:J77"/>
    <mergeCell ref="G78:J78"/>
    <mergeCell ref="G79:J79"/>
    <mergeCell ref="A71:J71"/>
    <mergeCell ref="A73:J74"/>
    <mergeCell ref="F76:F77"/>
    <mergeCell ref="A1:J1"/>
    <mergeCell ref="A3:J3"/>
    <mergeCell ref="A5:J5"/>
    <mergeCell ref="A16:J16"/>
    <mergeCell ref="F7:J8"/>
    <mergeCell ref="A31:J31"/>
    <mergeCell ref="F37:J37"/>
    <mergeCell ref="F38:J38"/>
    <mergeCell ref="F47:J48"/>
    <mergeCell ref="E7:E8"/>
    <mergeCell ref="A18:J18"/>
    <mergeCell ref="E20:E21"/>
    <mergeCell ref="A32:J32"/>
    <mergeCell ref="F34:J35"/>
    <mergeCell ref="F36:J36"/>
    <mergeCell ref="A29:J29"/>
    <mergeCell ref="F20:J21"/>
    <mergeCell ref="E34:E35"/>
    <mergeCell ref="F49:J49"/>
    <mergeCell ref="F50:J50"/>
    <mergeCell ref="F51:J51"/>
    <mergeCell ref="A43:J43"/>
    <mergeCell ref="A45:J45"/>
    <mergeCell ref="E47:E48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tabSelected="1" workbookViewId="0">
      <selection activeCell="D9" sqref="D9"/>
    </sheetView>
  </sheetViews>
  <sheetFormatPr baseColWidth="10" defaultRowHeight="12.75" x14ac:dyDescent="0.2"/>
  <cols>
    <col min="1" max="1" width="20.28515625" style="12" customWidth="1"/>
    <col min="2" max="2" width="13.7109375" style="12" customWidth="1"/>
    <col min="3" max="3" width="16.28515625" style="12" bestFit="1" customWidth="1"/>
    <col min="4" max="4" width="17.85546875" style="12" customWidth="1"/>
    <col min="5" max="5" width="7.28515625" style="12" customWidth="1"/>
    <col min="6" max="6" width="8.7109375" style="12" customWidth="1"/>
    <col min="7" max="7" width="6.85546875" style="12" customWidth="1"/>
    <col min="8" max="16384" width="11.42578125" style="12"/>
  </cols>
  <sheetData>
    <row r="1" spans="1:10" customFormat="1" ht="30" customHeight="1" x14ac:dyDescent="0.5">
      <c r="A1" s="144" t="s">
        <v>264</v>
      </c>
      <c r="B1" s="145"/>
      <c r="C1" s="145"/>
      <c r="D1" s="145"/>
      <c r="E1" s="145"/>
      <c r="F1" s="145"/>
      <c r="G1" s="145"/>
      <c r="H1" s="145"/>
      <c r="I1" s="145"/>
      <c r="J1" s="145"/>
    </row>
    <row r="3" spans="1:10" customFormat="1" x14ac:dyDescent="0.2"/>
    <row r="4" spans="1:10" ht="15" x14ac:dyDescent="0.3">
      <c r="A4" s="139" t="s">
        <v>214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10" ht="2.25" customHeight="1" x14ac:dyDescent="0.2"/>
    <row r="6" spans="1:10" ht="15.75" x14ac:dyDescent="0.2">
      <c r="A6" s="140" t="s">
        <v>287</v>
      </c>
      <c r="B6" s="140"/>
      <c r="C6" s="140"/>
      <c r="D6" s="140"/>
      <c r="E6" s="140"/>
      <c r="F6" s="140"/>
      <c r="G6" s="140"/>
      <c r="H6" s="140"/>
      <c r="I6" s="140"/>
      <c r="J6" s="140"/>
    </row>
    <row r="7" spans="1:10" customFormat="1" x14ac:dyDescent="0.2"/>
    <row r="8" spans="1:10" customFormat="1" ht="12.75" customHeight="1" x14ac:dyDescent="0.2">
      <c r="A8" s="105" t="s">
        <v>132</v>
      </c>
      <c r="B8" s="105" t="s">
        <v>244</v>
      </c>
      <c r="C8" s="105" t="s">
        <v>245</v>
      </c>
      <c r="D8" s="105" t="s">
        <v>18</v>
      </c>
    </row>
    <row r="9" spans="1:10" customFormat="1" x14ac:dyDescent="0.2">
      <c r="A9" s="2" t="s">
        <v>45</v>
      </c>
      <c r="B9" s="3" t="s">
        <v>23</v>
      </c>
      <c r="C9" s="85">
        <v>80</v>
      </c>
      <c r="D9" s="3"/>
    </row>
    <row r="10" spans="1:10" customFormat="1" x14ac:dyDescent="0.2">
      <c r="A10" s="2" t="s">
        <v>46</v>
      </c>
      <c r="B10" s="3" t="s">
        <v>6</v>
      </c>
      <c r="C10" s="85">
        <v>90</v>
      </c>
      <c r="D10" s="3"/>
    </row>
    <row r="11" spans="1:10" customFormat="1" x14ac:dyDescent="0.2">
      <c r="A11" s="2" t="s">
        <v>47</v>
      </c>
      <c r="B11" s="3" t="s">
        <v>23</v>
      </c>
      <c r="C11" s="85">
        <v>55</v>
      </c>
      <c r="D11" s="3"/>
    </row>
    <row r="12" spans="1:10" customFormat="1" x14ac:dyDescent="0.2">
      <c r="A12" s="2" t="s">
        <v>48</v>
      </c>
      <c r="B12" s="3" t="s">
        <v>24</v>
      </c>
      <c r="C12" s="85">
        <v>120</v>
      </c>
      <c r="D12" s="3"/>
    </row>
    <row r="13" spans="1:10" customFormat="1" x14ac:dyDescent="0.2">
      <c r="A13" s="2" t="s">
        <v>49</v>
      </c>
      <c r="B13" s="3" t="s">
        <v>6</v>
      </c>
      <c r="C13" s="85">
        <v>75</v>
      </c>
      <c r="D13" s="3"/>
    </row>
    <row r="14" spans="1:10" customFormat="1" x14ac:dyDescent="0.2"/>
    <row r="15" spans="1:10" customFormat="1" x14ac:dyDescent="0.2"/>
    <row r="16" spans="1:10" customFormat="1" x14ac:dyDescent="0.2"/>
    <row r="17" spans="1:10" ht="15" x14ac:dyDescent="0.3">
      <c r="A17" s="139" t="s">
        <v>258</v>
      </c>
      <c r="B17" s="139"/>
      <c r="C17" s="139"/>
      <c r="D17" s="139"/>
      <c r="E17" s="139"/>
      <c r="F17" s="139"/>
      <c r="G17" s="139"/>
      <c r="H17" s="139"/>
      <c r="I17" s="139"/>
      <c r="J17" s="139"/>
    </row>
    <row r="18" spans="1:10" ht="2.25" customHeight="1" x14ac:dyDescent="0.2"/>
    <row r="19" spans="1:10" ht="15.75" x14ac:dyDescent="0.2">
      <c r="A19" s="140" t="s">
        <v>241</v>
      </c>
      <c r="B19" s="140"/>
      <c r="C19" s="140"/>
      <c r="D19" s="140"/>
      <c r="E19" s="140"/>
      <c r="F19" s="140"/>
      <c r="G19" s="140"/>
      <c r="H19" s="140"/>
      <c r="I19" s="140"/>
      <c r="J19" s="140"/>
    </row>
    <row r="20" spans="1:10" customFormat="1" x14ac:dyDescent="0.2"/>
    <row r="21" spans="1:10" customFormat="1" ht="12.75" customHeight="1" x14ac:dyDescent="0.2">
      <c r="A21" s="105" t="s">
        <v>132</v>
      </c>
      <c r="B21" s="105" t="s">
        <v>246</v>
      </c>
      <c r="C21" s="116" t="s">
        <v>200</v>
      </c>
      <c r="D21" s="116" t="s">
        <v>240</v>
      </c>
    </row>
    <row r="22" spans="1:10" customFormat="1" x14ac:dyDescent="0.2">
      <c r="A22" s="86" t="s">
        <v>175</v>
      </c>
      <c r="B22" s="3">
        <v>3</v>
      </c>
      <c r="C22" s="99">
        <v>1500</v>
      </c>
      <c r="D22" s="99"/>
    </row>
    <row r="23" spans="1:10" customFormat="1" x14ac:dyDescent="0.2">
      <c r="A23" s="86" t="s">
        <v>176</v>
      </c>
      <c r="B23" s="3">
        <v>1</v>
      </c>
      <c r="C23" s="99">
        <v>1800</v>
      </c>
      <c r="D23" s="99"/>
    </row>
    <row r="24" spans="1:10" customFormat="1" x14ac:dyDescent="0.2">
      <c r="A24" s="86" t="s">
        <v>177</v>
      </c>
      <c r="B24" s="3">
        <v>0</v>
      </c>
      <c r="C24" s="99">
        <v>2000</v>
      </c>
      <c r="D24" s="99"/>
    </row>
    <row r="25" spans="1:10" customFormat="1" x14ac:dyDescent="0.2">
      <c r="A25" s="86" t="s">
        <v>178</v>
      </c>
      <c r="B25" s="3">
        <v>1</v>
      </c>
      <c r="C25" s="99">
        <v>1900</v>
      </c>
      <c r="D25" s="99"/>
    </row>
    <row r="26" spans="1:10" customFormat="1" x14ac:dyDescent="0.2">
      <c r="A26" s="86" t="s">
        <v>179</v>
      </c>
      <c r="B26" s="3">
        <v>0</v>
      </c>
      <c r="C26" s="99">
        <v>1600</v>
      </c>
      <c r="D26" s="99"/>
    </row>
    <row r="27" spans="1:10" customFormat="1" x14ac:dyDescent="0.2">
      <c r="A27" s="1"/>
      <c r="B27" s="6"/>
      <c r="C27" s="6"/>
      <c r="D27" s="1"/>
    </row>
    <row r="28" spans="1:10" customFormat="1" x14ac:dyDescent="0.2">
      <c r="A28" s="1"/>
      <c r="B28" s="6"/>
      <c r="C28" s="6"/>
      <c r="D28" s="1"/>
    </row>
    <row r="29" spans="1:10" customFormat="1" x14ac:dyDescent="0.2"/>
    <row r="30" spans="1:10" ht="15" x14ac:dyDescent="0.3">
      <c r="A30" s="139" t="s">
        <v>259</v>
      </c>
      <c r="B30" s="139"/>
      <c r="C30" s="139"/>
      <c r="D30" s="139"/>
      <c r="E30" s="139"/>
      <c r="F30" s="139"/>
      <c r="G30" s="139"/>
      <c r="H30" s="139"/>
      <c r="I30" s="139"/>
      <c r="J30" s="139"/>
    </row>
    <row r="31" spans="1:10" ht="2.25" customHeight="1" x14ac:dyDescent="0.2"/>
    <row r="32" spans="1:10" s="107" customFormat="1" ht="39.75" customHeight="1" x14ac:dyDescent="0.2">
      <c r="A32" s="146" t="s">
        <v>288</v>
      </c>
      <c r="B32" s="146"/>
      <c r="C32" s="146"/>
      <c r="D32" s="146"/>
      <c r="E32" s="146"/>
      <c r="F32" s="146"/>
      <c r="G32" s="146"/>
      <c r="H32" s="146"/>
      <c r="I32" s="146"/>
      <c r="J32" s="146"/>
    </row>
    <row r="33" spans="1:10" customFormat="1" x14ac:dyDescent="0.2"/>
    <row r="34" spans="1:10" customFormat="1" ht="12.75" customHeight="1" x14ac:dyDescent="0.2">
      <c r="A34" s="105" t="s">
        <v>132</v>
      </c>
      <c r="B34" s="105" t="s">
        <v>30</v>
      </c>
      <c r="C34" s="105" t="s">
        <v>41</v>
      </c>
      <c r="D34" s="105" t="s">
        <v>70</v>
      </c>
    </row>
    <row r="35" spans="1:10" customFormat="1" x14ac:dyDescent="0.2">
      <c r="A35" s="86" t="s">
        <v>190</v>
      </c>
      <c r="B35" s="3" t="s">
        <v>6</v>
      </c>
      <c r="C35" s="99">
        <v>2500</v>
      </c>
      <c r="D35" s="119"/>
    </row>
    <row r="36" spans="1:10" customFormat="1" x14ac:dyDescent="0.2">
      <c r="A36" s="86" t="s">
        <v>191</v>
      </c>
      <c r="B36" s="3" t="s">
        <v>23</v>
      </c>
      <c r="C36" s="99">
        <v>3500</v>
      </c>
      <c r="D36" s="119"/>
    </row>
    <row r="37" spans="1:10" customFormat="1" x14ac:dyDescent="0.2">
      <c r="A37" s="86" t="s">
        <v>192</v>
      </c>
      <c r="B37" s="3" t="s">
        <v>24</v>
      </c>
      <c r="C37" s="99">
        <v>3200</v>
      </c>
      <c r="D37" s="119"/>
    </row>
    <row r="38" spans="1:10" customFormat="1" x14ac:dyDescent="0.2">
      <c r="A38" s="86" t="s">
        <v>193</v>
      </c>
      <c r="B38" s="3" t="s">
        <v>6</v>
      </c>
      <c r="C38" s="99">
        <v>14000</v>
      </c>
      <c r="D38" s="119"/>
    </row>
    <row r="39" spans="1:10" customFormat="1" x14ac:dyDescent="0.2">
      <c r="A39" s="86" t="s">
        <v>194</v>
      </c>
      <c r="B39" s="3" t="s">
        <v>23</v>
      </c>
      <c r="C39" s="118">
        <v>5000</v>
      </c>
      <c r="D39" s="119"/>
    </row>
    <row r="40" spans="1:10" customFormat="1" x14ac:dyDescent="0.2"/>
    <row r="41" spans="1:10" customFormat="1" x14ac:dyDescent="0.2"/>
    <row r="42" spans="1:10" customFormat="1" x14ac:dyDescent="0.2"/>
    <row r="43" spans="1:10" ht="15" x14ac:dyDescent="0.3">
      <c r="A43" s="139" t="s">
        <v>260</v>
      </c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 ht="2.25" customHeight="1" x14ac:dyDescent="0.2"/>
    <row r="45" spans="1:10" ht="35.25" customHeight="1" x14ac:dyDescent="0.2">
      <c r="A45" s="146" t="s">
        <v>289</v>
      </c>
      <c r="B45" s="146"/>
      <c r="C45" s="146"/>
      <c r="D45" s="146"/>
      <c r="E45" s="146"/>
      <c r="F45" s="146"/>
      <c r="G45" s="146"/>
      <c r="H45" s="146"/>
      <c r="I45" s="146"/>
      <c r="J45" s="146"/>
    </row>
    <row r="46" spans="1:10" customFormat="1" x14ac:dyDescent="0.2"/>
    <row r="47" spans="1:10" customFormat="1" ht="12.75" customHeight="1" x14ac:dyDescent="0.2">
      <c r="A47" s="105" t="s">
        <v>229</v>
      </c>
      <c r="B47" s="105" t="s">
        <v>253</v>
      </c>
      <c r="C47" s="105" t="s">
        <v>251</v>
      </c>
      <c r="D47" s="105" t="s">
        <v>252</v>
      </c>
    </row>
    <row r="48" spans="1:10" customFormat="1" x14ac:dyDescent="0.2">
      <c r="A48" s="86" t="s">
        <v>230</v>
      </c>
      <c r="B48" s="87" t="s">
        <v>254</v>
      </c>
      <c r="C48" s="99">
        <v>700</v>
      </c>
      <c r="D48" s="117"/>
    </row>
    <row r="49" spans="1:4" customFormat="1" x14ac:dyDescent="0.2">
      <c r="A49" s="86" t="s">
        <v>248</v>
      </c>
      <c r="B49" s="87" t="s">
        <v>250</v>
      </c>
      <c r="C49" s="99">
        <v>800</v>
      </c>
      <c r="D49" s="117"/>
    </row>
    <row r="50" spans="1:4" customFormat="1" x14ac:dyDescent="0.2">
      <c r="A50" s="86" t="s">
        <v>230</v>
      </c>
      <c r="B50" s="87" t="s">
        <v>254</v>
      </c>
      <c r="C50" s="99">
        <v>750</v>
      </c>
      <c r="D50" s="117"/>
    </row>
    <row r="51" spans="1:4" customFormat="1" x14ac:dyDescent="0.2">
      <c r="A51" s="86" t="s">
        <v>232</v>
      </c>
      <c r="B51" s="87" t="s">
        <v>254</v>
      </c>
      <c r="C51" s="99">
        <v>14000</v>
      </c>
      <c r="D51" s="117"/>
    </row>
    <row r="52" spans="1:4" customFormat="1" x14ac:dyDescent="0.2">
      <c r="A52" s="86" t="s">
        <v>249</v>
      </c>
      <c r="B52" s="87" t="s">
        <v>250</v>
      </c>
      <c r="C52" s="118">
        <v>5000</v>
      </c>
      <c r="D52" s="117"/>
    </row>
    <row r="53" spans="1:4" customFormat="1" x14ac:dyDescent="0.2"/>
    <row r="54" spans="1:4" customFormat="1" x14ac:dyDescent="0.2"/>
    <row r="55" spans="1:4" customFormat="1" x14ac:dyDescent="0.2"/>
  </sheetData>
  <mergeCells count="9">
    <mergeCell ref="A4:J4"/>
    <mergeCell ref="A6:J6"/>
    <mergeCell ref="A1:J1"/>
    <mergeCell ref="A43:J43"/>
    <mergeCell ref="A45:J45"/>
    <mergeCell ref="A30:J30"/>
    <mergeCell ref="A32:J32"/>
    <mergeCell ref="A17:J17"/>
    <mergeCell ref="A19:J19"/>
  </mergeCells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M36"/>
  <sheetViews>
    <sheetView zoomScale="75" workbookViewId="0">
      <selection activeCell="E33" sqref="E33"/>
    </sheetView>
  </sheetViews>
  <sheetFormatPr baseColWidth="10" defaultRowHeight="12.75" x14ac:dyDescent="0.2"/>
  <cols>
    <col min="1" max="1" width="20.5703125" customWidth="1"/>
    <col min="2" max="2" width="15" customWidth="1"/>
    <col min="3" max="3" width="13.7109375" customWidth="1"/>
    <col min="4" max="4" width="13.140625" customWidth="1"/>
  </cols>
  <sheetData>
    <row r="1" spans="1:13" ht="20.25" x14ac:dyDescent="0.3">
      <c r="A1" s="153" t="s">
        <v>108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</row>
    <row r="3" spans="1:13" x14ac:dyDescent="0.2">
      <c r="A3" s="38" t="s">
        <v>109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x14ac:dyDescent="0.2">
      <c r="A4" s="7" t="s">
        <v>110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8"/>
    </row>
    <row r="5" spans="1:13" x14ac:dyDescent="0.2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8"/>
    </row>
    <row r="6" spans="1:13" ht="15.75" x14ac:dyDescent="0.25">
      <c r="A6" s="41" t="s">
        <v>50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8"/>
    </row>
    <row r="7" spans="1:13" ht="15.75" x14ac:dyDescent="0.25">
      <c r="A7" s="42"/>
      <c r="B7" s="43" t="s">
        <v>111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8"/>
    </row>
    <row r="8" spans="1:13" ht="15.75" x14ac:dyDescent="0.25">
      <c r="A8" s="42"/>
      <c r="B8" s="43" t="s">
        <v>112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8"/>
    </row>
    <row r="9" spans="1:13" x14ac:dyDescent="0.2">
      <c r="B9" s="43"/>
      <c r="C9" s="11"/>
      <c r="D9" s="11"/>
      <c r="E9" s="11"/>
      <c r="F9" s="11"/>
      <c r="G9" s="11"/>
      <c r="H9" s="11"/>
      <c r="I9" s="11"/>
      <c r="J9" s="11"/>
      <c r="K9" s="11"/>
      <c r="L9" s="11"/>
      <c r="M9" s="8"/>
    </row>
    <row r="10" spans="1:13" ht="15.75" x14ac:dyDescent="0.25">
      <c r="A10" s="41" t="s">
        <v>113</v>
      </c>
      <c r="B10" s="4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8"/>
    </row>
    <row r="11" spans="1:13" ht="15.75" x14ac:dyDescent="0.25">
      <c r="A11" s="42"/>
      <c r="B11" s="44" t="s">
        <v>114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8"/>
    </row>
    <row r="12" spans="1:13" ht="15.75" x14ac:dyDescent="0.25">
      <c r="A12" s="42"/>
      <c r="B12" s="43"/>
      <c r="C12" s="45" t="s">
        <v>115</v>
      </c>
      <c r="D12" s="46" t="s">
        <v>116</v>
      </c>
      <c r="E12" s="40"/>
      <c r="F12" s="11"/>
      <c r="G12" s="11"/>
      <c r="H12" s="11"/>
      <c r="I12" s="11"/>
      <c r="J12" s="11"/>
      <c r="K12" s="11"/>
      <c r="L12" s="11"/>
      <c r="M12" s="8"/>
    </row>
    <row r="13" spans="1:13" ht="15.75" x14ac:dyDescent="0.25">
      <c r="A13" s="42"/>
      <c r="B13" s="43"/>
      <c r="C13" s="47" t="s">
        <v>117</v>
      </c>
      <c r="D13" s="43" t="s">
        <v>118</v>
      </c>
      <c r="E13" s="8"/>
      <c r="F13" s="11"/>
      <c r="G13" s="11"/>
      <c r="H13" s="11"/>
      <c r="I13" s="11"/>
      <c r="J13" s="11"/>
      <c r="K13" s="11"/>
      <c r="L13" s="11"/>
      <c r="M13" s="8"/>
    </row>
    <row r="14" spans="1:13" ht="15.75" x14ac:dyDescent="0.25">
      <c r="A14" s="42"/>
      <c r="B14" s="43"/>
      <c r="C14" s="48" t="s">
        <v>119</v>
      </c>
      <c r="D14" s="49" t="s">
        <v>120</v>
      </c>
      <c r="E14" s="10"/>
      <c r="F14" s="11"/>
      <c r="G14" s="11"/>
      <c r="H14" s="11"/>
      <c r="I14" s="11"/>
      <c r="J14" s="11"/>
      <c r="K14" s="11"/>
      <c r="L14" s="11"/>
      <c r="M14" s="8"/>
    </row>
    <row r="15" spans="1:13" x14ac:dyDescent="0.2">
      <c r="A15" s="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10"/>
    </row>
    <row r="17" spans="1:13" ht="15.75" x14ac:dyDescent="0.25">
      <c r="I17" s="150" t="s">
        <v>149</v>
      </c>
      <c r="J17" s="151"/>
      <c r="K17" s="151"/>
      <c r="L17" s="151"/>
      <c r="M17" s="152"/>
    </row>
    <row r="18" spans="1:13" x14ac:dyDescent="0.2">
      <c r="A18" s="51" t="s">
        <v>14</v>
      </c>
      <c r="B18" s="51" t="s">
        <v>3</v>
      </c>
      <c r="C18" s="51" t="s">
        <v>121</v>
      </c>
      <c r="D18" s="51" t="s">
        <v>0</v>
      </c>
      <c r="E18" s="51" t="s">
        <v>31</v>
      </c>
      <c r="F18" s="51" t="s">
        <v>30</v>
      </c>
      <c r="G18" s="51" t="s">
        <v>33</v>
      </c>
      <c r="H18" s="51" t="s">
        <v>29</v>
      </c>
      <c r="I18" s="51" t="s">
        <v>122</v>
      </c>
      <c r="J18" s="51" t="s">
        <v>123</v>
      </c>
      <c r="K18" s="51" t="s">
        <v>124</v>
      </c>
      <c r="L18" s="51" t="s">
        <v>125</v>
      </c>
      <c r="M18" s="51" t="s">
        <v>126</v>
      </c>
    </row>
    <row r="19" spans="1:13" x14ac:dyDescent="0.2">
      <c r="A19" t="s">
        <v>19</v>
      </c>
      <c r="B19" t="s">
        <v>25</v>
      </c>
      <c r="C19" t="s">
        <v>127</v>
      </c>
      <c r="D19" t="s">
        <v>1</v>
      </c>
      <c r="E19" s="52" t="s">
        <v>5</v>
      </c>
      <c r="F19" s="52" t="s">
        <v>6</v>
      </c>
      <c r="G19" s="53">
        <v>0</v>
      </c>
      <c r="H19" s="1">
        <v>2500</v>
      </c>
    </row>
    <row r="20" spans="1:13" x14ac:dyDescent="0.2">
      <c r="A20" t="s">
        <v>20</v>
      </c>
      <c r="B20" t="s">
        <v>26</v>
      </c>
      <c r="C20" t="s">
        <v>128</v>
      </c>
      <c r="D20" t="s">
        <v>2</v>
      </c>
      <c r="E20" s="52" t="s">
        <v>32</v>
      </c>
      <c r="F20" s="52" t="s">
        <v>23</v>
      </c>
      <c r="G20" s="53">
        <v>1</v>
      </c>
      <c r="H20" s="1">
        <v>3500</v>
      </c>
    </row>
    <row r="21" spans="1:13" x14ac:dyDescent="0.2">
      <c r="A21" t="s">
        <v>20</v>
      </c>
      <c r="B21" t="s">
        <v>27</v>
      </c>
      <c r="C21" t="s">
        <v>128</v>
      </c>
      <c r="D21" t="s">
        <v>6</v>
      </c>
      <c r="E21" s="52" t="s">
        <v>32</v>
      </c>
      <c r="F21" s="52" t="s">
        <v>24</v>
      </c>
      <c r="G21" s="53">
        <v>1</v>
      </c>
      <c r="H21" s="1">
        <v>3200</v>
      </c>
    </row>
    <row r="22" spans="1:13" x14ac:dyDescent="0.2">
      <c r="A22" t="s">
        <v>21</v>
      </c>
      <c r="B22" t="s">
        <v>28</v>
      </c>
      <c r="C22" t="s">
        <v>129</v>
      </c>
      <c r="D22" t="s">
        <v>11</v>
      </c>
      <c r="E22" s="52" t="s">
        <v>32</v>
      </c>
      <c r="F22" s="52" t="s">
        <v>6</v>
      </c>
      <c r="G22" s="53">
        <v>2</v>
      </c>
      <c r="H22" s="1">
        <v>14000</v>
      </c>
    </row>
    <row r="23" spans="1:13" x14ac:dyDescent="0.2">
      <c r="A23" t="s">
        <v>22</v>
      </c>
      <c r="B23" t="s">
        <v>4</v>
      </c>
      <c r="C23" t="s">
        <v>130</v>
      </c>
      <c r="D23" t="s">
        <v>6</v>
      </c>
      <c r="E23" s="52" t="s">
        <v>5</v>
      </c>
      <c r="F23" s="52" t="s">
        <v>24</v>
      </c>
      <c r="G23" s="53">
        <v>0</v>
      </c>
      <c r="H23" s="54">
        <v>5000</v>
      </c>
    </row>
    <row r="24" spans="1:13" x14ac:dyDescent="0.2">
      <c r="E24" s="52"/>
      <c r="F24" s="52"/>
      <c r="G24" s="53"/>
      <c r="H24" s="54"/>
    </row>
    <row r="26" spans="1:13" ht="13.5" thickBot="1" x14ac:dyDescent="0.25">
      <c r="A26" s="6"/>
    </row>
    <row r="27" spans="1:13" ht="18.75" thickBot="1" x14ac:dyDescent="0.3">
      <c r="A27" s="147" t="s">
        <v>131</v>
      </c>
      <c r="B27" s="148"/>
      <c r="C27" s="148"/>
      <c r="D27" s="148"/>
      <c r="E27" s="148"/>
      <c r="F27" s="149"/>
    </row>
    <row r="28" spans="1:13" x14ac:dyDescent="0.2">
      <c r="A28" s="55" t="s">
        <v>132</v>
      </c>
      <c r="B28" s="56" t="s">
        <v>133</v>
      </c>
      <c r="C28" s="56" t="s">
        <v>42</v>
      </c>
      <c r="D28" s="56" t="s">
        <v>134</v>
      </c>
      <c r="E28" s="56" t="s">
        <v>135</v>
      </c>
      <c r="F28" s="57" t="s">
        <v>136</v>
      </c>
    </row>
    <row r="29" spans="1:13" x14ac:dyDescent="0.2">
      <c r="A29" s="58" t="s">
        <v>137</v>
      </c>
      <c r="B29" s="59" t="s">
        <v>138</v>
      </c>
      <c r="C29" s="59" t="s">
        <v>1</v>
      </c>
      <c r="D29" s="60">
        <v>1000</v>
      </c>
      <c r="E29" s="1"/>
      <c r="F29" s="61"/>
    </row>
    <row r="30" spans="1:13" x14ac:dyDescent="0.2">
      <c r="A30" s="58" t="s">
        <v>139</v>
      </c>
      <c r="B30" s="59" t="s">
        <v>140</v>
      </c>
      <c r="C30" s="59" t="s">
        <v>2</v>
      </c>
      <c r="D30" s="60">
        <v>500</v>
      </c>
      <c r="E30" s="1"/>
      <c r="F30" s="61"/>
    </row>
    <row r="31" spans="1:13" x14ac:dyDescent="0.2">
      <c r="A31" s="58" t="s">
        <v>141</v>
      </c>
      <c r="B31" s="59" t="s">
        <v>142</v>
      </c>
      <c r="C31" s="59" t="s">
        <v>6</v>
      </c>
      <c r="D31" s="60">
        <v>3800</v>
      </c>
      <c r="E31" s="1"/>
      <c r="F31" s="61"/>
    </row>
    <row r="32" spans="1:13" x14ac:dyDescent="0.2">
      <c r="A32" s="58" t="s">
        <v>143</v>
      </c>
      <c r="B32" s="59" t="s">
        <v>140</v>
      </c>
      <c r="C32" s="59" t="s">
        <v>11</v>
      </c>
      <c r="D32" s="60">
        <v>5400</v>
      </c>
      <c r="E32" s="1"/>
      <c r="F32" s="61"/>
    </row>
    <row r="33" spans="1:6" x14ac:dyDescent="0.2">
      <c r="A33" s="58" t="s">
        <v>48</v>
      </c>
      <c r="B33" s="59" t="s">
        <v>138</v>
      </c>
      <c r="C33" s="59" t="s">
        <v>2</v>
      </c>
      <c r="D33" s="60">
        <v>800</v>
      </c>
      <c r="E33" s="1"/>
      <c r="F33" s="61"/>
    </row>
    <row r="34" spans="1:6" x14ac:dyDescent="0.2">
      <c r="A34" s="58" t="s">
        <v>144</v>
      </c>
      <c r="B34" s="59" t="s">
        <v>145</v>
      </c>
      <c r="C34" s="59" t="s">
        <v>6</v>
      </c>
      <c r="D34" s="60">
        <v>9000</v>
      </c>
      <c r="E34" s="1"/>
      <c r="F34" s="61"/>
    </row>
    <row r="35" spans="1:6" x14ac:dyDescent="0.2">
      <c r="A35" s="58" t="s">
        <v>146</v>
      </c>
      <c r="B35" s="59" t="s">
        <v>147</v>
      </c>
      <c r="C35" s="59" t="s">
        <v>1</v>
      </c>
      <c r="D35" s="60">
        <v>1000</v>
      </c>
      <c r="E35" s="1"/>
      <c r="F35" s="61"/>
    </row>
    <row r="36" spans="1:6" ht="13.5" thickBot="1" x14ac:dyDescent="0.25">
      <c r="A36" s="62" t="s">
        <v>148</v>
      </c>
      <c r="B36" s="63" t="s">
        <v>145</v>
      </c>
      <c r="C36" s="63" t="s">
        <v>11</v>
      </c>
      <c r="D36" s="64">
        <v>1200</v>
      </c>
      <c r="E36" s="65"/>
      <c r="F36" s="66"/>
    </row>
  </sheetData>
  <mergeCells count="3">
    <mergeCell ref="A27:F27"/>
    <mergeCell ref="I17:M17"/>
    <mergeCell ref="A1:M1"/>
  </mergeCells>
  <phoneticPr fontId="25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90"/>
  <sheetViews>
    <sheetView zoomScale="85" workbookViewId="0">
      <selection sqref="A1:G1"/>
    </sheetView>
  </sheetViews>
  <sheetFormatPr baseColWidth="10" defaultRowHeight="12.75" x14ac:dyDescent="0.2"/>
  <cols>
    <col min="1" max="1" width="13.28515625" style="12" customWidth="1"/>
    <col min="2" max="2" width="13.42578125" style="12" bestFit="1" customWidth="1"/>
    <col min="3" max="3" width="16.28515625" style="12" bestFit="1" customWidth="1"/>
    <col min="4" max="4" width="14.85546875" style="12" customWidth="1"/>
    <col min="5" max="5" width="16.7109375" style="12" customWidth="1"/>
    <col min="6" max="6" width="11.42578125" style="12"/>
    <col min="7" max="7" width="39.42578125" style="12" customWidth="1"/>
    <col min="8" max="16384" width="11.42578125" style="12"/>
  </cols>
  <sheetData>
    <row r="1" spans="1:8" ht="18.75" thickBot="1" x14ac:dyDescent="0.3">
      <c r="A1" s="159" t="s">
        <v>150</v>
      </c>
      <c r="B1" s="159"/>
      <c r="C1" s="159"/>
      <c r="D1" s="159"/>
      <c r="E1" s="159"/>
      <c r="F1" s="159"/>
      <c r="G1" s="159"/>
    </row>
    <row r="2" spans="1:8" customFormat="1" x14ac:dyDescent="0.2">
      <c r="A2" s="12"/>
      <c r="B2" s="12"/>
      <c r="C2" s="12"/>
      <c r="D2" s="12"/>
      <c r="E2" s="12"/>
      <c r="F2" s="12"/>
      <c r="G2" s="12"/>
      <c r="H2" s="12"/>
    </row>
    <row r="3" spans="1:8" x14ac:dyDescent="0.2">
      <c r="A3" s="67" t="s">
        <v>151</v>
      </c>
    </row>
    <row r="4" spans="1:8" x14ac:dyDescent="0.2">
      <c r="A4" s="67" t="s">
        <v>152</v>
      </c>
    </row>
    <row r="5" spans="1:8" x14ac:dyDescent="0.2">
      <c r="A5" s="67" t="s">
        <v>153</v>
      </c>
    </row>
    <row r="6" spans="1:8" x14ac:dyDescent="0.2">
      <c r="A6" s="67"/>
    </row>
    <row r="8" spans="1:8" x14ac:dyDescent="0.2">
      <c r="A8" s="13" t="s">
        <v>7</v>
      </c>
      <c r="B8" s="13"/>
      <c r="C8" s="13"/>
      <c r="D8" s="13"/>
      <c r="E8" s="13"/>
      <c r="F8" s="13"/>
      <c r="G8" s="13"/>
    </row>
    <row r="9" spans="1:8" ht="13.5" thickBot="1" x14ac:dyDescent="0.25"/>
    <row r="10" spans="1:8" ht="13.5" thickBot="1" x14ac:dyDescent="0.25">
      <c r="A10" s="160" t="s">
        <v>169</v>
      </c>
      <c r="B10" s="161"/>
      <c r="C10" s="161"/>
      <c r="D10" s="161"/>
      <c r="E10" s="161"/>
      <c r="F10" s="161"/>
      <c r="G10" s="161"/>
    </row>
    <row r="12" spans="1:8" x14ac:dyDescent="0.2">
      <c r="A12" s="14" t="s">
        <v>51</v>
      </c>
      <c r="B12" s="14" t="s">
        <v>52</v>
      </c>
      <c r="C12" s="14" t="s">
        <v>18</v>
      </c>
    </row>
    <row r="13" spans="1:8" x14ac:dyDescent="0.2">
      <c r="A13" s="15" t="s">
        <v>53</v>
      </c>
      <c r="B13" s="15" t="s">
        <v>23</v>
      </c>
      <c r="C13" s="16"/>
    </row>
    <row r="14" spans="1:8" x14ac:dyDescent="0.2">
      <c r="A14" s="15" t="s">
        <v>54</v>
      </c>
      <c r="B14" s="15" t="s">
        <v>24</v>
      </c>
      <c r="C14" s="16"/>
    </row>
    <row r="15" spans="1:8" x14ac:dyDescent="0.2">
      <c r="A15" s="15" t="s">
        <v>16</v>
      </c>
      <c r="B15" s="15" t="s">
        <v>6</v>
      </c>
      <c r="C15" s="16"/>
    </row>
    <row r="16" spans="1:8" x14ac:dyDescent="0.2">
      <c r="A16" s="15" t="s">
        <v>53</v>
      </c>
      <c r="B16" s="15" t="s">
        <v>11</v>
      </c>
      <c r="C16" s="16"/>
    </row>
    <row r="17" spans="1:7" x14ac:dyDescent="0.2">
      <c r="A17" s="15" t="s">
        <v>17</v>
      </c>
      <c r="B17" s="15" t="s">
        <v>6</v>
      </c>
      <c r="C17" s="16"/>
    </row>
    <row r="20" spans="1:7" x14ac:dyDescent="0.2">
      <c r="A20" s="13" t="s">
        <v>8</v>
      </c>
      <c r="B20" s="13"/>
      <c r="C20" s="13"/>
      <c r="D20" s="13"/>
      <c r="E20" s="13"/>
      <c r="F20" s="13"/>
      <c r="G20" s="13"/>
    </row>
    <row r="21" spans="1:7" ht="13.5" thickBot="1" x14ac:dyDescent="0.25"/>
    <row r="22" spans="1:7" x14ac:dyDescent="0.2">
      <c r="A22" s="156" t="s">
        <v>170</v>
      </c>
      <c r="B22" s="157"/>
      <c r="C22" s="157"/>
      <c r="D22" s="157"/>
      <c r="E22" s="157"/>
      <c r="F22" s="157"/>
      <c r="G22" s="157"/>
    </row>
    <row r="23" spans="1:7" ht="13.5" thickBot="1" x14ac:dyDescent="0.25">
      <c r="A23" s="162" t="s">
        <v>171</v>
      </c>
      <c r="B23" s="163"/>
      <c r="C23" s="163"/>
      <c r="D23" s="163"/>
      <c r="E23" s="163"/>
      <c r="F23" s="163"/>
      <c r="G23" s="163"/>
    </row>
    <row r="25" spans="1:7" x14ac:dyDescent="0.2">
      <c r="A25" s="14" t="s">
        <v>34</v>
      </c>
      <c r="B25" s="14" t="s">
        <v>40</v>
      </c>
      <c r="C25" s="14" t="s">
        <v>70</v>
      </c>
    </row>
    <row r="26" spans="1:7" x14ac:dyDescent="0.2">
      <c r="A26" s="16" t="s">
        <v>35</v>
      </c>
      <c r="B26" s="68">
        <v>10000</v>
      </c>
      <c r="C26" s="16"/>
    </row>
    <row r="27" spans="1:7" x14ac:dyDescent="0.2">
      <c r="A27" s="16" t="s">
        <v>36</v>
      </c>
      <c r="B27" s="68">
        <v>5000</v>
      </c>
      <c r="C27" s="16"/>
    </row>
    <row r="28" spans="1:7" x14ac:dyDescent="0.2">
      <c r="A28" s="16" t="s">
        <v>37</v>
      </c>
      <c r="B28" s="68">
        <v>38000</v>
      </c>
      <c r="C28" s="16"/>
    </row>
    <row r="29" spans="1:7" x14ac:dyDescent="0.2">
      <c r="A29" s="16" t="s">
        <v>38</v>
      </c>
      <c r="B29" s="68">
        <v>7500</v>
      </c>
      <c r="C29" s="16"/>
    </row>
    <row r="30" spans="1:7" x14ac:dyDescent="0.2">
      <c r="A30" s="16" t="s">
        <v>39</v>
      </c>
      <c r="B30" s="68">
        <v>15000</v>
      </c>
      <c r="C30" s="16"/>
    </row>
    <row r="33" spans="1:7" x14ac:dyDescent="0.2">
      <c r="A33" s="13" t="s">
        <v>9</v>
      </c>
      <c r="B33" s="13"/>
      <c r="C33" s="13"/>
      <c r="D33" s="13"/>
      <c r="E33" s="13"/>
      <c r="F33" s="13"/>
      <c r="G33" s="13"/>
    </row>
    <row r="34" spans="1:7" ht="13.5" thickBot="1" x14ac:dyDescent="0.25"/>
    <row r="35" spans="1:7" ht="29.25" customHeight="1" thickBot="1" x14ac:dyDescent="0.25">
      <c r="A35" s="160" t="s">
        <v>154</v>
      </c>
      <c r="B35" s="161"/>
      <c r="C35" s="161"/>
      <c r="D35" s="161"/>
      <c r="E35" s="161"/>
      <c r="F35" s="161"/>
      <c r="G35" s="161"/>
    </row>
    <row r="37" spans="1:7" x14ac:dyDescent="0.2">
      <c r="B37" s="164" t="s">
        <v>34</v>
      </c>
      <c r="C37" s="164"/>
      <c r="D37" s="69" t="s">
        <v>0</v>
      </c>
      <c r="E37" s="69" t="s">
        <v>155</v>
      </c>
    </row>
    <row r="38" spans="1:7" x14ac:dyDescent="0.2">
      <c r="B38" s="158" t="s">
        <v>55</v>
      </c>
      <c r="C38" s="158"/>
      <c r="D38" s="17" t="s">
        <v>1</v>
      </c>
      <c r="E38" s="18"/>
    </row>
    <row r="39" spans="1:7" x14ac:dyDescent="0.2">
      <c r="B39" s="158" t="s">
        <v>56</v>
      </c>
      <c r="C39" s="158"/>
      <c r="D39" s="17" t="s">
        <v>2</v>
      </c>
      <c r="E39" s="19"/>
    </row>
    <row r="40" spans="1:7" x14ac:dyDescent="0.2">
      <c r="B40" s="158" t="s">
        <v>57</v>
      </c>
      <c r="C40" s="158"/>
      <c r="D40" s="17" t="s">
        <v>1</v>
      </c>
      <c r="E40" s="19"/>
    </row>
    <row r="41" spans="1:7" x14ac:dyDescent="0.2">
      <c r="B41" s="158" t="s">
        <v>58</v>
      </c>
      <c r="C41" s="158"/>
      <c r="D41" s="17" t="s">
        <v>1</v>
      </c>
      <c r="E41" s="19"/>
    </row>
    <row r="42" spans="1:7" x14ac:dyDescent="0.2">
      <c r="B42" s="158" t="s">
        <v>59</v>
      </c>
      <c r="C42" s="158"/>
      <c r="D42" s="17" t="s">
        <v>6</v>
      </c>
      <c r="E42" s="19"/>
    </row>
    <row r="43" spans="1:7" x14ac:dyDescent="0.2">
      <c r="B43" s="158" t="s">
        <v>60</v>
      </c>
      <c r="C43" s="158"/>
      <c r="D43" s="17" t="s">
        <v>2</v>
      </c>
      <c r="E43" s="19"/>
    </row>
    <row r="46" spans="1:7" x14ac:dyDescent="0.2">
      <c r="A46" s="13" t="s">
        <v>10</v>
      </c>
      <c r="B46" s="13"/>
      <c r="C46" s="13"/>
      <c r="D46" s="13"/>
      <c r="E46" s="13"/>
      <c r="F46" s="13"/>
      <c r="G46" s="13"/>
    </row>
    <row r="47" spans="1:7" ht="13.5" thickBot="1" x14ac:dyDescent="0.25"/>
    <row r="48" spans="1:7" x14ac:dyDescent="0.2">
      <c r="A48" s="26" t="s">
        <v>172</v>
      </c>
      <c r="B48" s="27"/>
      <c r="C48" s="27"/>
      <c r="D48" s="27"/>
      <c r="E48" s="27"/>
      <c r="F48" s="27"/>
      <c r="G48" s="27"/>
    </row>
    <row r="49" spans="1:7" ht="15.75" customHeight="1" thickBot="1" x14ac:dyDescent="0.25">
      <c r="A49" s="28" t="s">
        <v>156</v>
      </c>
      <c r="B49" s="29"/>
      <c r="C49" s="29"/>
      <c r="D49" s="29"/>
      <c r="E49" s="29"/>
      <c r="F49" s="29"/>
      <c r="G49" s="29"/>
    </row>
    <row r="51" spans="1:7" x14ac:dyDescent="0.2">
      <c r="B51" s="70" t="s">
        <v>61</v>
      </c>
      <c r="C51" s="71" t="s">
        <v>62</v>
      </c>
      <c r="D51" s="72" t="s">
        <v>63</v>
      </c>
    </row>
    <row r="52" spans="1:7" x14ac:dyDescent="0.2">
      <c r="B52" s="7" t="s">
        <v>64</v>
      </c>
      <c r="C52" s="20">
        <v>7.9</v>
      </c>
      <c r="D52" s="8"/>
    </row>
    <row r="53" spans="1:7" x14ac:dyDescent="0.2">
      <c r="B53" s="7" t="s">
        <v>65</v>
      </c>
      <c r="C53" s="20">
        <v>12</v>
      </c>
      <c r="D53" s="8"/>
    </row>
    <row r="54" spans="1:7" x14ac:dyDescent="0.2">
      <c r="B54" s="7" t="s">
        <v>66</v>
      </c>
      <c r="C54" s="20">
        <v>10.4</v>
      </c>
      <c r="D54" s="8"/>
    </row>
    <row r="55" spans="1:7" x14ac:dyDescent="0.2">
      <c r="B55" s="7" t="s">
        <v>4</v>
      </c>
      <c r="C55" s="20">
        <v>15</v>
      </c>
      <c r="D55" s="8"/>
    </row>
    <row r="56" spans="1:7" x14ac:dyDescent="0.2">
      <c r="B56" s="7" t="s">
        <v>67</v>
      </c>
      <c r="C56" s="20">
        <v>10</v>
      </c>
      <c r="D56" s="8"/>
    </row>
    <row r="57" spans="1:7" x14ac:dyDescent="0.2">
      <c r="B57" s="21" t="s">
        <v>68</v>
      </c>
      <c r="C57" s="22">
        <v>7</v>
      </c>
      <c r="D57" s="8"/>
    </row>
    <row r="58" spans="1:7" x14ac:dyDescent="0.2">
      <c r="B58" s="9" t="s">
        <v>69</v>
      </c>
      <c r="C58" s="23">
        <v>16</v>
      </c>
      <c r="D58" s="10"/>
    </row>
    <row r="59" spans="1:7" x14ac:dyDescent="0.2">
      <c r="B59" s="11"/>
      <c r="C59" s="11"/>
      <c r="D59" s="11"/>
    </row>
    <row r="61" spans="1:7" x14ac:dyDescent="0.2">
      <c r="A61" s="13" t="s">
        <v>12</v>
      </c>
      <c r="B61" s="13"/>
      <c r="C61" s="13"/>
      <c r="D61" s="13"/>
      <c r="E61" s="13"/>
      <c r="F61" s="13"/>
      <c r="G61" s="13"/>
    </row>
    <row r="62" spans="1:7" ht="13.5" thickBot="1" x14ac:dyDescent="0.25"/>
    <row r="63" spans="1:7" x14ac:dyDescent="0.2">
      <c r="A63" s="26" t="s">
        <v>173</v>
      </c>
      <c r="B63" s="73"/>
      <c r="C63" s="73"/>
      <c r="D63" s="73"/>
      <c r="E63" s="73"/>
      <c r="F63" s="73"/>
      <c r="G63" s="73"/>
    </row>
    <row r="64" spans="1:7" x14ac:dyDescent="0.2">
      <c r="A64" s="74" t="s">
        <v>157</v>
      </c>
      <c r="B64" s="75"/>
      <c r="C64" s="75"/>
      <c r="D64" s="75"/>
      <c r="E64" s="75"/>
      <c r="F64" s="75"/>
      <c r="G64" s="75"/>
    </row>
    <row r="65" spans="1:7" ht="13.5" thickBot="1" x14ac:dyDescent="0.25">
      <c r="A65" s="28" t="s">
        <v>158</v>
      </c>
      <c r="B65" s="76"/>
      <c r="C65" s="76"/>
      <c r="D65" s="76"/>
      <c r="E65" s="76"/>
      <c r="F65" s="76"/>
      <c r="G65" s="76"/>
    </row>
    <row r="66" spans="1:7" x14ac:dyDescent="0.2">
      <c r="A66" s="43"/>
      <c r="B66" s="11"/>
      <c r="C66" s="11"/>
      <c r="D66" s="11"/>
      <c r="E66" s="11"/>
      <c r="F66" s="11"/>
      <c r="G66" s="11"/>
    </row>
    <row r="68" spans="1:7" x14ac:dyDescent="0.2">
      <c r="B68" s="71" t="s">
        <v>3</v>
      </c>
      <c r="C68" s="71" t="s">
        <v>159</v>
      </c>
      <c r="D68" s="71" t="s">
        <v>160</v>
      </c>
    </row>
    <row r="69" spans="1:7" x14ac:dyDescent="0.2">
      <c r="B69" s="7" t="s">
        <v>161</v>
      </c>
      <c r="C69" s="77">
        <v>456.87</v>
      </c>
      <c r="D69" s="20"/>
    </row>
    <row r="70" spans="1:7" x14ac:dyDescent="0.2">
      <c r="B70" s="7" t="s">
        <v>162</v>
      </c>
      <c r="C70" s="20">
        <v>678.89</v>
      </c>
      <c r="D70" s="20"/>
    </row>
    <row r="71" spans="1:7" x14ac:dyDescent="0.2">
      <c r="B71" s="7" t="s">
        <v>163</v>
      </c>
      <c r="C71" s="20">
        <v>345.65</v>
      </c>
      <c r="D71" s="20"/>
    </row>
    <row r="72" spans="1:7" x14ac:dyDescent="0.2">
      <c r="B72" s="7" t="s">
        <v>164</v>
      </c>
      <c r="C72" s="20">
        <v>893.87</v>
      </c>
      <c r="D72" s="20"/>
    </row>
    <row r="73" spans="1:7" x14ac:dyDescent="0.2">
      <c r="B73" s="7" t="s">
        <v>165</v>
      </c>
      <c r="C73" s="20">
        <v>450.66</v>
      </c>
      <c r="D73" s="20"/>
    </row>
    <row r="74" spans="1:7" x14ac:dyDescent="0.2">
      <c r="B74" s="9" t="s">
        <v>166</v>
      </c>
      <c r="C74" s="23">
        <v>890.98</v>
      </c>
      <c r="D74" s="23"/>
    </row>
    <row r="75" spans="1:7" x14ac:dyDescent="0.2">
      <c r="B75" s="11"/>
      <c r="C75" s="11"/>
      <c r="D75" s="11"/>
    </row>
    <row r="77" spans="1:7" x14ac:dyDescent="0.2">
      <c r="A77" s="13" t="s">
        <v>13</v>
      </c>
      <c r="B77" s="13"/>
      <c r="C77" s="13"/>
      <c r="D77" s="13"/>
      <c r="E77" s="13"/>
      <c r="F77" s="13"/>
      <c r="G77" s="13"/>
    </row>
    <row r="78" spans="1:7" ht="13.5" thickBot="1" x14ac:dyDescent="0.25"/>
    <row r="79" spans="1:7" ht="13.5" thickBot="1" x14ac:dyDescent="0.25">
      <c r="A79" s="78" t="s">
        <v>167</v>
      </c>
      <c r="B79" s="79"/>
      <c r="C79" s="79"/>
      <c r="D79" s="79"/>
      <c r="E79" s="79"/>
      <c r="F79" s="79"/>
      <c r="G79" s="79"/>
    </row>
    <row r="81" spans="2:6" x14ac:dyDescent="0.2">
      <c r="B81" s="80" t="s">
        <v>15</v>
      </c>
      <c r="C81" s="80" t="s">
        <v>168</v>
      </c>
      <c r="E81" s="24"/>
      <c r="F81" s="25"/>
    </row>
    <row r="82" spans="2:6" x14ac:dyDescent="0.2">
      <c r="B82" s="81">
        <v>12</v>
      </c>
      <c r="C82" s="82"/>
      <c r="E82" s="24"/>
      <c r="F82" s="25"/>
    </row>
    <row r="83" spans="2:6" x14ac:dyDescent="0.2">
      <c r="B83" s="81">
        <v>4</v>
      </c>
      <c r="C83" s="82"/>
      <c r="E83" s="24"/>
      <c r="F83" s="25"/>
    </row>
    <row r="84" spans="2:6" x14ac:dyDescent="0.2">
      <c r="B84" s="81">
        <v>21</v>
      </c>
      <c r="C84" s="82"/>
      <c r="E84" s="24"/>
      <c r="F84" s="25"/>
    </row>
    <row r="85" spans="2:6" x14ac:dyDescent="0.2">
      <c r="B85" s="81">
        <v>11</v>
      </c>
      <c r="C85" s="82"/>
      <c r="E85" s="24"/>
    </row>
    <row r="86" spans="2:6" x14ac:dyDescent="0.2">
      <c r="B86" s="81">
        <v>17</v>
      </c>
      <c r="C86" s="82"/>
      <c r="E86" s="24"/>
      <c r="F86" s="25"/>
    </row>
    <row r="87" spans="2:6" x14ac:dyDescent="0.2">
      <c r="B87" s="81">
        <v>23</v>
      </c>
      <c r="C87" s="82"/>
      <c r="E87" s="24"/>
      <c r="F87" s="25"/>
    </row>
    <row r="88" spans="2:6" x14ac:dyDescent="0.2">
      <c r="B88" s="81">
        <v>9</v>
      </c>
      <c r="C88" s="82"/>
      <c r="E88" s="24"/>
      <c r="F88" s="25"/>
    </row>
    <row r="89" spans="2:6" x14ac:dyDescent="0.2">
      <c r="B89" s="83">
        <v>16</v>
      </c>
      <c r="C89" s="84"/>
      <c r="E89" s="24"/>
      <c r="F89" s="25"/>
    </row>
    <row r="90" spans="2:6" x14ac:dyDescent="0.2">
      <c r="B90" s="24"/>
      <c r="C90" s="25"/>
      <c r="E90" s="24"/>
      <c r="F90" s="25"/>
    </row>
  </sheetData>
  <mergeCells count="12">
    <mergeCell ref="B42:C42"/>
    <mergeCell ref="B43:C43"/>
    <mergeCell ref="B37:C37"/>
    <mergeCell ref="B38:C38"/>
    <mergeCell ref="B39:C39"/>
    <mergeCell ref="B40:C40"/>
    <mergeCell ref="A22:G22"/>
    <mergeCell ref="B41:C41"/>
    <mergeCell ref="A1:G1"/>
    <mergeCell ref="A10:G10"/>
    <mergeCell ref="A35:G35"/>
    <mergeCell ref="A23:G23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Textos</vt:lpstr>
      <vt:lpstr>Solucion Ejer1</vt:lpstr>
      <vt:lpstr>Números</vt:lpstr>
      <vt:lpstr>Fórmulas</vt:lpstr>
      <vt:lpstr>Ejer-1</vt:lpstr>
      <vt:lpstr>Ejer-2</vt:lpstr>
      <vt:lpstr>Funcion Y-O</vt:lpstr>
      <vt:lpstr>Funcion Si anidado</vt:lpstr>
    </vt:vector>
  </TitlesOfParts>
  <Manager>uolver@hotmail.com</Manager>
  <Company>ISIL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TCP-Lab05</dc:title>
  <dc:subject>Función SI</dc:subject>
  <dc:creator>Profesor Olwer Oscco Fajardo</dc:creator>
  <cp:lastModifiedBy>Master</cp:lastModifiedBy>
  <dcterms:created xsi:type="dcterms:W3CDTF">2003-03-31T14:00:32Z</dcterms:created>
  <dcterms:modified xsi:type="dcterms:W3CDTF">2017-02-05T00:45:50Z</dcterms:modified>
</cp:coreProperties>
</file>