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M:\TUPACAMARU\EXCEL 22-01-17\"/>
    </mc:Choice>
  </mc:AlternateContent>
  <bookViews>
    <workbookView xWindow="0" yWindow="0" windowWidth="15360" windowHeight="9045" activeTab="2"/>
  </bookViews>
  <sheets>
    <sheet name="Pasajeros LAN" sheetId="3" r:id="rId1"/>
    <sheet name="Estadisticas" sheetId="5" r:id="rId2"/>
    <sheet name="Resumen" sheetId="6" r:id="rId3"/>
  </sheets>
  <definedNames>
    <definedName name="Area">Estadisticas!$C$5:$C$16</definedName>
    <definedName name="Codigo">Estadisticas!$A$5:$A$16</definedName>
    <definedName name="Departamento">Resumen!$B$5:$B$74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onto">Resumen!$C$5:$C$74</definedName>
    <definedName name="Nombre">Estadisticas!$B$5:$B$16</definedName>
    <definedName name="Sueldo">Estadisticas!$D$5:$D$16</definedName>
    <definedName name="Vendedor">Resumen!$A$5:$A$74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3" i="6" l="1"/>
  <c r="G22" i="6"/>
  <c r="G15" i="6"/>
  <c r="G16" i="6"/>
  <c r="G17" i="6"/>
  <c r="G18" i="6"/>
  <c r="G19" i="6"/>
  <c r="G14" i="6"/>
  <c r="G6" i="6"/>
  <c r="G7" i="6"/>
  <c r="G8" i="6"/>
  <c r="G9" i="6"/>
  <c r="G10" i="6"/>
  <c r="G11" i="6"/>
  <c r="G5" i="6"/>
  <c r="F15" i="6"/>
  <c r="F16" i="6"/>
  <c r="F17" i="6"/>
  <c r="F18" i="6"/>
  <c r="F19" i="6"/>
  <c r="F14" i="6"/>
  <c r="F6" i="6"/>
  <c r="F7" i="6"/>
  <c r="F8" i="6"/>
  <c r="F9" i="6"/>
  <c r="F10" i="6"/>
  <c r="F11" i="6"/>
  <c r="F5" i="6"/>
  <c r="H20" i="5"/>
  <c r="G9" i="5"/>
  <c r="G13" i="5"/>
  <c r="H18" i="5"/>
  <c r="H17" i="5"/>
  <c r="H19" i="5"/>
  <c r="G15" i="5"/>
  <c r="G14" i="5"/>
  <c r="H13" i="3"/>
  <c r="H14" i="3"/>
  <c r="H12" i="3"/>
  <c r="G8" i="5"/>
  <c r="G7" i="5"/>
  <c r="H5" i="3"/>
  <c r="H4" i="3"/>
  <c r="H9" i="3"/>
  <c r="H8" i="3"/>
</calcChain>
</file>

<file path=xl/sharedStrings.xml><?xml version="1.0" encoding="utf-8"?>
<sst xmlns="http://schemas.openxmlformats.org/spreadsheetml/2006/main" count="289" uniqueCount="88">
  <si>
    <t>Vendedor</t>
  </si>
  <si>
    <t>Nombre</t>
  </si>
  <si>
    <t>Ventas</t>
  </si>
  <si>
    <t>Lima</t>
  </si>
  <si>
    <t>Control de Pasajeros - Pastor Hnos</t>
  </si>
  <si>
    <t>Turista</t>
  </si>
  <si>
    <t>Edad</t>
  </si>
  <si>
    <t>Sexo</t>
  </si>
  <si>
    <t>Destino</t>
  </si>
  <si>
    <t>Pasaje</t>
  </si>
  <si>
    <t>Oswaldo</t>
  </si>
  <si>
    <t>M</t>
  </si>
  <si>
    <t>Tacna</t>
  </si>
  <si>
    <t>RESUMEN:</t>
  </si>
  <si>
    <t>CANTIDAD</t>
  </si>
  <si>
    <t>Rodrigo</t>
  </si>
  <si>
    <t>Arequipa</t>
  </si>
  <si>
    <t>Total de Turistas</t>
  </si>
  <si>
    <t>Silvia</t>
  </si>
  <si>
    <t>F</t>
  </si>
  <si>
    <t>Cuzco</t>
  </si>
  <si>
    <t>Dieron su Edad</t>
  </si>
  <si>
    <t>Fernando</t>
  </si>
  <si>
    <t>Carlos</t>
  </si>
  <si>
    <t>SEXO</t>
  </si>
  <si>
    <t>Antonio</t>
  </si>
  <si>
    <t>Varones</t>
  </si>
  <si>
    <t>Jannina</t>
  </si>
  <si>
    <t>Damas</t>
  </si>
  <si>
    <t>Ariana</t>
  </si>
  <si>
    <t>Flor</t>
  </si>
  <si>
    <t>DESTINO</t>
  </si>
  <si>
    <t>Manuel</t>
  </si>
  <si>
    <t>Arturo</t>
  </si>
  <si>
    <t>Carolina</t>
  </si>
  <si>
    <t>Roxana</t>
  </si>
  <si>
    <t>Daniel</t>
  </si>
  <si>
    <t>Relación de Empleados</t>
  </si>
  <si>
    <t>Codigo</t>
  </si>
  <si>
    <t>Area</t>
  </si>
  <si>
    <t>Sueldo</t>
  </si>
  <si>
    <t>A001</t>
  </si>
  <si>
    <t>Almacen</t>
  </si>
  <si>
    <t>Nro de Empleados x Area</t>
  </si>
  <si>
    <t>A002</t>
  </si>
  <si>
    <t>A003</t>
  </si>
  <si>
    <t>Planillas</t>
  </si>
  <si>
    <t>A004</t>
  </si>
  <si>
    <t>A005</t>
  </si>
  <si>
    <t>A006</t>
  </si>
  <si>
    <t>A007</t>
  </si>
  <si>
    <t>Total Sueldos x Area</t>
  </si>
  <si>
    <t>A008</t>
  </si>
  <si>
    <t>A009</t>
  </si>
  <si>
    <t>A010</t>
  </si>
  <si>
    <t>A011</t>
  </si>
  <si>
    <t>A012</t>
  </si>
  <si>
    <t>SUPERMERCADOS ECONOFAST ®</t>
  </si>
  <si>
    <t>Cuadro Estadístico</t>
  </si>
  <si>
    <t>Departamento</t>
  </si>
  <si>
    <t>Monto</t>
  </si>
  <si>
    <t>Nro de Ventas</t>
  </si>
  <si>
    <t>Total de Ventas</t>
  </si>
  <si>
    <t>Ríos Ramos, Julio</t>
  </si>
  <si>
    <t>Ríos Ramos, Carlos</t>
  </si>
  <si>
    <t>Dávalos Vega, Arturo</t>
  </si>
  <si>
    <t>Ica</t>
  </si>
  <si>
    <t>Cárdenas Flores, Rosa</t>
  </si>
  <si>
    <t>Acevedo Martínez, David</t>
  </si>
  <si>
    <t>Prado Baca, Jair</t>
  </si>
  <si>
    <t>Cisneros Carreño, Karla</t>
  </si>
  <si>
    <t>Infante Castro, Jorge</t>
  </si>
  <si>
    <t>Piura</t>
  </si>
  <si>
    <t>Montes Quispe, Cristina</t>
  </si>
  <si>
    <t>Tumbes</t>
  </si>
  <si>
    <t>Campos Ramos, José</t>
  </si>
  <si>
    <t>Vargas Machuca, José</t>
  </si>
  <si>
    <t># de Sueldos iguales a 1750 soles</t>
  </si>
  <si>
    <t>Suma de Sueldos iguales a 1700 soles</t>
  </si>
  <si>
    <t># de Sueldos mayores a 1750 soles</t>
  </si>
  <si>
    <t>Suma Sueldos mayores a 1700 soles</t>
  </si>
  <si>
    <t>Resumen de Ventas 2010</t>
  </si>
  <si>
    <t>Amelia</t>
  </si>
  <si>
    <t>Pablo</t>
  </si>
  <si>
    <t xml:space="preserve"> =CONTAR.SI(Sueldo,"1750")</t>
  </si>
  <si>
    <t xml:space="preserve"> =SUMAR.SI(Sueldo,"1700",Sueldo)</t>
  </si>
  <si>
    <t>Contar los nombres que comienzan con J</t>
  </si>
  <si>
    <t>Contar los ap.Maternos que comienzan con 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</si>
</sst>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-* #,##0.00_-;\-* #,##0.00_-;_-* &quot;-&quot;??_-;_-@_-"/>
    <numFmt numFmtId="164" formatCode="_-* #,##0.00[$€]_-;\-* #,##0.00[$€]_-;_-* &quot;-&quot;??[$€]_-;_-@_-"/>
    <numFmt numFmtId="165" formatCode="&quot;S/.&quot;\ #,##0.00"/>
    <numFmt numFmtId="166" formatCode="_-* #,##0.00_р_._-;\-* #,##0.00_р_._-;_-* &quot;-&quot;??_р_._-;_-@_-"/>
    <numFmt numFmtId="169" formatCode="&quot;S/.&quot;#,##0.00"/>
  </numFmts>
  <fonts count="18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6"/>
      <color indexed="10"/>
      <name val="Comic Sans MS"/>
      <family val="4"/>
    </font>
    <font>
      <b/>
      <sz val="11"/>
      <color indexed="48"/>
      <name val="Comic Sans MS"/>
      <family val="4"/>
    </font>
    <font>
      <b/>
      <sz val="11"/>
      <name val="Comic Sans MS"/>
      <family val="4"/>
    </font>
    <font>
      <sz val="11"/>
      <name val="Arial"/>
      <family val="2"/>
    </font>
    <font>
      <b/>
      <sz val="11"/>
      <name val="Arial"/>
      <family val="2"/>
    </font>
    <font>
      <b/>
      <sz val="14"/>
      <color indexed="48"/>
      <name val="Comic Sans MS"/>
      <family val="4"/>
    </font>
    <font>
      <sz val="11"/>
      <color indexed="10"/>
      <name val="Arial"/>
      <family val="2"/>
    </font>
    <font>
      <b/>
      <sz val="12"/>
      <color indexed="54"/>
      <name val="AvantGarde Bk BT"/>
      <family val="2"/>
    </font>
    <font>
      <b/>
      <sz val="10"/>
      <color indexed="54"/>
      <name val="AvantGarde Bk BT"/>
      <family val="2"/>
    </font>
    <font>
      <sz val="10"/>
      <name val="AvantGarde Bk BT"/>
      <family val="2"/>
    </font>
    <font>
      <b/>
      <sz val="11"/>
      <color indexed="54"/>
      <name val="AvantGarde Bk BT"/>
      <family val="2"/>
    </font>
    <font>
      <b/>
      <sz val="10"/>
      <color indexed="9"/>
      <name val="AvantGarde Bk BT"/>
      <family val="2"/>
    </font>
    <font>
      <sz val="10"/>
      <name val="WP Japanese"/>
      <charset val="2"/>
    </font>
    <font>
      <sz val="11"/>
      <color theme="1"/>
      <name val="Calibri"/>
      <family val="2"/>
      <scheme val="minor"/>
    </font>
    <font>
      <sz val="11"/>
      <name val="Arial"/>
    </font>
    <font>
      <b/>
      <sz val="11"/>
      <color indexed="48"/>
      <name val="Comic Sans MS"/>
    </font>
  </fonts>
  <fills count="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4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164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43" fontId="15" fillId="0" borderId="0" applyFont="0" applyFill="0" applyBorder="0" applyAlignment="0" applyProtection="0"/>
  </cellStyleXfs>
  <cellXfs count="54">
    <xf numFmtId="0" fontId="0" fillId="0" borderId="0" xfId="0"/>
    <xf numFmtId="0" fontId="1" fillId="0" borderId="0" xfId="1"/>
    <xf numFmtId="0" fontId="2" fillId="3" borderId="2" xfId="1" applyFont="1" applyFill="1" applyBorder="1" applyAlignment="1"/>
    <xf numFmtId="0" fontId="2" fillId="0" borderId="0" xfId="1" applyFont="1" applyFill="1" applyBorder="1" applyAlignment="1"/>
    <xf numFmtId="0" fontId="3" fillId="2" borderId="1" xfId="1" applyFont="1" applyFill="1" applyBorder="1"/>
    <xf numFmtId="0" fontId="4" fillId="0" borderId="0" xfId="1" applyFont="1" applyBorder="1"/>
    <xf numFmtId="0" fontId="5" fillId="0" borderId="3" xfId="1" applyFont="1" applyBorder="1"/>
    <xf numFmtId="0" fontId="5" fillId="0" borderId="3" xfId="1" applyFont="1" applyBorder="1" applyAlignment="1">
      <alignment horizontal="center"/>
    </xf>
    <xf numFmtId="0" fontId="6" fillId="0" borderId="1" xfId="1" applyFont="1" applyBorder="1"/>
    <xf numFmtId="0" fontId="5" fillId="0" borderId="1" xfId="1" applyFont="1" applyBorder="1"/>
    <xf numFmtId="0" fontId="5" fillId="0" borderId="0" xfId="1" applyFont="1" applyBorder="1"/>
    <xf numFmtId="0" fontId="5" fillId="0" borderId="0" xfId="1" applyFont="1"/>
    <xf numFmtId="0" fontId="7" fillId="2" borderId="5" xfId="1" applyFont="1" applyFill="1" applyBorder="1"/>
    <xf numFmtId="0" fontId="1" fillId="2" borderId="6" xfId="1" applyFill="1" applyBorder="1"/>
    <xf numFmtId="0" fontId="1" fillId="2" borderId="7" xfId="1" applyFill="1" applyBorder="1"/>
    <xf numFmtId="0" fontId="1" fillId="0" borderId="3" xfId="1" applyBorder="1"/>
    <xf numFmtId="0" fontId="4" fillId="0" borderId="0" xfId="1" applyFont="1"/>
    <xf numFmtId="0" fontId="6" fillId="0" borderId="0" xfId="1" applyFont="1"/>
    <xf numFmtId="0" fontId="1" fillId="0" borderId="4" xfId="1" applyBorder="1"/>
    <xf numFmtId="0" fontId="8" fillId="0" borderId="0" xfId="1" applyFont="1" applyFill="1" applyBorder="1"/>
    <xf numFmtId="0" fontId="9" fillId="0" borderId="0" xfId="1" applyNumberFormat="1" applyFont="1" applyAlignment="1"/>
    <xf numFmtId="0" fontId="1" fillId="0" borderId="0" xfId="2" applyNumberFormat="1"/>
    <xf numFmtId="0" fontId="9" fillId="0" borderId="0" xfId="1" applyNumberFormat="1" applyFont="1" applyAlignment="1">
      <alignment horizontal="right"/>
    </xf>
    <xf numFmtId="0" fontId="10" fillId="0" borderId="0" xfId="1" applyNumberFormat="1" applyFont="1" applyBorder="1" applyAlignment="1"/>
    <xf numFmtId="0" fontId="11" fillId="0" borderId="0" xfId="1" applyNumberFormat="1" applyFont="1" applyBorder="1" applyAlignment="1"/>
    <xf numFmtId="0" fontId="9" fillId="0" borderId="0" xfId="1" applyNumberFormat="1" applyFont="1" applyBorder="1" applyAlignment="1"/>
    <xf numFmtId="0" fontId="12" fillId="0" borderId="0" xfId="1" applyNumberFormat="1" applyFont="1" applyBorder="1" applyAlignment="1"/>
    <xf numFmtId="0" fontId="13" fillId="4" borderId="1" xfId="1" applyNumberFormat="1" applyFont="1" applyFill="1" applyBorder="1" applyAlignment="1">
      <alignment horizontal="center"/>
    </xf>
    <xf numFmtId="0" fontId="11" fillId="0" borderId="0" xfId="2" applyNumberFormat="1" applyFont="1" applyFill="1"/>
    <xf numFmtId="0" fontId="11" fillId="0" borderId="0" xfId="2" applyNumberFormat="1" applyFont="1"/>
    <xf numFmtId="0" fontId="1" fillId="0" borderId="1" xfId="2" applyNumberFormat="1" applyFont="1" applyBorder="1"/>
    <xf numFmtId="165" fontId="1" fillId="0" borderId="1" xfId="2" applyNumberFormat="1" applyBorder="1"/>
    <xf numFmtId="0" fontId="1" fillId="0" borderId="1" xfId="3" applyNumberFormat="1" applyBorder="1" applyAlignment="1">
      <alignment horizontal="right"/>
    </xf>
    <xf numFmtId="0" fontId="1" fillId="0" borderId="1" xfId="2" applyNumberFormat="1" applyBorder="1"/>
    <xf numFmtId="0" fontId="14" fillId="0" borderId="0" xfId="2" applyNumberFormat="1" applyFont="1"/>
    <xf numFmtId="0" fontId="1" fillId="0" borderId="0" xfId="2" applyNumberFormat="1" applyBorder="1"/>
    <xf numFmtId="0" fontId="1" fillId="0" borderId="0" xfId="3" applyNumberFormat="1" applyBorder="1"/>
    <xf numFmtId="0" fontId="1" fillId="0" borderId="1" xfId="2" applyNumberFormat="1" applyFill="1" applyBorder="1"/>
    <xf numFmtId="0" fontId="1" fillId="0" borderId="1" xfId="2" applyNumberFormat="1" applyFont="1" applyFill="1" applyBorder="1"/>
    <xf numFmtId="0" fontId="1" fillId="0" borderId="0" xfId="2" applyNumberFormat="1" applyFont="1"/>
    <xf numFmtId="0" fontId="1" fillId="0" borderId="0" xfId="2" applyNumberFormat="1" applyFill="1" applyBorder="1"/>
    <xf numFmtId="0" fontId="5" fillId="0" borderId="8" xfId="1" applyFont="1" applyBorder="1"/>
    <xf numFmtId="0" fontId="5" fillId="0" borderId="8" xfId="1" applyFont="1" applyFill="1" applyBorder="1"/>
    <xf numFmtId="0" fontId="5" fillId="0" borderId="10" xfId="1" applyFont="1" applyBorder="1"/>
    <xf numFmtId="0" fontId="16" fillId="0" borderId="8" xfId="1" applyFont="1" applyFill="1" applyBorder="1"/>
    <xf numFmtId="0" fontId="16" fillId="0" borderId="3" xfId="1" applyFont="1" applyFill="1" applyBorder="1"/>
    <xf numFmtId="0" fontId="16" fillId="0" borderId="3" xfId="1" applyFont="1" applyFill="1" applyBorder="1" applyAlignment="1">
      <alignment horizontal="center"/>
    </xf>
    <xf numFmtId="0" fontId="16" fillId="0" borderId="10" xfId="1" applyFont="1" applyFill="1" applyBorder="1"/>
    <xf numFmtId="0" fontId="0" fillId="0" borderId="1" xfId="1" applyFont="1" applyBorder="1"/>
    <xf numFmtId="0" fontId="17" fillId="2" borderId="9" xfId="0" applyNumberFormat="1" applyFont="1" applyFill="1" applyBorder="1" applyAlignment="1" applyProtection="1"/>
    <xf numFmtId="0" fontId="17" fillId="2" borderId="4" xfId="0" applyNumberFormat="1" applyFont="1" applyFill="1" applyBorder="1" applyAlignment="1" applyProtection="1"/>
    <xf numFmtId="0" fontId="17" fillId="2" borderId="11" xfId="0" applyNumberFormat="1" applyFont="1" applyFill="1" applyBorder="1" applyAlignment="1" applyProtection="1"/>
    <xf numFmtId="169" fontId="1" fillId="0" borderId="1" xfId="4" applyNumberFormat="1" applyFont="1" applyBorder="1"/>
    <xf numFmtId="169" fontId="1" fillId="0" borderId="0" xfId="2" applyNumberFormat="1" applyBorder="1"/>
  </cellXfs>
  <cellStyles count="5">
    <cellStyle name="Euro" xfId="2"/>
    <cellStyle name="Millares" xfId="4" builtinId="3"/>
    <cellStyle name="Millares_Func.Estadist y Sumas II" xfId="3"/>
    <cellStyle name="Normal" xfId="0" builtinId="0"/>
    <cellStyle name="Normal 2" xfId="1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border diagonalUp="0" diagonalDown="0">
        <left/>
        <right style="thin">
          <color indexed="64"/>
        </right>
        <top/>
        <bottom/>
        <vertical/>
        <horizontal/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48"/>
        <name val="Comic Sans MS"/>
        <scheme val="none"/>
      </font>
      <fill>
        <patternFill patternType="solid">
          <fgColor indexed="64"/>
          <bgColor indexed="4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4"/>
      <tableStyleElement type="headerRow" dxfId="1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Pasajeros" displayName="Pasajeros" ref="A3:E19" headerRowDxfId="12" headerRowBorderDxfId="10" tableBorderDxfId="11" headerRowCellStyle="Normal 2">
  <autoFilter ref="A3:E19"/>
  <tableColumns count="5">
    <tableColumn id="1" name="Turista" totalsRowLabel="Total" dataDxfId="9" totalsRowDxfId="0" dataCellStyle="Normal 2"/>
    <tableColumn id="2" name="Edad" dataDxfId="8" totalsRowDxfId="1" dataCellStyle="Normal 2"/>
    <tableColumn id="3" name="Sexo" dataDxfId="7" totalsRowDxfId="2" dataCellStyle="Normal 2"/>
    <tableColumn id="4" name="Destino" totalsRowFunction="count" dataDxfId="6" totalsRowDxfId="3" dataCellStyle="Normal 2"/>
    <tableColumn id="5" name="Pasaje" totalsRowFunction="max" dataDxfId="5" totalsRowDxfId="4" dataCellStyle="Normal 2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showGridLines="0" zoomScale="148" zoomScaleNormal="148" workbookViewId="0">
      <selection activeCell="H12" sqref="H12:H14"/>
    </sheetView>
  </sheetViews>
  <sheetFormatPr baseColWidth="10" defaultRowHeight="12.75"/>
  <cols>
    <col min="1" max="1" width="11.5703125" style="1" customWidth="1"/>
    <col min="2" max="2" width="10.7109375" style="1" customWidth="1"/>
    <col min="3" max="3" width="10.28515625" style="1" customWidth="1"/>
    <col min="4" max="4" width="11.7109375" style="1" customWidth="1"/>
    <col min="5" max="5" width="13.5703125" style="1" customWidth="1"/>
    <col min="6" max="6" width="7" style="1" customWidth="1"/>
    <col min="7" max="7" width="17.7109375" style="1" customWidth="1"/>
    <col min="8" max="8" width="12.85546875" style="1" customWidth="1"/>
    <col min="9" max="256" width="11.42578125" style="1"/>
    <col min="257" max="257" width="11.5703125" style="1" customWidth="1"/>
    <col min="258" max="258" width="10.7109375" style="1" customWidth="1"/>
    <col min="259" max="259" width="10.28515625" style="1" customWidth="1"/>
    <col min="260" max="260" width="11.7109375" style="1" customWidth="1"/>
    <col min="261" max="261" width="13.5703125" style="1" customWidth="1"/>
    <col min="262" max="262" width="7" style="1" customWidth="1"/>
    <col min="263" max="263" width="17.7109375" style="1" customWidth="1"/>
    <col min="264" max="264" width="12.85546875" style="1" customWidth="1"/>
    <col min="265" max="512" width="11.42578125" style="1"/>
    <col min="513" max="513" width="11.5703125" style="1" customWidth="1"/>
    <col min="514" max="514" width="10.7109375" style="1" customWidth="1"/>
    <col min="515" max="515" width="10.28515625" style="1" customWidth="1"/>
    <col min="516" max="516" width="11.7109375" style="1" customWidth="1"/>
    <col min="517" max="517" width="13.5703125" style="1" customWidth="1"/>
    <col min="518" max="518" width="7" style="1" customWidth="1"/>
    <col min="519" max="519" width="17.7109375" style="1" customWidth="1"/>
    <col min="520" max="520" width="12.85546875" style="1" customWidth="1"/>
    <col min="521" max="768" width="11.42578125" style="1"/>
    <col min="769" max="769" width="11.5703125" style="1" customWidth="1"/>
    <col min="770" max="770" width="10.7109375" style="1" customWidth="1"/>
    <col min="771" max="771" width="10.28515625" style="1" customWidth="1"/>
    <col min="772" max="772" width="11.7109375" style="1" customWidth="1"/>
    <col min="773" max="773" width="13.5703125" style="1" customWidth="1"/>
    <col min="774" max="774" width="7" style="1" customWidth="1"/>
    <col min="775" max="775" width="17.7109375" style="1" customWidth="1"/>
    <col min="776" max="776" width="12.85546875" style="1" customWidth="1"/>
    <col min="777" max="1024" width="11.42578125" style="1"/>
    <col min="1025" max="1025" width="11.5703125" style="1" customWidth="1"/>
    <col min="1026" max="1026" width="10.7109375" style="1" customWidth="1"/>
    <col min="1027" max="1027" width="10.28515625" style="1" customWidth="1"/>
    <col min="1028" max="1028" width="11.7109375" style="1" customWidth="1"/>
    <col min="1029" max="1029" width="13.5703125" style="1" customWidth="1"/>
    <col min="1030" max="1030" width="7" style="1" customWidth="1"/>
    <col min="1031" max="1031" width="17.7109375" style="1" customWidth="1"/>
    <col min="1032" max="1032" width="12.85546875" style="1" customWidth="1"/>
    <col min="1033" max="1280" width="11.42578125" style="1"/>
    <col min="1281" max="1281" width="11.5703125" style="1" customWidth="1"/>
    <col min="1282" max="1282" width="10.7109375" style="1" customWidth="1"/>
    <col min="1283" max="1283" width="10.28515625" style="1" customWidth="1"/>
    <col min="1284" max="1284" width="11.7109375" style="1" customWidth="1"/>
    <col min="1285" max="1285" width="13.5703125" style="1" customWidth="1"/>
    <col min="1286" max="1286" width="7" style="1" customWidth="1"/>
    <col min="1287" max="1287" width="17.7109375" style="1" customWidth="1"/>
    <col min="1288" max="1288" width="12.85546875" style="1" customWidth="1"/>
    <col min="1289" max="1536" width="11.42578125" style="1"/>
    <col min="1537" max="1537" width="11.5703125" style="1" customWidth="1"/>
    <col min="1538" max="1538" width="10.7109375" style="1" customWidth="1"/>
    <col min="1539" max="1539" width="10.28515625" style="1" customWidth="1"/>
    <col min="1540" max="1540" width="11.7109375" style="1" customWidth="1"/>
    <col min="1541" max="1541" width="13.5703125" style="1" customWidth="1"/>
    <col min="1542" max="1542" width="7" style="1" customWidth="1"/>
    <col min="1543" max="1543" width="17.7109375" style="1" customWidth="1"/>
    <col min="1544" max="1544" width="12.85546875" style="1" customWidth="1"/>
    <col min="1545" max="1792" width="11.42578125" style="1"/>
    <col min="1793" max="1793" width="11.5703125" style="1" customWidth="1"/>
    <col min="1794" max="1794" width="10.7109375" style="1" customWidth="1"/>
    <col min="1795" max="1795" width="10.28515625" style="1" customWidth="1"/>
    <col min="1796" max="1796" width="11.7109375" style="1" customWidth="1"/>
    <col min="1797" max="1797" width="13.5703125" style="1" customWidth="1"/>
    <col min="1798" max="1798" width="7" style="1" customWidth="1"/>
    <col min="1799" max="1799" width="17.7109375" style="1" customWidth="1"/>
    <col min="1800" max="1800" width="12.85546875" style="1" customWidth="1"/>
    <col min="1801" max="2048" width="11.42578125" style="1"/>
    <col min="2049" max="2049" width="11.5703125" style="1" customWidth="1"/>
    <col min="2050" max="2050" width="10.7109375" style="1" customWidth="1"/>
    <col min="2051" max="2051" width="10.28515625" style="1" customWidth="1"/>
    <col min="2052" max="2052" width="11.7109375" style="1" customWidth="1"/>
    <col min="2053" max="2053" width="13.5703125" style="1" customWidth="1"/>
    <col min="2054" max="2054" width="7" style="1" customWidth="1"/>
    <col min="2055" max="2055" width="17.7109375" style="1" customWidth="1"/>
    <col min="2056" max="2056" width="12.85546875" style="1" customWidth="1"/>
    <col min="2057" max="2304" width="11.42578125" style="1"/>
    <col min="2305" max="2305" width="11.5703125" style="1" customWidth="1"/>
    <col min="2306" max="2306" width="10.7109375" style="1" customWidth="1"/>
    <col min="2307" max="2307" width="10.28515625" style="1" customWidth="1"/>
    <col min="2308" max="2308" width="11.7109375" style="1" customWidth="1"/>
    <col min="2309" max="2309" width="13.5703125" style="1" customWidth="1"/>
    <col min="2310" max="2310" width="7" style="1" customWidth="1"/>
    <col min="2311" max="2311" width="17.7109375" style="1" customWidth="1"/>
    <col min="2312" max="2312" width="12.85546875" style="1" customWidth="1"/>
    <col min="2313" max="2560" width="11.42578125" style="1"/>
    <col min="2561" max="2561" width="11.5703125" style="1" customWidth="1"/>
    <col min="2562" max="2562" width="10.7109375" style="1" customWidth="1"/>
    <col min="2563" max="2563" width="10.28515625" style="1" customWidth="1"/>
    <col min="2564" max="2564" width="11.7109375" style="1" customWidth="1"/>
    <col min="2565" max="2565" width="13.5703125" style="1" customWidth="1"/>
    <col min="2566" max="2566" width="7" style="1" customWidth="1"/>
    <col min="2567" max="2567" width="17.7109375" style="1" customWidth="1"/>
    <col min="2568" max="2568" width="12.85546875" style="1" customWidth="1"/>
    <col min="2569" max="2816" width="11.42578125" style="1"/>
    <col min="2817" max="2817" width="11.5703125" style="1" customWidth="1"/>
    <col min="2818" max="2818" width="10.7109375" style="1" customWidth="1"/>
    <col min="2819" max="2819" width="10.28515625" style="1" customWidth="1"/>
    <col min="2820" max="2820" width="11.7109375" style="1" customWidth="1"/>
    <col min="2821" max="2821" width="13.5703125" style="1" customWidth="1"/>
    <col min="2822" max="2822" width="7" style="1" customWidth="1"/>
    <col min="2823" max="2823" width="17.7109375" style="1" customWidth="1"/>
    <col min="2824" max="2824" width="12.85546875" style="1" customWidth="1"/>
    <col min="2825" max="3072" width="11.42578125" style="1"/>
    <col min="3073" max="3073" width="11.5703125" style="1" customWidth="1"/>
    <col min="3074" max="3074" width="10.7109375" style="1" customWidth="1"/>
    <col min="3075" max="3075" width="10.28515625" style="1" customWidth="1"/>
    <col min="3076" max="3076" width="11.7109375" style="1" customWidth="1"/>
    <col min="3077" max="3077" width="13.5703125" style="1" customWidth="1"/>
    <col min="3078" max="3078" width="7" style="1" customWidth="1"/>
    <col min="3079" max="3079" width="17.7109375" style="1" customWidth="1"/>
    <col min="3080" max="3080" width="12.85546875" style="1" customWidth="1"/>
    <col min="3081" max="3328" width="11.42578125" style="1"/>
    <col min="3329" max="3329" width="11.5703125" style="1" customWidth="1"/>
    <col min="3330" max="3330" width="10.7109375" style="1" customWidth="1"/>
    <col min="3331" max="3331" width="10.28515625" style="1" customWidth="1"/>
    <col min="3332" max="3332" width="11.7109375" style="1" customWidth="1"/>
    <col min="3333" max="3333" width="13.5703125" style="1" customWidth="1"/>
    <col min="3334" max="3334" width="7" style="1" customWidth="1"/>
    <col min="3335" max="3335" width="17.7109375" style="1" customWidth="1"/>
    <col min="3336" max="3336" width="12.85546875" style="1" customWidth="1"/>
    <col min="3337" max="3584" width="11.42578125" style="1"/>
    <col min="3585" max="3585" width="11.5703125" style="1" customWidth="1"/>
    <col min="3586" max="3586" width="10.7109375" style="1" customWidth="1"/>
    <col min="3587" max="3587" width="10.28515625" style="1" customWidth="1"/>
    <col min="3588" max="3588" width="11.7109375" style="1" customWidth="1"/>
    <col min="3589" max="3589" width="13.5703125" style="1" customWidth="1"/>
    <col min="3590" max="3590" width="7" style="1" customWidth="1"/>
    <col min="3591" max="3591" width="17.7109375" style="1" customWidth="1"/>
    <col min="3592" max="3592" width="12.85546875" style="1" customWidth="1"/>
    <col min="3593" max="3840" width="11.42578125" style="1"/>
    <col min="3841" max="3841" width="11.5703125" style="1" customWidth="1"/>
    <col min="3842" max="3842" width="10.7109375" style="1" customWidth="1"/>
    <col min="3843" max="3843" width="10.28515625" style="1" customWidth="1"/>
    <col min="3844" max="3844" width="11.7109375" style="1" customWidth="1"/>
    <col min="3845" max="3845" width="13.5703125" style="1" customWidth="1"/>
    <col min="3846" max="3846" width="7" style="1" customWidth="1"/>
    <col min="3847" max="3847" width="17.7109375" style="1" customWidth="1"/>
    <col min="3848" max="3848" width="12.85546875" style="1" customWidth="1"/>
    <col min="3849" max="4096" width="11.42578125" style="1"/>
    <col min="4097" max="4097" width="11.5703125" style="1" customWidth="1"/>
    <col min="4098" max="4098" width="10.7109375" style="1" customWidth="1"/>
    <col min="4099" max="4099" width="10.28515625" style="1" customWidth="1"/>
    <col min="4100" max="4100" width="11.7109375" style="1" customWidth="1"/>
    <col min="4101" max="4101" width="13.5703125" style="1" customWidth="1"/>
    <col min="4102" max="4102" width="7" style="1" customWidth="1"/>
    <col min="4103" max="4103" width="17.7109375" style="1" customWidth="1"/>
    <col min="4104" max="4104" width="12.85546875" style="1" customWidth="1"/>
    <col min="4105" max="4352" width="11.42578125" style="1"/>
    <col min="4353" max="4353" width="11.5703125" style="1" customWidth="1"/>
    <col min="4354" max="4354" width="10.7109375" style="1" customWidth="1"/>
    <col min="4355" max="4355" width="10.28515625" style="1" customWidth="1"/>
    <col min="4356" max="4356" width="11.7109375" style="1" customWidth="1"/>
    <col min="4357" max="4357" width="13.5703125" style="1" customWidth="1"/>
    <col min="4358" max="4358" width="7" style="1" customWidth="1"/>
    <col min="4359" max="4359" width="17.7109375" style="1" customWidth="1"/>
    <col min="4360" max="4360" width="12.85546875" style="1" customWidth="1"/>
    <col min="4361" max="4608" width="11.42578125" style="1"/>
    <col min="4609" max="4609" width="11.5703125" style="1" customWidth="1"/>
    <col min="4610" max="4610" width="10.7109375" style="1" customWidth="1"/>
    <col min="4611" max="4611" width="10.28515625" style="1" customWidth="1"/>
    <col min="4612" max="4612" width="11.7109375" style="1" customWidth="1"/>
    <col min="4613" max="4613" width="13.5703125" style="1" customWidth="1"/>
    <col min="4614" max="4614" width="7" style="1" customWidth="1"/>
    <col min="4615" max="4615" width="17.7109375" style="1" customWidth="1"/>
    <col min="4616" max="4616" width="12.85546875" style="1" customWidth="1"/>
    <col min="4617" max="4864" width="11.42578125" style="1"/>
    <col min="4865" max="4865" width="11.5703125" style="1" customWidth="1"/>
    <col min="4866" max="4866" width="10.7109375" style="1" customWidth="1"/>
    <col min="4867" max="4867" width="10.28515625" style="1" customWidth="1"/>
    <col min="4868" max="4868" width="11.7109375" style="1" customWidth="1"/>
    <col min="4869" max="4869" width="13.5703125" style="1" customWidth="1"/>
    <col min="4870" max="4870" width="7" style="1" customWidth="1"/>
    <col min="4871" max="4871" width="17.7109375" style="1" customWidth="1"/>
    <col min="4872" max="4872" width="12.85546875" style="1" customWidth="1"/>
    <col min="4873" max="5120" width="11.42578125" style="1"/>
    <col min="5121" max="5121" width="11.5703125" style="1" customWidth="1"/>
    <col min="5122" max="5122" width="10.7109375" style="1" customWidth="1"/>
    <col min="5123" max="5123" width="10.28515625" style="1" customWidth="1"/>
    <col min="5124" max="5124" width="11.7109375" style="1" customWidth="1"/>
    <col min="5125" max="5125" width="13.5703125" style="1" customWidth="1"/>
    <col min="5126" max="5126" width="7" style="1" customWidth="1"/>
    <col min="5127" max="5127" width="17.7109375" style="1" customWidth="1"/>
    <col min="5128" max="5128" width="12.85546875" style="1" customWidth="1"/>
    <col min="5129" max="5376" width="11.42578125" style="1"/>
    <col min="5377" max="5377" width="11.5703125" style="1" customWidth="1"/>
    <col min="5378" max="5378" width="10.7109375" style="1" customWidth="1"/>
    <col min="5379" max="5379" width="10.28515625" style="1" customWidth="1"/>
    <col min="5380" max="5380" width="11.7109375" style="1" customWidth="1"/>
    <col min="5381" max="5381" width="13.5703125" style="1" customWidth="1"/>
    <col min="5382" max="5382" width="7" style="1" customWidth="1"/>
    <col min="5383" max="5383" width="17.7109375" style="1" customWidth="1"/>
    <col min="5384" max="5384" width="12.85546875" style="1" customWidth="1"/>
    <col min="5385" max="5632" width="11.42578125" style="1"/>
    <col min="5633" max="5633" width="11.5703125" style="1" customWidth="1"/>
    <col min="5634" max="5634" width="10.7109375" style="1" customWidth="1"/>
    <col min="5635" max="5635" width="10.28515625" style="1" customWidth="1"/>
    <col min="5636" max="5636" width="11.7109375" style="1" customWidth="1"/>
    <col min="5637" max="5637" width="13.5703125" style="1" customWidth="1"/>
    <col min="5638" max="5638" width="7" style="1" customWidth="1"/>
    <col min="5639" max="5639" width="17.7109375" style="1" customWidth="1"/>
    <col min="5640" max="5640" width="12.85546875" style="1" customWidth="1"/>
    <col min="5641" max="5888" width="11.42578125" style="1"/>
    <col min="5889" max="5889" width="11.5703125" style="1" customWidth="1"/>
    <col min="5890" max="5890" width="10.7109375" style="1" customWidth="1"/>
    <col min="5891" max="5891" width="10.28515625" style="1" customWidth="1"/>
    <col min="5892" max="5892" width="11.7109375" style="1" customWidth="1"/>
    <col min="5893" max="5893" width="13.5703125" style="1" customWidth="1"/>
    <col min="5894" max="5894" width="7" style="1" customWidth="1"/>
    <col min="5895" max="5895" width="17.7109375" style="1" customWidth="1"/>
    <col min="5896" max="5896" width="12.85546875" style="1" customWidth="1"/>
    <col min="5897" max="6144" width="11.42578125" style="1"/>
    <col min="6145" max="6145" width="11.5703125" style="1" customWidth="1"/>
    <col min="6146" max="6146" width="10.7109375" style="1" customWidth="1"/>
    <col min="6147" max="6147" width="10.28515625" style="1" customWidth="1"/>
    <col min="6148" max="6148" width="11.7109375" style="1" customWidth="1"/>
    <col min="6149" max="6149" width="13.5703125" style="1" customWidth="1"/>
    <col min="6150" max="6150" width="7" style="1" customWidth="1"/>
    <col min="6151" max="6151" width="17.7109375" style="1" customWidth="1"/>
    <col min="6152" max="6152" width="12.85546875" style="1" customWidth="1"/>
    <col min="6153" max="6400" width="11.42578125" style="1"/>
    <col min="6401" max="6401" width="11.5703125" style="1" customWidth="1"/>
    <col min="6402" max="6402" width="10.7109375" style="1" customWidth="1"/>
    <col min="6403" max="6403" width="10.28515625" style="1" customWidth="1"/>
    <col min="6404" max="6404" width="11.7109375" style="1" customWidth="1"/>
    <col min="6405" max="6405" width="13.5703125" style="1" customWidth="1"/>
    <col min="6406" max="6406" width="7" style="1" customWidth="1"/>
    <col min="6407" max="6407" width="17.7109375" style="1" customWidth="1"/>
    <col min="6408" max="6408" width="12.85546875" style="1" customWidth="1"/>
    <col min="6409" max="6656" width="11.42578125" style="1"/>
    <col min="6657" max="6657" width="11.5703125" style="1" customWidth="1"/>
    <col min="6658" max="6658" width="10.7109375" style="1" customWidth="1"/>
    <col min="6659" max="6659" width="10.28515625" style="1" customWidth="1"/>
    <col min="6660" max="6660" width="11.7109375" style="1" customWidth="1"/>
    <col min="6661" max="6661" width="13.5703125" style="1" customWidth="1"/>
    <col min="6662" max="6662" width="7" style="1" customWidth="1"/>
    <col min="6663" max="6663" width="17.7109375" style="1" customWidth="1"/>
    <col min="6664" max="6664" width="12.85546875" style="1" customWidth="1"/>
    <col min="6665" max="6912" width="11.42578125" style="1"/>
    <col min="6913" max="6913" width="11.5703125" style="1" customWidth="1"/>
    <col min="6914" max="6914" width="10.7109375" style="1" customWidth="1"/>
    <col min="6915" max="6915" width="10.28515625" style="1" customWidth="1"/>
    <col min="6916" max="6916" width="11.7109375" style="1" customWidth="1"/>
    <col min="6917" max="6917" width="13.5703125" style="1" customWidth="1"/>
    <col min="6918" max="6918" width="7" style="1" customWidth="1"/>
    <col min="6919" max="6919" width="17.7109375" style="1" customWidth="1"/>
    <col min="6920" max="6920" width="12.85546875" style="1" customWidth="1"/>
    <col min="6921" max="7168" width="11.42578125" style="1"/>
    <col min="7169" max="7169" width="11.5703125" style="1" customWidth="1"/>
    <col min="7170" max="7170" width="10.7109375" style="1" customWidth="1"/>
    <col min="7171" max="7171" width="10.28515625" style="1" customWidth="1"/>
    <col min="7172" max="7172" width="11.7109375" style="1" customWidth="1"/>
    <col min="7173" max="7173" width="13.5703125" style="1" customWidth="1"/>
    <col min="7174" max="7174" width="7" style="1" customWidth="1"/>
    <col min="7175" max="7175" width="17.7109375" style="1" customWidth="1"/>
    <col min="7176" max="7176" width="12.85546875" style="1" customWidth="1"/>
    <col min="7177" max="7424" width="11.42578125" style="1"/>
    <col min="7425" max="7425" width="11.5703125" style="1" customWidth="1"/>
    <col min="7426" max="7426" width="10.7109375" style="1" customWidth="1"/>
    <col min="7427" max="7427" width="10.28515625" style="1" customWidth="1"/>
    <col min="7428" max="7428" width="11.7109375" style="1" customWidth="1"/>
    <col min="7429" max="7429" width="13.5703125" style="1" customWidth="1"/>
    <col min="7430" max="7430" width="7" style="1" customWidth="1"/>
    <col min="7431" max="7431" width="17.7109375" style="1" customWidth="1"/>
    <col min="7432" max="7432" width="12.85546875" style="1" customWidth="1"/>
    <col min="7433" max="7680" width="11.42578125" style="1"/>
    <col min="7681" max="7681" width="11.5703125" style="1" customWidth="1"/>
    <col min="7682" max="7682" width="10.7109375" style="1" customWidth="1"/>
    <col min="7683" max="7683" width="10.28515625" style="1" customWidth="1"/>
    <col min="7684" max="7684" width="11.7109375" style="1" customWidth="1"/>
    <col min="7685" max="7685" width="13.5703125" style="1" customWidth="1"/>
    <col min="7686" max="7686" width="7" style="1" customWidth="1"/>
    <col min="7687" max="7687" width="17.7109375" style="1" customWidth="1"/>
    <col min="7688" max="7688" width="12.85546875" style="1" customWidth="1"/>
    <col min="7689" max="7936" width="11.42578125" style="1"/>
    <col min="7937" max="7937" width="11.5703125" style="1" customWidth="1"/>
    <col min="7938" max="7938" width="10.7109375" style="1" customWidth="1"/>
    <col min="7939" max="7939" width="10.28515625" style="1" customWidth="1"/>
    <col min="7940" max="7940" width="11.7109375" style="1" customWidth="1"/>
    <col min="7941" max="7941" width="13.5703125" style="1" customWidth="1"/>
    <col min="7942" max="7942" width="7" style="1" customWidth="1"/>
    <col min="7943" max="7943" width="17.7109375" style="1" customWidth="1"/>
    <col min="7944" max="7944" width="12.85546875" style="1" customWidth="1"/>
    <col min="7945" max="8192" width="11.42578125" style="1"/>
    <col min="8193" max="8193" width="11.5703125" style="1" customWidth="1"/>
    <col min="8194" max="8194" width="10.7109375" style="1" customWidth="1"/>
    <col min="8195" max="8195" width="10.28515625" style="1" customWidth="1"/>
    <col min="8196" max="8196" width="11.7109375" style="1" customWidth="1"/>
    <col min="8197" max="8197" width="13.5703125" style="1" customWidth="1"/>
    <col min="8198" max="8198" width="7" style="1" customWidth="1"/>
    <col min="8199" max="8199" width="17.7109375" style="1" customWidth="1"/>
    <col min="8200" max="8200" width="12.85546875" style="1" customWidth="1"/>
    <col min="8201" max="8448" width="11.42578125" style="1"/>
    <col min="8449" max="8449" width="11.5703125" style="1" customWidth="1"/>
    <col min="8450" max="8450" width="10.7109375" style="1" customWidth="1"/>
    <col min="8451" max="8451" width="10.28515625" style="1" customWidth="1"/>
    <col min="8452" max="8452" width="11.7109375" style="1" customWidth="1"/>
    <col min="8453" max="8453" width="13.5703125" style="1" customWidth="1"/>
    <col min="8454" max="8454" width="7" style="1" customWidth="1"/>
    <col min="8455" max="8455" width="17.7109375" style="1" customWidth="1"/>
    <col min="8456" max="8456" width="12.85546875" style="1" customWidth="1"/>
    <col min="8457" max="8704" width="11.42578125" style="1"/>
    <col min="8705" max="8705" width="11.5703125" style="1" customWidth="1"/>
    <col min="8706" max="8706" width="10.7109375" style="1" customWidth="1"/>
    <col min="8707" max="8707" width="10.28515625" style="1" customWidth="1"/>
    <col min="8708" max="8708" width="11.7109375" style="1" customWidth="1"/>
    <col min="8709" max="8709" width="13.5703125" style="1" customWidth="1"/>
    <col min="8710" max="8710" width="7" style="1" customWidth="1"/>
    <col min="8711" max="8711" width="17.7109375" style="1" customWidth="1"/>
    <col min="8712" max="8712" width="12.85546875" style="1" customWidth="1"/>
    <col min="8713" max="8960" width="11.42578125" style="1"/>
    <col min="8961" max="8961" width="11.5703125" style="1" customWidth="1"/>
    <col min="8962" max="8962" width="10.7109375" style="1" customWidth="1"/>
    <col min="8963" max="8963" width="10.28515625" style="1" customWidth="1"/>
    <col min="8964" max="8964" width="11.7109375" style="1" customWidth="1"/>
    <col min="8965" max="8965" width="13.5703125" style="1" customWidth="1"/>
    <col min="8966" max="8966" width="7" style="1" customWidth="1"/>
    <col min="8967" max="8967" width="17.7109375" style="1" customWidth="1"/>
    <col min="8968" max="8968" width="12.85546875" style="1" customWidth="1"/>
    <col min="8969" max="9216" width="11.42578125" style="1"/>
    <col min="9217" max="9217" width="11.5703125" style="1" customWidth="1"/>
    <col min="9218" max="9218" width="10.7109375" style="1" customWidth="1"/>
    <col min="9219" max="9219" width="10.28515625" style="1" customWidth="1"/>
    <col min="9220" max="9220" width="11.7109375" style="1" customWidth="1"/>
    <col min="9221" max="9221" width="13.5703125" style="1" customWidth="1"/>
    <col min="9222" max="9222" width="7" style="1" customWidth="1"/>
    <col min="9223" max="9223" width="17.7109375" style="1" customWidth="1"/>
    <col min="9224" max="9224" width="12.85546875" style="1" customWidth="1"/>
    <col min="9225" max="9472" width="11.42578125" style="1"/>
    <col min="9473" max="9473" width="11.5703125" style="1" customWidth="1"/>
    <col min="9474" max="9474" width="10.7109375" style="1" customWidth="1"/>
    <col min="9475" max="9475" width="10.28515625" style="1" customWidth="1"/>
    <col min="9476" max="9476" width="11.7109375" style="1" customWidth="1"/>
    <col min="9477" max="9477" width="13.5703125" style="1" customWidth="1"/>
    <col min="9478" max="9478" width="7" style="1" customWidth="1"/>
    <col min="9479" max="9479" width="17.7109375" style="1" customWidth="1"/>
    <col min="9480" max="9480" width="12.85546875" style="1" customWidth="1"/>
    <col min="9481" max="9728" width="11.42578125" style="1"/>
    <col min="9729" max="9729" width="11.5703125" style="1" customWidth="1"/>
    <col min="9730" max="9730" width="10.7109375" style="1" customWidth="1"/>
    <col min="9731" max="9731" width="10.28515625" style="1" customWidth="1"/>
    <col min="9732" max="9732" width="11.7109375" style="1" customWidth="1"/>
    <col min="9733" max="9733" width="13.5703125" style="1" customWidth="1"/>
    <col min="9734" max="9734" width="7" style="1" customWidth="1"/>
    <col min="9735" max="9735" width="17.7109375" style="1" customWidth="1"/>
    <col min="9736" max="9736" width="12.85546875" style="1" customWidth="1"/>
    <col min="9737" max="9984" width="11.42578125" style="1"/>
    <col min="9985" max="9985" width="11.5703125" style="1" customWidth="1"/>
    <col min="9986" max="9986" width="10.7109375" style="1" customWidth="1"/>
    <col min="9987" max="9987" width="10.28515625" style="1" customWidth="1"/>
    <col min="9988" max="9988" width="11.7109375" style="1" customWidth="1"/>
    <col min="9989" max="9989" width="13.5703125" style="1" customWidth="1"/>
    <col min="9990" max="9990" width="7" style="1" customWidth="1"/>
    <col min="9991" max="9991" width="17.7109375" style="1" customWidth="1"/>
    <col min="9992" max="9992" width="12.85546875" style="1" customWidth="1"/>
    <col min="9993" max="10240" width="11.42578125" style="1"/>
    <col min="10241" max="10241" width="11.5703125" style="1" customWidth="1"/>
    <col min="10242" max="10242" width="10.7109375" style="1" customWidth="1"/>
    <col min="10243" max="10243" width="10.28515625" style="1" customWidth="1"/>
    <col min="10244" max="10244" width="11.7109375" style="1" customWidth="1"/>
    <col min="10245" max="10245" width="13.5703125" style="1" customWidth="1"/>
    <col min="10246" max="10246" width="7" style="1" customWidth="1"/>
    <col min="10247" max="10247" width="17.7109375" style="1" customWidth="1"/>
    <col min="10248" max="10248" width="12.85546875" style="1" customWidth="1"/>
    <col min="10249" max="10496" width="11.42578125" style="1"/>
    <col min="10497" max="10497" width="11.5703125" style="1" customWidth="1"/>
    <col min="10498" max="10498" width="10.7109375" style="1" customWidth="1"/>
    <col min="10499" max="10499" width="10.28515625" style="1" customWidth="1"/>
    <col min="10500" max="10500" width="11.7109375" style="1" customWidth="1"/>
    <col min="10501" max="10501" width="13.5703125" style="1" customWidth="1"/>
    <col min="10502" max="10502" width="7" style="1" customWidth="1"/>
    <col min="10503" max="10503" width="17.7109375" style="1" customWidth="1"/>
    <col min="10504" max="10504" width="12.85546875" style="1" customWidth="1"/>
    <col min="10505" max="10752" width="11.42578125" style="1"/>
    <col min="10753" max="10753" width="11.5703125" style="1" customWidth="1"/>
    <col min="10754" max="10754" width="10.7109375" style="1" customWidth="1"/>
    <col min="10755" max="10755" width="10.28515625" style="1" customWidth="1"/>
    <col min="10756" max="10756" width="11.7109375" style="1" customWidth="1"/>
    <col min="10757" max="10757" width="13.5703125" style="1" customWidth="1"/>
    <col min="10758" max="10758" width="7" style="1" customWidth="1"/>
    <col min="10759" max="10759" width="17.7109375" style="1" customWidth="1"/>
    <col min="10760" max="10760" width="12.85546875" style="1" customWidth="1"/>
    <col min="10761" max="11008" width="11.42578125" style="1"/>
    <col min="11009" max="11009" width="11.5703125" style="1" customWidth="1"/>
    <col min="11010" max="11010" width="10.7109375" style="1" customWidth="1"/>
    <col min="11011" max="11011" width="10.28515625" style="1" customWidth="1"/>
    <col min="11012" max="11012" width="11.7109375" style="1" customWidth="1"/>
    <col min="11013" max="11013" width="13.5703125" style="1" customWidth="1"/>
    <col min="11014" max="11014" width="7" style="1" customWidth="1"/>
    <col min="11015" max="11015" width="17.7109375" style="1" customWidth="1"/>
    <col min="11016" max="11016" width="12.85546875" style="1" customWidth="1"/>
    <col min="11017" max="11264" width="11.42578125" style="1"/>
    <col min="11265" max="11265" width="11.5703125" style="1" customWidth="1"/>
    <col min="11266" max="11266" width="10.7109375" style="1" customWidth="1"/>
    <col min="11267" max="11267" width="10.28515625" style="1" customWidth="1"/>
    <col min="11268" max="11268" width="11.7109375" style="1" customWidth="1"/>
    <col min="11269" max="11269" width="13.5703125" style="1" customWidth="1"/>
    <col min="11270" max="11270" width="7" style="1" customWidth="1"/>
    <col min="11271" max="11271" width="17.7109375" style="1" customWidth="1"/>
    <col min="11272" max="11272" width="12.85546875" style="1" customWidth="1"/>
    <col min="11273" max="11520" width="11.42578125" style="1"/>
    <col min="11521" max="11521" width="11.5703125" style="1" customWidth="1"/>
    <col min="11522" max="11522" width="10.7109375" style="1" customWidth="1"/>
    <col min="11523" max="11523" width="10.28515625" style="1" customWidth="1"/>
    <col min="11524" max="11524" width="11.7109375" style="1" customWidth="1"/>
    <col min="11525" max="11525" width="13.5703125" style="1" customWidth="1"/>
    <col min="11526" max="11526" width="7" style="1" customWidth="1"/>
    <col min="11527" max="11527" width="17.7109375" style="1" customWidth="1"/>
    <col min="11528" max="11528" width="12.85546875" style="1" customWidth="1"/>
    <col min="11529" max="11776" width="11.42578125" style="1"/>
    <col min="11777" max="11777" width="11.5703125" style="1" customWidth="1"/>
    <col min="11778" max="11778" width="10.7109375" style="1" customWidth="1"/>
    <col min="11779" max="11779" width="10.28515625" style="1" customWidth="1"/>
    <col min="11780" max="11780" width="11.7109375" style="1" customWidth="1"/>
    <col min="11781" max="11781" width="13.5703125" style="1" customWidth="1"/>
    <col min="11782" max="11782" width="7" style="1" customWidth="1"/>
    <col min="11783" max="11783" width="17.7109375" style="1" customWidth="1"/>
    <col min="11784" max="11784" width="12.85546875" style="1" customWidth="1"/>
    <col min="11785" max="12032" width="11.42578125" style="1"/>
    <col min="12033" max="12033" width="11.5703125" style="1" customWidth="1"/>
    <col min="12034" max="12034" width="10.7109375" style="1" customWidth="1"/>
    <col min="12035" max="12035" width="10.28515625" style="1" customWidth="1"/>
    <col min="12036" max="12036" width="11.7109375" style="1" customWidth="1"/>
    <col min="12037" max="12037" width="13.5703125" style="1" customWidth="1"/>
    <col min="12038" max="12038" width="7" style="1" customWidth="1"/>
    <col min="12039" max="12039" width="17.7109375" style="1" customWidth="1"/>
    <col min="12040" max="12040" width="12.85546875" style="1" customWidth="1"/>
    <col min="12041" max="12288" width="11.42578125" style="1"/>
    <col min="12289" max="12289" width="11.5703125" style="1" customWidth="1"/>
    <col min="12290" max="12290" width="10.7109375" style="1" customWidth="1"/>
    <col min="12291" max="12291" width="10.28515625" style="1" customWidth="1"/>
    <col min="12292" max="12292" width="11.7109375" style="1" customWidth="1"/>
    <col min="12293" max="12293" width="13.5703125" style="1" customWidth="1"/>
    <col min="12294" max="12294" width="7" style="1" customWidth="1"/>
    <col min="12295" max="12295" width="17.7109375" style="1" customWidth="1"/>
    <col min="12296" max="12296" width="12.85546875" style="1" customWidth="1"/>
    <col min="12297" max="12544" width="11.42578125" style="1"/>
    <col min="12545" max="12545" width="11.5703125" style="1" customWidth="1"/>
    <col min="12546" max="12546" width="10.7109375" style="1" customWidth="1"/>
    <col min="12547" max="12547" width="10.28515625" style="1" customWidth="1"/>
    <col min="12548" max="12548" width="11.7109375" style="1" customWidth="1"/>
    <col min="12549" max="12549" width="13.5703125" style="1" customWidth="1"/>
    <col min="12550" max="12550" width="7" style="1" customWidth="1"/>
    <col min="12551" max="12551" width="17.7109375" style="1" customWidth="1"/>
    <col min="12552" max="12552" width="12.85546875" style="1" customWidth="1"/>
    <col min="12553" max="12800" width="11.42578125" style="1"/>
    <col min="12801" max="12801" width="11.5703125" style="1" customWidth="1"/>
    <col min="12802" max="12802" width="10.7109375" style="1" customWidth="1"/>
    <col min="12803" max="12803" width="10.28515625" style="1" customWidth="1"/>
    <col min="12804" max="12804" width="11.7109375" style="1" customWidth="1"/>
    <col min="12805" max="12805" width="13.5703125" style="1" customWidth="1"/>
    <col min="12806" max="12806" width="7" style="1" customWidth="1"/>
    <col min="12807" max="12807" width="17.7109375" style="1" customWidth="1"/>
    <col min="12808" max="12808" width="12.85546875" style="1" customWidth="1"/>
    <col min="12809" max="13056" width="11.42578125" style="1"/>
    <col min="13057" max="13057" width="11.5703125" style="1" customWidth="1"/>
    <col min="13058" max="13058" width="10.7109375" style="1" customWidth="1"/>
    <col min="13059" max="13059" width="10.28515625" style="1" customWidth="1"/>
    <col min="13060" max="13060" width="11.7109375" style="1" customWidth="1"/>
    <col min="13061" max="13061" width="13.5703125" style="1" customWidth="1"/>
    <col min="13062" max="13062" width="7" style="1" customWidth="1"/>
    <col min="13063" max="13063" width="17.7109375" style="1" customWidth="1"/>
    <col min="13064" max="13064" width="12.85546875" style="1" customWidth="1"/>
    <col min="13065" max="13312" width="11.42578125" style="1"/>
    <col min="13313" max="13313" width="11.5703125" style="1" customWidth="1"/>
    <col min="13314" max="13314" width="10.7109375" style="1" customWidth="1"/>
    <col min="13315" max="13315" width="10.28515625" style="1" customWidth="1"/>
    <col min="13316" max="13316" width="11.7109375" style="1" customWidth="1"/>
    <col min="13317" max="13317" width="13.5703125" style="1" customWidth="1"/>
    <col min="13318" max="13318" width="7" style="1" customWidth="1"/>
    <col min="13319" max="13319" width="17.7109375" style="1" customWidth="1"/>
    <col min="13320" max="13320" width="12.85546875" style="1" customWidth="1"/>
    <col min="13321" max="13568" width="11.42578125" style="1"/>
    <col min="13569" max="13569" width="11.5703125" style="1" customWidth="1"/>
    <col min="13570" max="13570" width="10.7109375" style="1" customWidth="1"/>
    <col min="13571" max="13571" width="10.28515625" style="1" customWidth="1"/>
    <col min="13572" max="13572" width="11.7109375" style="1" customWidth="1"/>
    <col min="13573" max="13573" width="13.5703125" style="1" customWidth="1"/>
    <col min="13574" max="13574" width="7" style="1" customWidth="1"/>
    <col min="13575" max="13575" width="17.7109375" style="1" customWidth="1"/>
    <col min="13576" max="13576" width="12.85546875" style="1" customWidth="1"/>
    <col min="13577" max="13824" width="11.42578125" style="1"/>
    <col min="13825" max="13825" width="11.5703125" style="1" customWidth="1"/>
    <col min="13826" max="13826" width="10.7109375" style="1" customWidth="1"/>
    <col min="13827" max="13827" width="10.28515625" style="1" customWidth="1"/>
    <col min="13828" max="13828" width="11.7109375" style="1" customWidth="1"/>
    <col min="13829" max="13829" width="13.5703125" style="1" customWidth="1"/>
    <col min="13830" max="13830" width="7" style="1" customWidth="1"/>
    <col min="13831" max="13831" width="17.7109375" style="1" customWidth="1"/>
    <col min="13832" max="13832" width="12.85546875" style="1" customWidth="1"/>
    <col min="13833" max="14080" width="11.42578125" style="1"/>
    <col min="14081" max="14081" width="11.5703125" style="1" customWidth="1"/>
    <col min="14082" max="14082" width="10.7109375" style="1" customWidth="1"/>
    <col min="14083" max="14083" width="10.28515625" style="1" customWidth="1"/>
    <col min="14084" max="14084" width="11.7109375" style="1" customWidth="1"/>
    <col min="14085" max="14085" width="13.5703125" style="1" customWidth="1"/>
    <col min="14086" max="14086" width="7" style="1" customWidth="1"/>
    <col min="14087" max="14087" width="17.7109375" style="1" customWidth="1"/>
    <col min="14088" max="14088" width="12.85546875" style="1" customWidth="1"/>
    <col min="14089" max="14336" width="11.42578125" style="1"/>
    <col min="14337" max="14337" width="11.5703125" style="1" customWidth="1"/>
    <col min="14338" max="14338" width="10.7109375" style="1" customWidth="1"/>
    <col min="14339" max="14339" width="10.28515625" style="1" customWidth="1"/>
    <col min="14340" max="14340" width="11.7109375" style="1" customWidth="1"/>
    <col min="14341" max="14341" width="13.5703125" style="1" customWidth="1"/>
    <col min="14342" max="14342" width="7" style="1" customWidth="1"/>
    <col min="14343" max="14343" width="17.7109375" style="1" customWidth="1"/>
    <col min="14344" max="14344" width="12.85546875" style="1" customWidth="1"/>
    <col min="14345" max="14592" width="11.42578125" style="1"/>
    <col min="14593" max="14593" width="11.5703125" style="1" customWidth="1"/>
    <col min="14594" max="14594" width="10.7109375" style="1" customWidth="1"/>
    <col min="14595" max="14595" width="10.28515625" style="1" customWidth="1"/>
    <col min="14596" max="14596" width="11.7109375" style="1" customWidth="1"/>
    <col min="14597" max="14597" width="13.5703125" style="1" customWidth="1"/>
    <col min="14598" max="14598" width="7" style="1" customWidth="1"/>
    <col min="14599" max="14599" width="17.7109375" style="1" customWidth="1"/>
    <col min="14600" max="14600" width="12.85546875" style="1" customWidth="1"/>
    <col min="14601" max="14848" width="11.42578125" style="1"/>
    <col min="14849" max="14849" width="11.5703125" style="1" customWidth="1"/>
    <col min="14850" max="14850" width="10.7109375" style="1" customWidth="1"/>
    <col min="14851" max="14851" width="10.28515625" style="1" customWidth="1"/>
    <col min="14852" max="14852" width="11.7109375" style="1" customWidth="1"/>
    <col min="14853" max="14853" width="13.5703125" style="1" customWidth="1"/>
    <col min="14854" max="14854" width="7" style="1" customWidth="1"/>
    <col min="14855" max="14855" width="17.7109375" style="1" customWidth="1"/>
    <col min="14856" max="14856" width="12.85546875" style="1" customWidth="1"/>
    <col min="14857" max="15104" width="11.42578125" style="1"/>
    <col min="15105" max="15105" width="11.5703125" style="1" customWidth="1"/>
    <col min="15106" max="15106" width="10.7109375" style="1" customWidth="1"/>
    <col min="15107" max="15107" width="10.28515625" style="1" customWidth="1"/>
    <col min="15108" max="15108" width="11.7109375" style="1" customWidth="1"/>
    <col min="15109" max="15109" width="13.5703125" style="1" customWidth="1"/>
    <col min="15110" max="15110" width="7" style="1" customWidth="1"/>
    <col min="15111" max="15111" width="17.7109375" style="1" customWidth="1"/>
    <col min="15112" max="15112" width="12.85546875" style="1" customWidth="1"/>
    <col min="15113" max="15360" width="11.42578125" style="1"/>
    <col min="15361" max="15361" width="11.5703125" style="1" customWidth="1"/>
    <col min="15362" max="15362" width="10.7109375" style="1" customWidth="1"/>
    <col min="15363" max="15363" width="10.28515625" style="1" customWidth="1"/>
    <col min="15364" max="15364" width="11.7109375" style="1" customWidth="1"/>
    <col min="15365" max="15365" width="13.5703125" style="1" customWidth="1"/>
    <col min="15366" max="15366" width="7" style="1" customWidth="1"/>
    <col min="15367" max="15367" width="17.7109375" style="1" customWidth="1"/>
    <col min="15368" max="15368" width="12.85546875" style="1" customWidth="1"/>
    <col min="15369" max="15616" width="11.42578125" style="1"/>
    <col min="15617" max="15617" width="11.5703125" style="1" customWidth="1"/>
    <col min="15618" max="15618" width="10.7109375" style="1" customWidth="1"/>
    <col min="15619" max="15619" width="10.28515625" style="1" customWidth="1"/>
    <col min="15620" max="15620" width="11.7109375" style="1" customWidth="1"/>
    <col min="15621" max="15621" width="13.5703125" style="1" customWidth="1"/>
    <col min="15622" max="15622" width="7" style="1" customWidth="1"/>
    <col min="15623" max="15623" width="17.7109375" style="1" customWidth="1"/>
    <col min="15624" max="15624" width="12.85546875" style="1" customWidth="1"/>
    <col min="15625" max="15872" width="11.42578125" style="1"/>
    <col min="15873" max="15873" width="11.5703125" style="1" customWidth="1"/>
    <col min="15874" max="15874" width="10.7109375" style="1" customWidth="1"/>
    <col min="15875" max="15875" width="10.28515625" style="1" customWidth="1"/>
    <col min="15876" max="15876" width="11.7109375" style="1" customWidth="1"/>
    <col min="15877" max="15877" width="13.5703125" style="1" customWidth="1"/>
    <col min="15878" max="15878" width="7" style="1" customWidth="1"/>
    <col min="15879" max="15879" width="17.7109375" style="1" customWidth="1"/>
    <col min="15880" max="15880" width="12.85546875" style="1" customWidth="1"/>
    <col min="15881" max="16128" width="11.42578125" style="1"/>
    <col min="16129" max="16129" width="11.5703125" style="1" customWidth="1"/>
    <col min="16130" max="16130" width="10.7109375" style="1" customWidth="1"/>
    <col min="16131" max="16131" width="10.28515625" style="1" customWidth="1"/>
    <col min="16132" max="16132" width="11.7109375" style="1" customWidth="1"/>
    <col min="16133" max="16133" width="13.5703125" style="1" customWidth="1"/>
    <col min="16134" max="16134" width="7" style="1" customWidth="1"/>
    <col min="16135" max="16135" width="17.7109375" style="1" customWidth="1"/>
    <col min="16136" max="16136" width="12.85546875" style="1" customWidth="1"/>
    <col min="16137" max="16384" width="11.42578125" style="1"/>
  </cols>
  <sheetData>
    <row r="1" spans="1:10" ht="24.75">
      <c r="A1" s="2" t="s">
        <v>4</v>
      </c>
      <c r="B1" s="2"/>
      <c r="C1" s="2"/>
      <c r="D1" s="2"/>
      <c r="E1" s="2"/>
      <c r="F1" s="3"/>
    </row>
    <row r="2" spans="1:10" ht="18">
      <c r="F2" s="5"/>
    </row>
    <row r="3" spans="1:10" ht="15.75" customHeight="1">
      <c r="A3" s="49" t="s">
        <v>5</v>
      </c>
      <c r="B3" s="50" t="s">
        <v>6</v>
      </c>
      <c r="C3" s="50" t="s">
        <v>7</v>
      </c>
      <c r="D3" s="50" t="s">
        <v>8</v>
      </c>
      <c r="E3" s="51" t="s">
        <v>9</v>
      </c>
      <c r="F3" s="6"/>
      <c r="G3" s="4" t="s">
        <v>13</v>
      </c>
      <c r="H3" s="4" t="s">
        <v>14</v>
      </c>
    </row>
    <row r="4" spans="1:10" ht="15.75" customHeight="1">
      <c r="A4" s="41" t="s">
        <v>10</v>
      </c>
      <c r="B4" s="6">
        <v>27</v>
      </c>
      <c r="C4" s="7" t="s">
        <v>11</v>
      </c>
      <c r="D4" s="6" t="s">
        <v>12</v>
      </c>
      <c r="E4" s="43">
        <v>120</v>
      </c>
      <c r="F4" s="6"/>
      <c r="G4" s="8" t="s">
        <v>17</v>
      </c>
      <c r="H4" s="48">
        <f>COUNTA(A4:A19)</f>
        <v>16</v>
      </c>
      <c r="J4"/>
    </row>
    <row r="5" spans="1:10" ht="15.75" customHeight="1">
      <c r="A5" s="41" t="s">
        <v>15</v>
      </c>
      <c r="B5" s="6"/>
      <c r="C5" s="7" t="s">
        <v>11</v>
      </c>
      <c r="D5" s="6" t="s">
        <v>16</v>
      </c>
      <c r="E5" s="43">
        <v>135</v>
      </c>
      <c r="F5" s="6"/>
      <c r="G5" s="8" t="s">
        <v>21</v>
      </c>
      <c r="H5" s="48">
        <f>COUNT(B4:B19)</f>
        <v>11</v>
      </c>
    </row>
    <row r="6" spans="1:10" ht="15.75" customHeight="1">
      <c r="A6" s="41" t="s">
        <v>18</v>
      </c>
      <c r="B6" s="6">
        <v>50</v>
      </c>
      <c r="C6" s="7" t="s">
        <v>19</v>
      </c>
      <c r="D6" s="6" t="s">
        <v>20</v>
      </c>
      <c r="E6" s="43">
        <v>150</v>
      </c>
      <c r="F6" s="10"/>
      <c r="G6" s="11"/>
      <c r="H6" s="11"/>
    </row>
    <row r="7" spans="1:10" ht="15.75" customHeight="1">
      <c r="A7" s="41" t="s">
        <v>22</v>
      </c>
      <c r="B7" s="6">
        <v>26</v>
      </c>
      <c r="C7" s="7" t="s">
        <v>11</v>
      </c>
      <c r="D7" s="6" t="s">
        <v>20</v>
      </c>
      <c r="E7" s="43">
        <v>150</v>
      </c>
      <c r="F7" s="6"/>
      <c r="G7" s="4" t="s">
        <v>24</v>
      </c>
      <c r="H7" s="4" t="s">
        <v>14</v>
      </c>
    </row>
    <row r="8" spans="1:10" ht="15.75" customHeight="1">
      <c r="A8" s="41" t="s">
        <v>23</v>
      </c>
      <c r="B8" s="6">
        <v>29</v>
      </c>
      <c r="C8" s="7" t="s">
        <v>11</v>
      </c>
      <c r="D8" s="6" t="s">
        <v>20</v>
      </c>
      <c r="E8" s="43">
        <v>150</v>
      </c>
      <c r="F8" s="6"/>
      <c r="G8" s="8" t="s">
        <v>26</v>
      </c>
      <c r="H8" s="9">
        <f>COUNTIF(Pasajeros[Sexo],"M")</f>
        <v>9</v>
      </c>
    </row>
    <row r="9" spans="1:10" ht="15.75" customHeight="1">
      <c r="A9" s="41" t="s">
        <v>25</v>
      </c>
      <c r="B9" s="6">
        <v>35</v>
      </c>
      <c r="C9" s="7" t="s">
        <v>11</v>
      </c>
      <c r="D9" s="6" t="s">
        <v>12</v>
      </c>
      <c r="E9" s="43">
        <v>120</v>
      </c>
      <c r="F9" s="6"/>
      <c r="G9" s="8" t="s">
        <v>28</v>
      </c>
      <c r="H9" s="9">
        <f>COUNTIF(Pasajeros[Sexo],"F")</f>
        <v>7</v>
      </c>
    </row>
    <row r="10" spans="1:10" ht="15.75" customHeight="1">
      <c r="A10" s="41" t="s">
        <v>27</v>
      </c>
      <c r="B10" s="6">
        <v>27</v>
      </c>
      <c r="C10" s="7" t="s">
        <v>19</v>
      </c>
      <c r="D10" s="6" t="s">
        <v>12</v>
      </c>
      <c r="E10" s="43">
        <v>120</v>
      </c>
      <c r="F10" s="10"/>
      <c r="G10" s="11"/>
      <c r="H10" s="11"/>
    </row>
    <row r="11" spans="1:10" ht="15.75" customHeight="1">
      <c r="A11" s="41" t="s">
        <v>29</v>
      </c>
      <c r="B11" s="6"/>
      <c r="C11" s="7" t="s">
        <v>19</v>
      </c>
      <c r="D11" s="6" t="s">
        <v>12</v>
      </c>
      <c r="E11" s="43">
        <v>120</v>
      </c>
      <c r="F11" s="6"/>
      <c r="G11" s="4" t="s">
        <v>31</v>
      </c>
      <c r="H11" s="4" t="s">
        <v>14</v>
      </c>
    </row>
    <row r="12" spans="1:10" ht="15.75" customHeight="1">
      <c r="A12" s="41" t="s">
        <v>30</v>
      </c>
      <c r="B12" s="6">
        <v>38</v>
      </c>
      <c r="C12" s="7" t="s">
        <v>19</v>
      </c>
      <c r="D12" s="6" t="s">
        <v>12</v>
      </c>
      <c r="E12" s="43">
        <v>120</v>
      </c>
      <c r="F12" s="6"/>
      <c r="G12" s="8" t="s">
        <v>12</v>
      </c>
      <c r="H12" s="9">
        <f>COUNTIF(Pasajeros[Destino],G12)</f>
        <v>7</v>
      </c>
    </row>
    <row r="13" spans="1:10" ht="15.75" customHeight="1">
      <c r="A13" s="41" t="s">
        <v>32</v>
      </c>
      <c r="B13" s="6">
        <v>41</v>
      </c>
      <c r="C13" s="7" t="s">
        <v>11</v>
      </c>
      <c r="D13" s="6" t="s">
        <v>16</v>
      </c>
      <c r="E13" s="43">
        <v>135</v>
      </c>
      <c r="F13" s="6"/>
      <c r="G13" s="8" t="s">
        <v>16</v>
      </c>
      <c r="H13" s="9">
        <f>COUNTIF(Pasajeros[Destino],G13)</f>
        <v>5</v>
      </c>
    </row>
    <row r="14" spans="1:10" ht="15.75" customHeight="1">
      <c r="A14" s="41" t="s">
        <v>33</v>
      </c>
      <c r="B14" s="6"/>
      <c r="C14" s="7" t="s">
        <v>11</v>
      </c>
      <c r="D14" s="6" t="s">
        <v>16</v>
      </c>
      <c r="E14" s="43">
        <v>135</v>
      </c>
      <c r="F14" s="6"/>
      <c r="G14" s="8" t="s">
        <v>20</v>
      </c>
      <c r="H14" s="9">
        <f>COUNTIF(Pasajeros[Destino],G14)</f>
        <v>4</v>
      </c>
    </row>
    <row r="15" spans="1:10" ht="15.75" customHeight="1">
      <c r="A15" s="41" t="s">
        <v>34</v>
      </c>
      <c r="B15" s="6">
        <v>21</v>
      </c>
      <c r="C15" s="7" t="s">
        <v>19</v>
      </c>
      <c r="D15" s="6" t="s">
        <v>16</v>
      </c>
      <c r="E15" s="43">
        <v>135</v>
      </c>
      <c r="F15" s="10"/>
    </row>
    <row r="16" spans="1:10" ht="14.25">
      <c r="A16" s="42" t="s">
        <v>35</v>
      </c>
      <c r="B16" s="6"/>
      <c r="C16" s="7" t="s">
        <v>19</v>
      </c>
      <c r="D16" s="6" t="s">
        <v>16</v>
      </c>
      <c r="E16" s="43">
        <v>135</v>
      </c>
      <c r="F16" s="10"/>
    </row>
    <row r="17" spans="1:5" ht="14.25">
      <c r="A17" s="42" t="s">
        <v>36</v>
      </c>
      <c r="B17" s="6">
        <v>29</v>
      </c>
      <c r="C17" s="7" t="s">
        <v>11</v>
      </c>
      <c r="D17" s="6" t="s">
        <v>12</v>
      </c>
      <c r="E17" s="43">
        <v>120</v>
      </c>
    </row>
    <row r="18" spans="1:5" ht="14.25">
      <c r="A18" s="44" t="s">
        <v>82</v>
      </c>
      <c r="B18" s="45"/>
      <c r="C18" s="46" t="s">
        <v>19</v>
      </c>
      <c r="D18" s="45" t="s">
        <v>20</v>
      </c>
      <c r="E18" s="47">
        <v>150</v>
      </c>
    </row>
    <row r="19" spans="1:5" ht="14.25">
      <c r="A19" s="44" t="s">
        <v>83</v>
      </c>
      <c r="B19" s="45">
        <v>32</v>
      </c>
      <c r="C19" s="46" t="s">
        <v>11</v>
      </c>
      <c r="D19" s="45" t="s">
        <v>12</v>
      </c>
      <c r="E19" s="47">
        <v>120</v>
      </c>
    </row>
  </sheetData>
  <pageMargins left="0.75" right="0.75" top="1" bottom="1" header="0" footer="0"/>
  <headerFooter alignWithMargins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0"/>
  <sheetViews>
    <sheetView showGridLines="0" topLeftCell="A4" zoomScale="184" zoomScaleNormal="184" workbookViewId="0">
      <selection activeCell="I20" sqref="I20"/>
    </sheetView>
  </sheetViews>
  <sheetFormatPr baseColWidth="10" defaultRowHeight="12.75"/>
  <cols>
    <col min="1" max="4" width="11.42578125" style="1"/>
    <col min="5" max="5" width="5.7109375" style="1" customWidth="1"/>
    <col min="6" max="6" width="11.42578125" style="1"/>
    <col min="7" max="7" width="26.85546875" style="1" customWidth="1"/>
    <col min="8" max="260" width="11.42578125" style="1"/>
    <col min="261" max="261" width="5.7109375" style="1" customWidth="1"/>
    <col min="262" max="262" width="11.42578125" style="1"/>
    <col min="263" max="263" width="24.28515625" style="1" customWidth="1"/>
    <col min="264" max="516" width="11.42578125" style="1"/>
    <col min="517" max="517" width="5.7109375" style="1" customWidth="1"/>
    <col min="518" max="518" width="11.42578125" style="1"/>
    <col min="519" max="519" width="24.28515625" style="1" customWidth="1"/>
    <col min="520" max="772" width="11.42578125" style="1"/>
    <col min="773" max="773" width="5.7109375" style="1" customWidth="1"/>
    <col min="774" max="774" width="11.42578125" style="1"/>
    <col min="775" max="775" width="24.28515625" style="1" customWidth="1"/>
    <col min="776" max="1028" width="11.42578125" style="1"/>
    <col min="1029" max="1029" width="5.7109375" style="1" customWidth="1"/>
    <col min="1030" max="1030" width="11.42578125" style="1"/>
    <col min="1031" max="1031" width="24.28515625" style="1" customWidth="1"/>
    <col min="1032" max="1284" width="11.42578125" style="1"/>
    <col min="1285" max="1285" width="5.7109375" style="1" customWidth="1"/>
    <col min="1286" max="1286" width="11.42578125" style="1"/>
    <col min="1287" max="1287" width="24.28515625" style="1" customWidth="1"/>
    <col min="1288" max="1540" width="11.42578125" style="1"/>
    <col min="1541" max="1541" width="5.7109375" style="1" customWidth="1"/>
    <col min="1542" max="1542" width="11.42578125" style="1"/>
    <col min="1543" max="1543" width="24.28515625" style="1" customWidth="1"/>
    <col min="1544" max="1796" width="11.42578125" style="1"/>
    <col min="1797" max="1797" width="5.7109375" style="1" customWidth="1"/>
    <col min="1798" max="1798" width="11.42578125" style="1"/>
    <col min="1799" max="1799" width="24.28515625" style="1" customWidth="1"/>
    <col min="1800" max="2052" width="11.42578125" style="1"/>
    <col min="2053" max="2053" width="5.7109375" style="1" customWidth="1"/>
    <col min="2054" max="2054" width="11.42578125" style="1"/>
    <col min="2055" max="2055" width="24.28515625" style="1" customWidth="1"/>
    <col min="2056" max="2308" width="11.42578125" style="1"/>
    <col min="2309" max="2309" width="5.7109375" style="1" customWidth="1"/>
    <col min="2310" max="2310" width="11.42578125" style="1"/>
    <col min="2311" max="2311" width="24.28515625" style="1" customWidth="1"/>
    <col min="2312" max="2564" width="11.42578125" style="1"/>
    <col min="2565" max="2565" width="5.7109375" style="1" customWidth="1"/>
    <col min="2566" max="2566" width="11.42578125" style="1"/>
    <col min="2567" max="2567" width="24.28515625" style="1" customWidth="1"/>
    <col min="2568" max="2820" width="11.42578125" style="1"/>
    <col min="2821" max="2821" width="5.7109375" style="1" customWidth="1"/>
    <col min="2822" max="2822" width="11.42578125" style="1"/>
    <col min="2823" max="2823" width="24.28515625" style="1" customWidth="1"/>
    <col min="2824" max="3076" width="11.42578125" style="1"/>
    <col min="3077" max="3077" width="5.7109375" style="1" customWidth="1"/>
    <col min="3078" max="3078" width="11.42578125" style="1"/>
    <col min="3079" max="3079" width="24.28515625" style="1" customWidth="1"/>
    <col min="3080" max="3332" width="11.42578125" style="1"/>
    <col min="3333" max="3333" width="5.7109375" style="1" customWidth="1"/>
    <col min="3334" max="3334" width="11.42578125" style="1"/>
    <col min="3335" max="3335" width="24.28515625" style="1" customWidth="1"/>
    <col min="3336" max="3588" width="11.42578125" style="1"/>
    <col min="3589" max="3589" width="5.7109375" style="1" customWidth="1"/>
    <col min="3590" max="3590" width="11.42578125" style="1"/>
    <col min="3591" max="3591" width="24.28515625" style="1" customWidth="1"/>
    <col min="3592" max="3844" width="11.42578125" style="1"/>
    <col min="3845" max="3845" width="5.7109375" style="1" customWidth="1"/>
    <col min="3846" max="3846" width="11.42578125" style="1"/>
    <col min="3847" max="3847" width="24.28515625" style="1" customWidth="1"/>
    <col min="3848" max="4100" width="11.42578125" style="1"/>
    <col min="4101" max="4101" width="5.7109375" style="1" customWidth="1"/>
    <col min="4102" max="4102" width="11.42578125" style="1"/>
    <col min="4103" max="4103" width="24.28515625" style="1" customWidth="1"/>
    <col min="4104" max="4356" width="11.42578125" style="1"/>
    <col min="4357" max="4357" width="5.7109375" style="1" customWidth="1"/>
    <col min="4358" max="4358" width="11.42578125" style="1"/>
    <col min="4359" max="4359" width="24.28515625" style="1" customWidth="1"/>
    <col min="4360" max="4612" width="11.42578125" style="1"/>
    <col min="4613" max="4613" width="5.7109375" style="1" customWidth="1"/>
    <col min="4614" max="4614" width="11.42578125" style="1"/>
    <col min="4615" max="4615" width="24.28515625" style="1" customWidth="1"/>
    <col min="4616" max="4868" width="11.42578125" style="1"/>
    <col min="4869" max="4869" width="5.7109375" style="1" customWidth="1"/>
    <col min="4870" max="4870" width="11.42578125" style="1"/>
    <col min="4871" max="4871" width="24.28515625" style="1" customWidth="1"/>
    <col min="4872" max="5124" width="11.42578125" style="1"/>
    <col min="5125" max="5125" width="5.7109375" style="1" customWidth="1"/>
    <col min="5126" max="5126" width="11.42578125" style="1"/>
    <col min="5127" max="5127" width="24.28515625" style="1" customWidth="1"/>
    <col min="5128" max="5380" width="11.42578125" style="1"/>
    <col min="5381" max="5381" width="5.7109375" style="1" customWidth="1"/>
    <col min="5382" max="5382" width="11.42578125" style="1"/>
    <col min="5383" max="5383" width="24.28515625" style="1" customWidth="1"/>
    <col min="5384" max="5636" width="11.42578125" style="1"/>
    <col min="5637" max="5637" width="5.7109375" style="1" customWidth="1"/>
    <col min="5638" max="5638" width="11.42578125" style="1"/>
    <col min="5639" max="5639" width="24.28515625" style="1" customWidth="1"/>
    <col min="5640" max="5892" width="11.42578125" style="1"/>
    <col min="5893" max="5893" width="5.7109375" style="1" customWidth="1"/>
    <col min="5894" max="5894" width="11.42578125" style="1"/>
    <col min="5895" max="5895" width="24.28515625" style="1" customWidth="1"/>
    <col min="5896" max="6148" width="11.42578125" style="1"/>
    <col min="6149" max="6149" width="5.7109375" style="1" customWidth="1"/>
    <col min="6150" max="6150" width="11.42578125" style="1"/>
    <col min="6151" max="6151" width="24.28515625" style="1" customWidth="1"/>
    <col min="6152" max="6404" width="11.42578125" style="1"/>
    <col min="6405" max="6405" width="5.7109375" style="1" customWidth="1"/>
    <col min="6406" max="6406" width="11.42578125" style="1"/>
    <col min="6407" max="6407" width="24.28515625" style="1" customWidth="1"/>
    <col min="6408" max="6660" width="11.42578125" style="1"/>
    <col min="6661" max="6661" width="5.7109375" style="1" customWidth="1"/>
    <col min="6662" max="6662" width="11.42578125" style="1"/>
    <col min="6663" max="6663" width="24.28515625" style="1" customWidth="1"/>
    <col min="6664" max="6916" width="11.42578125" style="1"/>
    <col min="6917" max="6917" width="5.7109375" style="1" customWidth="1"/>
    <col min="6918" max="6918" width="11.42578125" style="1"/>
    <col min="6919" max="6919" width="24.28515625" style="1" customWidth="1"/>
    <col min="6920" max="7172" width="11.42578125" style="1"/>
    <col min="7173" max="7173" width="5.7109375" style="1" customWidth="1"/>
    <col min="7174" max="7174" width="11.42578125" style="1"/>
    <col min="7175" max="7175" width="24.28515625" style="1" customWidth="1"/>
    <col min="7176" max="7428" width="11.42578125" style="1"/>
    <col min="7429" max="7429" width="5.7109375" style="1" customWidth="1"/>
    <col min="7430" max="7430" width="11.42578125" style="1"/>
    <col min="7431" max="7431" width="24.28515625" style="1" customWidth="1"/>
    <col min="7432" max="7684" width="11.42578125" style="1"/>
    <col min="7685" max="7685" width="5.7109375" style="1" customWidth="1"/>
    <col min="7686" max="7686" width="11.42578125" style="1"/>
    <col min="7687" max="7687" width="24.28515625" style="1" customWidth="1"/>
    <col min="7688" max="7940" width="11.42578125" style="1"/>
    <col min="7941" max="7941" width="5.7109375" style="1" customWidth="1"/>
    <col min="7942" max="7942" width="11.42578125" style="1"/>
    <col min="7943" max="7943" width="24.28515625" style="1" customWidth="1"/>
    <col min="7944" max="8196" width="11.42578125" style="1"/>
    <col min="8197" max="8197" width="5.7109375" style="1" customWidth="1"/>
    <col min="8198" max="8198" width="11.42578125" style="1"/>
    <col min="8199" max="8199" width="24.28515625" style="1" customWidth="1"/>
    <col min="8200" max="8452" width="11.42578125" style="1"/>
    <col min="8453" max="8453" width="5.7109375" style="1" customWidth="1"/>
    <col min="8454" max="8454" width="11.42578125" style="1"/>
    <col min="8455" max="8455" width="24.28515625" style="1" customWidth="1"/>
    <col min="8456" max="8708" width="11.42578125" style="1"/>
    <col min="8709" max="8709" width="5.7109375" style="1" customWidth="1"/>
    <col min="8710" max="8710" width="11.42578125" style="1"/>
    <col min="8711" max="8711" width="24.28515625" style="1" customWidth="1"/>
    <col min="8712" max="8964" width="11.42578125" style="1"/>
    <col min="8965" max="8965" width="5.7109375" style="1" customWidth="1"/>
    <col min="8966" max="8966" width="11.42578125" style="1"/>
    <col min="8967" max="8967" width="24.28515625" style="1" customWidth="1"/>
    <col min="8968" max="9220" width="11.42578125" style="1"/>
    <col min="9221" max="9221" width="5.7109375" style="1" customWidth="1"/>
    <col min="9222" max="9222" width="11.42578125" style="1"/>
    <col min="9223" max="9223" width="24.28515625" style="1" customWidth="1"/>
    <col min="9224" max="9476" width="11.42578125" style="1"/>
    <col min="9477" max="9477" width="5.7109375" style="1" customWidth="1"/>
    <col min="9478" max="9478" width="11.42578125" style="1"/>
    <col min="9479" max="9479" width="24.28515625" style="1" customWidth="1"/>
    <col min="9480" max="9732" width="11.42578125" style="1"/>
    <col min="9733" max="9733" width="5.7109375" style="1" customWidth="1"/>
    <col min="9734" max="9734" width="11.42578125" style="1"/>
    <col min="9735" max="9735" width="24.28515625" style="1" customWidth="1"/>
    <col min="9736" max="9988" width="11.42578125" style="1"/>
    <col min="9989" max="9989" width="5.7109375" style="1" customWidth="1"/>
    <col min="9990" max="9990" width="11.42578125" style="1"/>
    <col min="9991" max="9991" width="24.28515625" style="1" customWidth="1"/>
    <col min="9992" max="10244" width="11.42578125" style="1"/>
    <col min="10245" max="10245" width="5.7109375" style="1" customWidth="1"/>
    <col min="10246" max="10246" width="11.42578125" style="1"/>
    <col min="10247" max="10247" width="24.28515625" style="1" customWidth="1"/>
    <col min="10248" max="10500" width="11.42578125" style="1"/>
    <col min="10501" max="10501" width="5.7109375" style="1" customWidth="1"/>
    <col min="10502" max="10502" width="11.42578125" style="1"/>
    <col min="10503" max="10503" width="24.28515625" style="1" customWidth="1"/>
    <col min="10504" max="10756" width="11.42578125" style="1"/>
    <col min="10757" max="10757" width="5.7109375" style="1" customWidth="1"/>
    <col min="10758" max="10758" width="11.42578125" style="1"/>
    <col min="10759" max="10759" width="24.28515625" style="1" customWidth="1"/>
    <col min="10760" max="11012" width="11.42578125" style="1"/>
    <col min="11013" max="11013" width="5.7109375" style="1" customWidth="1"/>
    <col min="11014" max="11014" width="11.42578125" style="1"/>
    <col min="11015" max="11015" width="24.28515625" style="1" customWidth="1"/>
    <col min="11016" max="11268" width="11.42578125" style="1"/>
    <col min="11269" max="11269" width="5.7109375" style="1" customWidth="1"/>
    <col min="11270" max="11270" width="11.42578125" style="1"/>
    <col min="11271" max="11271" width="24.28515625" style="1" customWidth="1"/>
    <col min="11272" max="11524" width="11.42578125" style="1"/>
    <col min="11525" max="11525" width="5.7109375" style="1" customWidth="1"/>
    <col min="11526" max="11526" width="11.42578125" style="1"/>
    <col min="11527" max="11527" width="24.28515625" style="1" customWidth="1"/>
    <col min="11528" max="11780" width="11.42578125" style="1"/>
    <col min="11781" max="11781" width="5.7109375" style="1" customWidth="1"/>
    <col min="11782" max="11782" width="11.42578125" style="1"/>
    <col min="11783" max="11783" width="24.28515625" style="1" customWidth="1"/>
    <col min="11784" max="12036" width="11.42578125" style="1"/>
    <col min="12037" max="12037" width="5.7109375" style="1" customWidth="1"/>
    <col min="12038" max="12038" width="11.42578125" style="1"/>
    <col min="12039" max="12039" width="24.28515625" style="1" customWidth="1"/>
    <col min="12040" max="12292" width="11.42578125" style="1"/>
    <col min="12293" max="12293" width="5.7109375" style="1" customWidth="1"/>
    <col min="12294" max="12294" width="11.42578125" style="1"/>
    <col min="12295" max="12295" width="24.28515625" style="1" customWidth="1"/>
    <col min="12296" max="12548" width="11.42578125" style="1"/>
    <col min="12549" max="12549" width="5.7109375" style="1" customWidth="1"/>
    <col min="12550" max="12550" width="11.42578125" style="1"/>
    <col min="12551" max="12551" width="24.28515625" style="1" customWidth="1"/>
    <col min="12552" max="12804" width="11.42578125" style="1"/>
    <col min="12805" max="12805" width="5.7109375" style="1" customWidth="1"/>
    <col min="12806" max="12806" width="11.42578125" style="1"/>
    <col min="12807" max="12807" width="24.28515625" style="1" customWidth="1"/>
    <col min="12808" max="13060" width="11.42578125" style="1"/>
    <col min="13061" max="13061" width="5.7109375" style="1" customWidth="1"/>
    <col min="13062" max="13062" width="11.42578125" style="1"/>
    <col min="13063" max="13063" width="24.28515625" style="1" customWidth="1"/>
    <col min="13064" max="13316" width="11.42578125" style="1"/>
    <col min="13317" max="13317" width="5.7109375" style="1" customWidth="1"/>
    <col min="13318" max="13318" width="11.42578125" style="1"/>
    <col min="13319" max="13319" width="24.28515625" style="1" customWidth="1"/>
    <col min="13320" max="13572" width="11.42578125" style="1"/>
    <col min="13573" max="13573" width="5.7109375" style="1" customWidth="1"/>
    <col min="13574" max="13574" width="11.42578125" style="1"/>
    <col min="13575" max="13575" width="24.28515625" style="1" customWidth="1"/>
    <col min="13576" max="13828" width="11.42578125" style="1"/>
    <col min="13829" max="13829" width="5.7109375" style="1" customWidth="1"/>
    <col min="13830" max="13830" width="11.42578125" style="1"/>
    <col min="13831" max="13831" width="24.28515625" style="1" customWidth="1"/>
    <col min="13832" max="14084" width="11.42578125" style="1"/>
    <col min="14085" max="14085" width="5.7109375" style="1" customWidth="1"/>
    <col min="14086" max="14086" width="11.42578125" style="1"/>
    <col min="14087" max="14087" width="24.28515625" style="1" customWidth="1"/>
    <col min="14088" max="14340" width="11.42578125" style="1"/>
    <col min="14341" max="14341" width="5.7109375" style="1" customWidth="1"/>
    <col min="14342" max="14342" width="11.42578125" style="1"/>
    <col min="14343" max="14343" width="24.28515625" style="1" customWidth="1"/>
    <col min="14344" max="14596" width="11.42578125" style="1"/>
    <col min="14597" max="14597" width="5.7109375" style="1" customWidth="1"/>
    <col min="14598" max="14598" width="11.42578125" style="1"/>
    <col min="14599" max="14599" width="24.28515625" style="1" customWidth="1"/>
    <col min="14600" max="14852" width="11.42578125" style="1"/>
    <col min="14853" max="14853" width="5.7109375" style="1" customWidth="1"/>
    <col min="14854" max="14854" width="11.42578125" style="1"/>
    <col min="14855" max="14855" width="24.28515625" style="1" customWidth="1"/>
    <col min="14856" max="15108" width="11.42578125" style="1"/>
    <col min="15109" max="15109" width="5.7109375" style="1" customWidth="1"/>
    <col min="15110" max="15110" width="11.42578125" style="1"/>
    <col min="15111" max="15111" width="24.28515625" style="1" customWidth="1"/>
    <col min="15112" max="15364" width="11.42578125" style="1"/>
    <col min="15365" max="15365" width="5.7109375" style="1" customWidth="1"/>
    <col min="15366" max="15366" width="11.42578125" style="1"/>
    <col min="15367" max="15367" width="24.28515625" style="1" customWidth="1"/>
    <col min="15368" max="15620" width="11.42578125" style="1"/>
    <col min="15621" max="15621" width="5.7109375" style="1" customWidth="1"/>
    <col min="15622" max="15622" width="11.42578125" style="1"/>
    <col min="15623" max="15623" width="24.28515625" style="1" customWidth="1"/>
    <col min="15624" max="15876" width="11.42578125" style="1"/>
    <col min="15877" max="15877" width="5.7109375" style="1" customWidth="1"/>
    <col min="15878" max="15878" width="11.42578125" style="1"/>
    <col min="15879" max="15879" width="24.28515625" style="1" customWidth="1"/>
    <col min="15880" max="16132" width="11.42578125" style="1"/>
    <col min="16133" max="16133" width="5.7109375" style="1" customWidth="1"/>
    <col min="16134" max="16134" width="11.42578125" style="1"/>
    <col min="16135" max="16135" width="24.28515625" style="1" customWidth="1"/>
    <col min="16136" max="16384" width="11.42578125" style="1"/>
  </cols>
  <sheetData>
    <row r="2" spans="1:8" ht="22.5">
      <c r="A2" s="12" t="s">
        <v>37</v>
      </c>
      <c r="B2" s="13"/>
      <c r="C2" s="13"/>
      <c r="D2" s="14"/>
    </row>
    <row r="4" spans="1:8" ht="18">
      <c r="A4" s="4" t="s">
        <v>38</v>
      </c>
      <c r="B4" s="4" t="s">
        <v>1</v>
      </c>
      <c r="C4" s="4" t="s">
        <v>39</v>
      </c>
      <c r="D4" s="4" t="s">
        <v>40</v>
      </c>
    </row>
    <row r="5" spans="1:8" ht="18">
      <c r="A5" s="15" t="s">
        <v>41</v>
      </c>
      <c r="B5" s="15" t="s">
        <v>10</v>
      </c>
      <c r="C5" s="15" t="s">
        <v>42</v>
      </c>
      <c r="D5" s="15">
        <v>1800</v>
      </c>
      <c r="F5" s="16" t="s">
        <v>43</v>
      </c>
      <c r="G5" s="16"/>
      <c r="H5" s="11"/>
    </row>
    <row r="6" spans="1:8" ht="14.25">
      <c r="A6" s="15" t="s">
        <v>44</v>
      </c>
      <c r="B6" s="15" t="s">
        <v>15</v>
      </c>
      <c r="C6" s="15" t="s">
        <v>2</v>
      </c>
      <c r="D6" s="15">
        <v>2400</v>
      </c>
      <c r="F6" s="11"/>
      <c r="G6" s="11"/>
      <c r="H6" s="11"/>
    </row>
    <row r="7" spans="1:8" ht="15">
      <c r="A7" s="15" t="s">
        <v>45</v>
      </c>
      <c r="B7" s="15" t="s">
        <v>18</v>
      </c>
      <c r="C7" s="15" t="s">
        <v>46</v>
      </c>
      <c r="D7" s="15">
        <v>1750</v>
      </c>
      <c r="F7" s="17" t="s">
        <v>42</v>
      </c>
      <c r="G7" s="9">
        <f>COUNTIF(Area,F7)</f>
        <v>3</v>
      </c>
      <c r="H7" s="11"/>
    </row>
    <row r="8" spans="1:8" ht="15">
      <c r="A8" s="15" t="s">
        <v>47</v>
      </c>
      <c r="B8" s="15" t="s">
        <v>22</v>
      </c>
      <c r="C8" s="15" t="s">
        <v>42</v>
      </c>
      <c r="D8" s="15">
        <v>1500</v>
      </c>
      <c r="F8" s="17" t="s">
        <v>2</v>
      </c>
      <c r="G8" s="9">
        <f>COUNTIF(Area,F8)</f>
        <v>4</v>
      </c>
      <c r="H8" s="11"/>
    </row>
    <row r="9" spans="1:8" ht="15">
      <c r="A9" s="15" t="s">
        <v>48</v>
      </c>
      <c r="B9" s="15" t="s">
        <v>23</v>
      </c>
      <c r="C9" s="15" t="s">
        <v>2</v>
      </c>
      <c r="D9" s="15">
        <v>1700</v>
      </c>
      <c r="F9" s="17" t="s">
        <v>46</v>
      </c>
      <c r="G9" s="9">
        <f>COUNTIF(Area,F9)</f>
        <v>5</v>
      </c>
      <c r="H9" s="11"/>
    </row>
    <row r="10" spans="1:8" ht="14.25">
      <c r="A10" s="15" t="s">
        <v>49</v>
      </c>
      <c r="B10" s="15" t="s">
        <v>25</v>
      </c>
      <c r="C10" s="15" t="s">
        <v>46</v>
      </c>
      <c r="D10" s="15">
        <v>1750</v>
      </c>
      <c r="F10" s="11"/>
      <c r="G10" s="11"/>
      <c r="H10" s="11"/>
    </row>
    <row r="11" spans="1:8" ht="18">
      <c r="A11" s="15" t="s">
        <v>50</v>
      </c>
      <c r="B11" s="15" t="s">
        <v>27</v>
      </c>
      <c r="C11" s="15" t="s">
        <v>2</v>
      </c>
      <c r="D11" s="15">
        <v>1700</v>
      </c>
      <c r="F11" s="16" t="s">
        <v>51</v>
      </c>
      <c r="G11" s="11"/>
      <c r="H11" s="11"/>
    </row>
    <row r="12" spans="1:8" ht="14.25">
      <c r="A12" s="15" t="s">
        <v>52</v>
      </c>
      <c r="B12" s="15" t="s">
        <v>29</v>
      </c>
      <c r="C12" s="15" t="s">
        <v>2</v>
      </c>
      <c r="D12" s="15">
        <v>2400</v>
      </c>
      <c r="F12" s="11"/>
      <c r="G12" s="11"/>
      <c r="H12" s="11"/>
    </row>
    <row r="13" spans="1:8" ht="15">
      <c r="A13" s="15" t="s">
        <v>53</v>
      </c>
      <c r="B13" s="15" t="s">
        <v>30</v>
      </c>
      <c r="C13" s="15" t="s">
        <v>46</v>
      </c>
      <c r="D13" s="15">
        <v>1750</v>
      </c>
      <c r="F13" s="17" t="s">
        <v>42</v>
      </c>
      <c r="G13" s="9">
        <f>SUMIF(Area,F13,Sueldo)</f>
        <v>5700</v>
      </c>
      <c r="H13" s="11"/>
    </row>
    <row r="14" spans="1:8" ht="15">
      <c r="A14" s="15" t="s">
        <v>54</v>
      </c>
      <c r="B14" s="15" t="s">
        <v>32</v>
      </c>
      <c r="C14" s="15" t="s">
        <v>46</v>
      </c>
      <c r="D14" s="15">
        <v>1750</v>
      </c>
      <c r="F14" s="17" t="s">
        <v>2</v>
      </c>
      <c r="G14" s="9">
        <f>SUMIF(Area,F14,Sueldo)</f>
        <v>8200</v>
      </c>
      <c r="H14" s="11"/>
    </row>
    <row r="15" spans="1:8" ht="15">
      <c r="A15" s="15" t="s">
        <v>55</v>
      </c>
      <c r="B15" s="15" t="s">
        <v>33</v>
      </c>
      <c r="C15" s="15" t="s">
        <v>42</v>
      </c>
      <c r="D15" s="15">
        <v>2400</v>
      </c>
      <c r="F15" s="17" t="s">
        <v>46</v>
      </c>
      <c r="G15" s="9">
        <f>SUMIF(Area,F15,Sueldo)</f>
        <v>8750</v>
      </c>
      <c r="H15" s="11"/>
    </row>
    <row r="16" spans="1:8" ht="14.25">
      <c r="A16" s="18" t="s">
        <v>56</v>
      </c>
      <c r="B16" s="18" t="s">
        <v>34</v>
      </c>
      <c r="C16" s="18" t="s">
        <v>46</v>
      </c>
      <c r="D16" s="18">
        <v>1750</v>
      </c>
      <c r="F16" s="11"/>
      <c r="G16" s="11"/>
      <c r="H16" s="11"/>
    </row>
    <row r="17" spans="6:9" ht="14.25">
      <c r="F17" s="19" t="s">
        <v>77</v>
      </c>
      <c r="G17" s="11"/>
      <c r="H17" s="9">
        <f>COUNTIF(Sueldo,"=1750")</f>
        <v>5</v>
      </c>
      <c r="I17" s="1" t="s">
        <v>84</v>
      </c>
    </row>
    <row r="18" spans="6:9" ht="14.25">
      <c r="F18" s="19" t="s">
        <v>78</v>
      </c>
      <c r="G18" s="11"/>
      <c r="H18" s="9">
        <f>SUMIF(Sueldo,"1700")</f>
        <v>3400</v>
      </c>
      <c r="I18" s="1" t="s">
        <v>85</v>
      </c>
    </row>
    <row r="19" spans="6:9" ht="14.25">
      <c r="F19" s="19" t="s">
        <v>79</v>
      </c>
      <c r="G19" s="11"/>
      <c r="H19" s="9">
        <f>COUNTIF(Sueldo,"&gt;1750")</f>
        <v>4</v>
      </c>
    </row>
    <row r="20" spans="6:9" ht="14.25">
      <c r="F20" s="19" t="s">
        <v>80</v>
      </c>
      <c r="G20" s="11"/>
      <c r="H20" s="9">
        <f>SUMIF(Sueldo,"&gt;1700")</f>
        <v>17750</v>
      </c>
    </row>
  </sheetData>
  <pageMargins left="0.75" right="0.75" top="1" bottom="1" header="0" footer="0"/>
  <pageSetup paperSize="9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6"/>
  <sheetViews>
    <sheetView showGridLines="0" tabSelected="1" zoomScale="166" zoomScaleNormal="166" workbookViewId="0">
      <selection activeCell="G23" sqref="G23"/>
    </sheetView>
  </sheetViews>
  <sheetFormatPr baseColWidth="10" defaultRowHeight="12.75"/>
  <cols>
    <col min="1" max="1" width="22.140625" style="21" customWidth="1"/>
    <col min="2" max="2" width="14.28515625" style="21" customWidth="1"/>
    <col min="3" max="3" width="12.140625" style="21" customWidth="1"/>
    <col min="4" max="4" width="4.140625" style="21" customWidth="1"/>
    <col min="5" max="5" width="23.28515625" style="21" customWidth="1"/>
    <col min="6" max="6" width="14.85546875" style="21" bestFit="1" customWidth="1"/>
    <col min="7" max="7" width="16.42578125" style="21" bestFit="1" customWidth="1"/>
    <col min="8" max="256" width="11.42578125" style="21"/>
    <col min="257" max="257" width="22.140625" style="21" customWidth="1"/>
    <col min="258" max="258" width="14.28515625" style="21" customWidth="1"/>
    <col min="259" max="259" width="12.140625" style="21" bestFit="1" customWidth="1"/>
    <col min="260" max="260" width="4.140625" style="21" customWidth="1"/>
    <col min="261" max="261" width="23.28515625" style="21" customWidth="1"/>
    <col min="262" max="262" width="14.85546875" style="21" bestFit="1" customWidth="1"/>
    <col min="263" max="263" width="16.42578125" style="21" bestFit="1" customWidth="1"/>
    <col min="264" max="512" width="11.42578125" style="21"/>
    <col min="513" max="513" width="22.140625" style="21" customWidth="1"/>
    <col min="514" max="514" width="14.28515625" style="21" customWidth="1"/>
    <col min="515" max="515" width="12.140625" style="21" bestFit="1" customWidth="1"/>
    <col min="516" max="516" width="4.140625" style="21" customWidth="1"/>
    <col min="517" max="517" width="23.28515625" style="21" customWidth="1"/>
    <col min="518" max="518" width="14.85546875" style="21" bestFit="1" customWidth="1"/>
    <col min="519" max="519" width="16.42578125" style="21" bestFit="1" customWidth="1"/>
    <col min="520" max="768" width="11.42578125" style="21"/>
    <col min="769" max="769" width="22.140625" style="21" customWidth="1"/>
    <col min="770" max="770" width="14.28515625" style="21" customWidth="1"/>
    <col min="771" max="771" width="12.140625" style="21" bestFit="1" customWidth="1"/>
    <col min="772" max="772" width="4.140625" style="21" customWidth="1"/>
    <col min="773" max="773" width="23.28515625" style="21" customWidth="1"/>
    <col min="774" max="774" width="14.85546875" style="21" bestFit="1" customWidth="1"/>
    <col min="775" max="775" width="16.42578125" style="21" bestFit="1" customWidth="1"/>
    <col min="776" max="1024" width="11.42578125" style="21"/>
    <col min="1025" max="1025" width="22.140625" style="21" customWidth="1"/>
    <col min="1026" max="1026" width="14.28515625" style="21" customWidth="1"/>
    <col min="1027" max="1027" width="12.140625" style="21" bestFit="1" customWidth="1"/>
    <col min="1028" max="1028" width="4.140625" style="21" customWidth="1"/>
    <col min="1029" max="1029" width="23.28515625" style="21" customWidth="1"/>
    <col min="1030" max="1030" width="14.85546875" style="21" bestFit="1" customWidth="1"/>
    <col min="1031" max="1031" width="16.42578125" style="21" bestFit="1" customWidth="1"/>
    <col min="1032" max="1280" width="11.42578125" style="21"/>
    <col min="1281" max="1281" width="22.140625" style="21" customWidth="1"/>
    <col min="1282" max="1282" width="14.28515625" style="21" customWidth="1"/>
    <col min="1283" max="1283" width="12.140625" style="21" bestFit="1" customWidth="1"/>
    <col min="1284" max="1284" width="4.140625" style="21" customWidth="1"/>
    <col min="1285" max="1285" width="23.28515625" style="21" customWidth="1"/>
    <col min="1286" max="1286" width="14.85546875" style="21" bestFit="1" customWidth="1"/>
    <col min="1287" max="1287" width="16.42578125" style="21" bestFit="1" customWidth="1"/>
    <col min="1288" max="1536" width="11.42578125" style="21"/>
    <col min="1537" max="1537" width="22.140625" style="21" customWidth="1"/>
    <col min="1538" max="1538" width="14.28515625" style="21" customWidth="1"/>
    <col min="1539" max="1539" width="12.140625" style="21" bestFit="1" customWidth="1"/>
    <col min="1540" max="1540" width="4.140625" style="21" customWidth="1"/>
    <col min="1541" max="1541" width="23.28515625" style="21" customWidth="1"/>
    <col min="1542" max="1542" width="14.85546875" style="21" bestFit="1" customWidth="1"/>
    <col min="1543" max="1543" width="16.42578125" style="21" bestFit="1" customWidth="1"/>
    <col min="1544" max="1792" width="11.42578125" style="21"/>
    <col min="1793" max="1793" width="22.140625" style="21" customWidth="1"/>
    <col min="1794" max="1794" width="14.28515625" style="21" customWidth="1"/>
    <col min="1795" max="1795" width="12.140625" style="21" bestFit="1" customWidth="1"/>
    <col min="1796" max="1796" width="4.140625" style="21" customWidth="1"/>
    <col min="1797" max="1797" width="23.28515625" style="21" customWidth="1"/>
    <col min="1798" max="1798" width="14.85546875" style="21" bestFit="1" customWidth="1"/>
    <col min="1799" max="1799" width="16.42578125" style="21" bestFit="1" customWidth="1"/>
    <col min="1800" max="2048" width="11.42578125" style="21"/>
    <col min="2049" max="2049" width="22.140625" style="21" customWidth="1"/>
    <col min="2050" max="2050" width="14.28515625" style="21" customWidth="1"/>
    <col min="2051" max="2051" width="12.140625" style="21" bestFit="1" customWidth="1"/>
    <col min="2052" max="2052" width="4.140625" style="21" customWidth="1"/>
    <col min="2053" max="2053" width="23.28515625" style="21" customWidth="1"/>
    <col min="2054" max="2054" width="14.85546875" style="21" bestFit="1" customWidth="1"/>
    <col min="2055" max="2055" width="16.42578125" style="21" bestFit="1" customWidth="1"/>
    <col min="2056" max="2304" width="11.42578125" style="21"/>
    <col min="2305" max="2305" width="22.140625" style="21" customWidth="1"/>
    <col min="2306" max="2306" width="14.28515625" style="21" customWidth="1"/>
    <col min="2307" max="2307" width="12.140625" style="21" bestFit="1" customWidth="1"/>
    <col min="2308" max="2308" width="4.140625" style="21" customWidth="1"/>
    <col min="2309" max="2309" width="23.28515625" style="21" customWidth="1"/>
    <col min="2310" max="2310" width="14.85546875" style="21" bestFit="1" customWidth="1"/>
    <col min="2311" max="2311" width="16.42578125" style="21" bestFit="1" customWidth="1"/>
    <col min="2312" max="2560" width="11.42578125" style="21"/>
    <col min="2561" max="2561" width="22.140625" style="21" customWidth="1"/>
    <col min="2562" max="2562" width="14.28515625" style="21" customWidth="1"/>
    <col min="2563" max="2563" width="12.140625" style="21" bestFit="1" customWidth="1"/>
    <col min="2564" max="2564" width="4.140625" style="21" customWidth="1"/>
    <col min="2565" max="2565" width="23.28515625" style="21" customWidth="1"/>
    <col min="2566" max="2566" width="14.85546875" style="21" bestFit="1" customWidth="1"/>
    <col min="2567" max="2567" width="16.42578125" style="21" bestFit="1" customWidth="1"/>
    <col min="2568" max="2816" width="11.42578125" style="21"/>
    <col min="2817" max="2817" width="22.140625" style="21" customWidth="1"/>
    <col min="2818" max="2818" width="14.28515625" style="21" customWidth="1"/>
    <col min="2819" max="2819" width="12.140625" style="21" bestFit="1" customWidth="1"/>
    <col min="2820" max="2820" width="4.140625" style="21" customWidth="1"/>
    <col min="2821" max="2821" width="23.28515625" style="21" customWidth="1"/>
    <col min="2822" max="2822" width="14.85546875" style="21" bestFit="1" customWidth="1"/>
    <col min="2823" max="2823" width="16.42578125" style="21" bestFit="1" customWidth="1"/>
    <col min="2824" max="3072" width="11.42578125" style="21"/>
    <col min="3073" max="3073" width="22.140625" style="21" customWidth="1"/>
    <col min="3074" max="3074" width="14.28515625" style="21" customWidth="1"/>
    <col min="3075" max="3075" width="12.140625" style="21" bestFit="1" customWidth="1"/>
    <col min="3076" max="3076" width="4.140625" style="21" customWidth="1"/>
    <col min="3077" max="3077" width="23.28515625" style="21" customWidth="1"/>
    <col min="3078" max="3078" width="14.85546875" style="21" bestFit="1" customWidth="1"/>
    <col min="3079" max="3079" width="16.42578125" style="21" bestFit="1" customWidth="1"/>
    <col min="3080" max="3328" width="11.42578125" style="21"/>
    <col min="3329" max="3329" width="22.140625" style="21" customWidth="1"/>
    <col min="3330" max="3330" width="14.28515625" style="21" customWidth="1"/>
    <col min="3331" max="3331" width="12.140625" style="21" bestFit="1" customWidth="1"/>
    <col min="3332" max="3332" width="4.140625" style="21" customWidth="1"/>
    <col min="3333" max="3333" width="23.28515625" style="21" customWidth="1"/>
    <col min="3334" max="3334" width="14.85546875" style="21" bestFit="1" customWidth="1"/>
    <col min="3335" max="3335" width="16.42578125" style="21" bestFit="1" customWidth="1"/>
    <col min="3336" max="3584" width="11.42578125" style="21"/>
    <col min="3585" max="3585" width="22.140625" style="21" customWidth="1"/>
    <col min="3586" max="3586" width="14.28515625" style="21" customWidth="1"/>
    <col min="3587" max="3587" width="12.140625" style="21" bestFit="1" customWidth="1"/>
    <col min="3588" max="3588" width="4.140625" style="21" customWidth="1"/>
    <col min="3589" max="3589" width="23.28515625" style="21" customWidth="1"/>
    <col min="3590" max="3590" width="14.85546875" style="21" bestFit="1" customWidth="1"/>
    <col min="3591" max="3591" width="16.42578125" style="21" bestFit="1" customWidth="1"/>
    <col min="3592" max="3840" width="11.42578125" style="21"/>
    <col min="3841" max="3841" width="22.140625" style="21" customWidth="1"/>
    <col min="3842" max="3842" width="14.28515625" style="21" customWidth="1"/>
    <col min="3843" max="3843" width="12.140625" style="21" bestFit="1" customWidth="1"/>
    <col min="3844" max="3844" width="4.140625" style="21" customWidth="1"/>
    <col min="3845" max="3845" width="23.28515625" style="21" customWidth="1"/>
    <col min="3846" max="3846" width="14.85546875" style="21" bestFit="1" customWidth="1"/>
    <col min="3847" max="3847" width="16.42578125" style="21" bestFit="1" customWidth="1"/>
    <col min="3848" max="4096" width="11.42578125" style="21"/>
    <col min="4097" max="4097" width="22.140625" style="21" customWidth="1"/>
    <col min="4098" max="4098" width="14.28515625" style="21" customWidth="1"/>
    <col min="4099" max="4099" width="12.140625" style="21" bestFit="1" customWidth="1"/>
    <col min="4100" max="4100" width="4.140625" style="21" customWidth="1"/>
    <col min="4101" max="4101" width="23.28515625" style="21" customWidth="1"/>
    <col min="4102" max="4102" width="14.85546875" style="21" bestFit="1" customWidth="1"/>
    <col min="4103" max="4103" width="16.42578125" style="21" bestFit="1" customWidth="1"/>
    <col min="4104" max="4352" width="11.42578125" style="21"/>
    <col min="4353" max="4353" width="22.140625" style="21" customWidth="1"/>
    <col min="4354" max="4354" width="14.28515625" style="21" customWidth="1"/>
    <col min="4355" max="4355" width="12.140625" style="21" bestFit="1" customWidth="1"/>
    <col min="4356" max="4356" width="4.140625" style="21" customWidth="1"/>
    <col min="4357" max="4357" width="23.28515625" style="21" customWidth="1"/>
    <col min="4358" max="4358" width="14.85546875" style="21" bestFit="1" customWidth="1"/>
    <col min="4359" max="4359" width="16.42578125" style="21" bestFit="1" customWidth="1"/>
    <col min="4360" max="4608" width="11.42578125" style="21"/>
    <col min="4609" max="4609" width="22.140625" style="21" customWidth="1"/>
    <col min="4610" max="4610" width="14.28515625" style="21" customWidth="1"/>
    <col min="4611" max="4611" width="12.140625" style="21" bestFit="1" customWidth="1"/>
    <col min="4612" max="4612" width="4.140625" style="21" customWidth="1"/>
    <col min="4613" max="4613" width="23.28515625" style="21" customWidth="1"/>
    <col min="4614" max="4614" width="14.85546875" style="21" bestFit="1" customWidth="1"/>
    <col min="4615" max="4615" width="16.42578125" style="21" bestFit="1" customWidth="1"/>
    <col min="4616" max="4864" width="11.42578125" style="21"/>
    <col min="4865" max="4865" width="22.140625" style="21" customWidth="1"/>
    <col min="4866" max="4866" width="14.28515625" style="21" customWidth="1"/>
    <col min="4867" max="4867" width="12.140625" style="21" bestFit="1" customWidth="1"/>
    <col min="4868" max="4868" width="4.140625" style="21" customWidth="1"/>
    <col min="4869" max="4869" width="23.28515625" style="21" customWidth="1"/>
    <col min="4870" max="4870" width="14.85546875" style="21" bestFit="1" customWidth="1"/>
    <col min="4871" max="4871" width="16.42578125" style="21" bestFit="1" customWidth="1"/>
    <col min="4872" max="5120" width="11.42578125" style="21"/>
    <col min="5121" max="5121" width="22.140625" style="21" customWidth="1"/>
    <col min="5122" max="5122" width="14.28515625" style="21" customWidth="1"/>
    <col min="5123" max="5123" width="12.140625" style="21" bestFit="1" customWidth="1"/>
    <col min="5124" max="5124" width="4.140625" style="21" customWidth="1"/>
    <col min="5125" max="5125" width="23.28515625" style="21" customWidth="1"/>
    <col min="5126" max="5126" width="14.85546875" style="21" bestFit="1" customWidth="1"/>
    <col min="5127" max="5127" width="16.42578125" style="21" bestFit="1" customWidth="1"/>
    <col min="5128" max="5376" width="11.42578125" style="21"/>
    <col min="5377" max="5377" width="22.140625" style="21" customWidth="1"/>
    <col min="5378" max="5378" width="14.28515625" style="21" customWidth="1"/>
    <col min="5379" max="5379" width="12.140625" style="21" bestFit="1" customWidth="1"/>
    <col min="5380" max="5380" width="4.140625" style="21" customWidth="1"/>
    <col min="5381" max="5381" width="23.28515625" style="21" customWidth="1"/>
    <col min="5382" max="5382" width="14.85546875" style="21" bestFit="1" customWidth="1"/>
    <col min="5383" max="5383" width="16.42578125" style="21" bestFit="1" customWidth="1"/>
    <col min="5384" max="5632" width="11.42578125" style="21"/>
    <col min="5633" max="5633" width="22.140625" style="21" customWidth="1"/>
    <col min="5634" max="5634" width="14.28515625" style="21" customWidth="1"/>
    <col min="5635" max="5635" width="12.140625" style="21" bestFit="1" customWidth="1"/>
    <col min="5636" max="5636" width="4.140625" style="21" customWidth="1"/>
    <col min="5637" max="5637" width="23.28515625" style="21" customWidth="1"/>
    <col min="5638" max="5638" width="14.85546875" style="21" bestFit="1" customWidth="1"/>
    <col min="5639" max="5639" width="16.42578125" style="21" bestFit="1" customWidth="1"/>
    <col min="5640" max="5888" width="11.42578125" style="21"/>
    <col min="5889" max="5889" width="22.140625" style="21" customWidth="1"/>
    <col min="5890" max="5890" width="14.28515625" style="21" customWidth="1"/>
    <col min="5891" max="5891" width="12.140625" style="21" bestFit="1" customWidth="1"/>
    <col min="5892" max="5892" width="4.140625" style="21" customWidth="1"/>
    <col min="5893" max="5893" width="23.28515625" style="21" customWidth="1"/>
    <col min="5894" max="5894" width="14.85546875" style="21" bestFit="1" customWidth="1"/>
    <col min="5895" max="5895" width="16.42578125" style="21" bestFit="1" customWidth="1"/>
    <col min="5896" max="6144" width="11.42578125" style="21"/>
    <col min="6145" max="6145" width="22.140625" style="21" customWidth="1"/>
    <col min="6146" max="6146" width="14.28515625" style="21" customWidth="1"/>
    <col min="6147" max="6147" width="12.140625" style="21" bestFit="1" customWidth="1"/>
    <col min="6148" max="6148" width="4.140625" style="21" customWidth="1"/>
    <col min="6149" max="6149" width="23.28515625" style="21" customWidth="1"/>
    <col min="6150" max="6150" width="14.85546875" style="21" bestFit="1" customWidth="1"/>
    <col min="6151" max="6151" width="16.42578125" style="21" bestFit="1" customWidth="1"/>
    <col min="6152" max="6400" width="11.42578125" style="21"/>
    <col min="6401" max="6401" width="22.140625" style="21" customWidth="1"/>
    <col min="6402" max="6402" width="14.28515625" style="21" customWidth="1"/>
    <col min="6403" max="6403" width="12.140625" style="21" bestFit="1" customWidth="1"/>
    <col min="6404" max="6404" width="4.140625" style="21" customWidth="1"/>
    <col min="6405" max="6405" width="23.28515625" style="21" customWidth="1"/>
    <col min="6406" max="6406" width="14.85546875" style="21" bestFit="1" customWidth="1"/>
    <col min="6407" max="6407" width="16.42578125" style="21" bestFit="1" customWidth="1"/>
    <col min="6408" max="6656" width="11.42578125" style="21"/>
    <col min="6657" max="6657" width="22.140625" style="21" customWidth="1"/>
    <col min="6658" max="6658" width="14.28515625" style="21" customWidth="1"/>
    <col min="6659" max="6659" width="12.140625" style="21" bestFit="1" customWidth="1"/>
    <col min="6660" max="6660" width="4.140625" style="21" customWidth="1"/>
    <col min="6661" max="6661" width="23.28515625" style="21" customWidth="1"/>
    <col min="6662" max="6662" width="14.85546875" style="21" bestFit="1" customWidth="1"/>
    <col min="6663" max="6663" width="16.42578125" style="21" bestFit="1" customWidth="1"/>
    <col min="6664" max="6912" width="11.42578125" style="21"/>
    <col min="6913" max="6913" width="22.140625" style="21" customWidth="1"/>
    <col min="6914" max="6914" width="14.28515625" style="21" customWidth="1"/>
    <col min="6915" max="6915" width="12.140625" style="21" bestFit="1" customWidth="1"/>
    <col min="6916" max="6916" width="4.140625" style="21" customWidth="1"/>
    <col min="6917" max="6917" width="23.28515625" style="21" customWidth="1"/>
    <col min="6918" max="6918" width="14.85546875" style="21" bestFit="1" customWidth="1"/>
    <col min="6919" max="6919" width="16.42578125" style="21" bestFit="1" customWidth="1"/>
    <col min="6920" max="7168" width="11.42578125" style="21"/>
    <col min="7169" max="7169" width="22.140625" style="21" customWidth="1"/>
    <col min="7170" max="7170" width="14.28515625" style="21" customWidth="1"/>
    <col min="7171" max="7171" width="12.140625" style="21" bestFit="1" customWidth="1"/>
    <col min="7172" max="7172" width="4.140625" style="21" customWidth="1"/>
    <col min="7173" max="7173" width="23.28515625" style="21" customWidth="1"/>
    <col min="7174" max="7174" width="14.85546875" style="21" bestFit="1" customWidth="1"/>
    <col min="7175" max="7175" width="16.42578125" style="21" bestFit="1" customWidth="1"/>
    <col min="7176" max="7424" width="11.42578125" style="21"/>
    <col min="7425" max="7425" width="22.140625" style="21" customWidth="1"/>
    <col min="7426" max="7426" width="14.28515625" style="21" customWidth="1"/>
    <col min="7427" max="7427" width="12.140625" style="21" bestFit="1" customWidth="1"/>
    <col min="7428" max="7428" width="4.140625" style="21" customWidth="1"/>
    <col min="7429" max="7429" width="23.28515625" style="21" customWidth="1"/>
    <col min="7430" max="7430" width="14.85546875" style="21" bestFit="1" customWidth="1"/>
    <col min="7431" max="7431" width="16.42578125" style="21" bestFit="1" customWidth="1"/>
    <col min="7432" max="7680" width="11.42578125" style="21"/>
    <col min="7681" max="7681" width="22.140625" style="21" customWidth="1"/>
    <col min="7682" max="7682" width="14.28515625" style="21" customWidth="1"/>
    <col min="7683" max="7683" width="12.140625" style="21" bestFit="1" customWidth="1"/>
    <col min="7684" max="7684" width="4.140625" style="21" customWidth="1"/>
    <col min="7685" max="7685" width="23.28515625" style="21" customWidth="1"/>
    <col min="7686" max="7686" width="14.85546875" style="21" bestFit="1" customWidth="1"/>
    <col min="7687" max="7687" width="16.42578125" style="21" bestFit="1" customWidth="1"/>
    <col min="7688" max="7936" width="11.42578125" style="21"/>
    <col min="7937" max="7937" width="22.140625" style="21" customWidth="1"/>
    <col min="7938" max="7938" width="14.28515625" style="21" customWidth="1"/>
    <col min="7939" max="7939" width="12.140625" style="21" bestFit="1" customWidth="1"/>
    <col min="7940" max="7940" width="4.140625" style="21" customWidth="1"/>
    <col min="7941" max="7941" width="23.28515625" style="21" customWidth="1"/>
    <col min="7942" max="7942" width="14.85546875" style="21" bestFit="1" customWidth="1"/>
    <col min="7943" max="7943" width="16.42578125" style="21" bestFit="1" customWidth="1"/>
    <col min="7944" max="8192" width="11.42578125" style="21"/>
    <col min="8193" max="8193" width="22.140625" style="21" customWidth="1"/>
    <col min="8194" max="8194" width="14.28515625" style="21" customWidth="1"/>
    <col min="8195" max="8195" width="12.140625" style="21" bestFit="1" customWidth="1"/>
    <col min="8196" max="8196" width="4.140625" style="21" customWidth="1"/>
    <col min="8197" max="8197" width="23.28515625" style="21" customWidth="1"/>
    <col min="8198" max="8198" width="14.85546875" style="21" bestFit="1" customWidth="1"/>
    <col min="8199" max="8199" width="16.42578125" style="21" bestFit="1" customWidth="1"/>
    <col min="8200" max="8448" width="11.42578125" style="21"/>
    <col min="8449" max="8449" width="22.140625" style="21" customWidth="1"/>
    <col min="8450" max="8450" width="14.28515625" style="21" customWidth="1"/>
    <col min="8451" max="8451" width="12.140625" style="21" bestFit="1" customWidth="1"/>
    <col min="8452" max="8452" width="4.140625" style="21" customWidth="1"/>
    <col min="8453" max="8453" width="23.28515625" style="21" customWidth="1"/>
    <col min="8454" max="8454" width="14.85546875" style="21" bestFit="1" customWidth="1"/>
    <col min="8455" max="8455" width="16.42578125" style="21" bestFit="1" customWidth="1"/>
    <col min="8456" max="8704" width="11.42578125" style="21"/>
    <col min="8705" max="8705" width="22.140625" style="21" customWidth="1"/>
    <col min="8706" max="8706" width="14.28515625" style="21" customWidth="1"/>
    <col min="8707" max="8707" width="12.140625" style="21" bestFit="1" customWidth="1"/>
    <col min="8708" max="8708" width="4.140625" style="21" customWidth="1"/>
    <col min="8709" max="8709" width="23.28515625" style="21" customWidth="1"/>
    <col min="8710" max="8710" width="14.85546875" style="21" bestFit="1" customWidth="1"/>
    <col min="8711" max="8711" width="16.42578125" style="21" bestFit="1" customWidth="1"/>
    <col min="8712" max="8960" width="11.42578125" style="21"/>
    <col min="8961" max="8961" width="22.140625" style="21" customWidth="1"/>
    <col min="8962" max="8962" width="14.28515625" style="21" customWidth="1"/>
    <col min="8963" max="8963" width="12.140625" style="21" bestFit="1" customWidth="1"/>
    <col min="8964" max="8964" width="4.140625" style="21" customWidth="1"/>
    <col min="8965" max="8965" width="23.28515625" style="21" customWidth="1"/>
    <col min="8966" max="8966" width="14.85546875" style="21" bestFit="1" customWidth="1"/>
    <col min="8967" max="8967" width="16.42578125" style="21" bestFit="1" customWidth="1"/>
    <col min="8968" max="9216" width="11.42578125" style="21"/>
    <col min="9217" max="9217" width="22.140625" style="21" customWidth="1"/>
    <col min="9218" max="9218" width="14.28515625" style="21" customWidth="1"/>
    <col min="9219" max="9219" width="12.140625" style="21" bestFit="1" customWidth="1"/>
    <col min="9220" max="9220" width="4.140625" style="21" customWidth="1"/>
    <col min="9221" max="9221" width="23.28515625" style="21" customWidth="1"/>
    <col min="9222" max="9222" width="14.85546875" style="21" bestFit="1" customWidth="1"/>
    <col min="9223" max="9223" width="16.42578125" style="21" bestFit="1" customWidth="1"/>
    <col min="9224" max="9472" width="11.42578125" style="21"/>
    <col min="9473" max="9473" width="22.140625" style="21" customWidth="1"/>
    <col min="9474" max="9474" width="14.28515625" style="21" customWidth="1"/>
    <col min="9475" max="9475" width="12.140625" style="21" bestFit="1" customWidth="1"/>
    <col min="9476" max="9476" width="4.140625" style="21" customWidth="1"/>
    <col min="9477" max="9477" width="23.28515625" style="21" customWidth="1"/>
    <col min="9478" max="9478" width="14.85546875" style="21" bestFit="1" customWidth="1"/>
    <col min="9479" max="9479" width="16.42578125" style="21" bestFit="1" customWidth="1"/>
    <col min="9480" max="9728" width="11.42578125" style="21"/>
    <col min="9729" max="9729" width="22.140625" style="21" customWidth="1"/>
    <col min="9730" max="9730" width="14.28515625" style="21" customWidth="1"/>
    <col min="9731" max="9731" width="12.140625" style="21" bestFit="1" customWidth="1"/>
    <col min="9732" max="9732" width="4.140625" style="21" customWidth="1"/>
    <col min="9733" max="9733" width="23.28515625" style="21" customWidth="1"/>
    <col min="9734" max="9734" width="14.85546875" style="21" bestFit="1" customWidth="1"/>
    <col min="9735" max="9735" width="16.42578125" style="21" bestFit="1" customWidth="1"/>
    <col min="9736" max="9984" width="11.42578125" style="21"/>
    <col min="9985" max="9985" width="22.140625" style="21" customWidth="1"/>
    <col min="9986" max="9986" width="14.28515625" style="21" customWidth="1"/>
    <col min="9987" max="9987" width="12.140625" style="21" bestFit="1" customWidth="1"/>
    <col min="9988" max="9988" width="4.140625" style="21" customWidth="1"/>
    <col min="9989" max="9989" width="23.28515625" style="21" customWidth="1"/>
    <col min="9990" max="9990" width="14.85546875" style="21" bestFit="1" customWidth="1"/>
    <col min="9991" max="9991" width="16.42578125" style="21" bestFit="1" customWidth="1"/>
    <col min="9992" max="10240" width="11.42578125" style="21"/>
    <col min="10241" max="10241" width="22.140625" style="21" customWidth="1"/>
    <col min="10242" max="10242" width="14.28515625" style="21" customWidth="1"/>
    <col min="10243" max="10243" width="12.140625" style="21" bestFit="1" customWidth="1"/>
    <col min="10244" max="10244" width="4.140625" style="21" customWidth="1"/>
    <col min="10245" max="10245" width="23.28515625" style="21" customWidth="1"/>
    <col min="10246" max="10246" width="14.85546875" style="21" bestFit="1" customWidth="1"/>
    <col min="10247" max="10247" width="16.42578125" style="21" bestFit="1" customWidth="1"/>
    <col min="10248" max="10496" width="11.42578125" style="21"/>
    <col min="10497" max="10497" width="22.140625" style="21" customWidth="1"/>
    <col min="10498" max="10498" width="14.28515625" style="21" customWidth="1"/>
    <col min="10499" max="10499" width="12.140625" style="21" bestFit="1" customWidth="1"/>
    <col min="10500" max="10500" width="4.140625" style="21" customWidth="1"/>
    <col min="10501" max="10501" width="23.28515625" style="21" customWidth="1"/>
    <col min="10502" max="10502" width="14.85546875" style="21" bestFit="1" customWidth="1"/>
    <col min="10503" max="10503" width="16.42578125" style="21" bestFit="1" customWidth="1"/>
    <col min="10504" max="10752" width="11.42578125" style="21"/>
    <col min="10753" max="10753" width="22.140625" style="21" customWidth="1"/>
    <col min="10754" max="10754" width="14.28515625" style="21" customWidth="1"/>
    <col min="10755" max="10755" width="12.140625" style="21" bestFit="1" customWidth="1"/>
    <col min="10756" max="10756" width="4.140625" style="21" customWidth="1"/>
    <col min="10757" max="10757" width="23.28515625" style="21" customWidth="1"/>
    <col min="10758" max="10758" width="14.85546875" style="21" bestFit="1" customWidth="1"/>
    <col min="10759" max="10759" width="16.42578125" style="21" bestFit="1" customWidth="1"/>
    <col min="10760" max="11008" width="11.42578125" style="21"/>
    <col min="11009" max="11009" width="22.140625" style="21" customWidth="1"/>
    <col min="11010" max="11010" width="14.28515625" style="21" customWidth="1"/>
    <col min="11011" max="11011" width="12.140625" style="21" bestFit="1" customWidth="1"/>
    <col min="11012" max="11012" width="4.140625" style="21" customWidth="1"/>
    <col min="11013" max="11013" width="23.28515625" style="21" customWidth="1"/>
    <col min="11014" max="11014" width="14.85546875" style="21" bestFit="1" customWidth="1"/>
    <col min="11015" max="11015" width="16.42578125" style="21" bestFit="1" customWidth="1"/>
    <col min="11016" max="11264" width="11.42578125" style="21"/>
    <col min="11265" max="11265" width="22.140625" style="21" customWidth="1"/>
    <col min="11266" max="11266" width="14.28515625" style="21" customWidth="1"/>
    <col min="11267" max="11267" width="12.140625" style="21" bestFit="1" customWidth="1"/>
    <col min="11268" max="11268" width="4.140625" style="21" customWidth="1"/>
    <col min="11269" max="11269" width="23.28515625" style="21" customWidth="1"/>
    <col min="11270" max="11270" width="14.85546875" style="21" bestFit="1" customWidth="1"/>
    <col min="11271" max="11271" width="16.42578125" style="21" bestFit="1" customWidth="1"/>
    <col min="11272" max="11520" width="11.42578125" style="21"/>
    <col min="11521" max="11521" width="22.140625" style="21" customWidth="1"/>
    <col min="11522" max="11522" width="14.28515625" style="21" customWidth="1"/>
    <col min="11523" max="11523" width="12.140625" style="21" bestFit="1" customWidth="1"/>
    <col min="11524" max="11524" width="4.140625" style="21" customWidth="1"/>
    <col min="11525" max="11525" width="23.28515625" style="21" customWidth="1"/>
    <col min="11526" max="11526" width="14.85546875" style="21" bestFit="1" customWidth="1"/>
    <col min="11527" max="11527" width="16.42578125" style="21" bestFit="1" customWidth="1"/>
    <col min="11528" max="11776" width="11.42578125" style="21"/>
    <col min="11777" max="11777" width="22.140625" style="21" customWidth="1"/>
    <col min="11778" max="11778" width="14.28515625" style="21" customWidth="1"/>
    <col min="11779" max="11779" width="12.140625" style="21" bestFit="1" customWidth="1"/>
    <col min="11780" max="11780" width="4.140625" style="21" customWidth="1"/>
    <col min="11781" max="11781" width="23.28515625" style="21" customWidth="1"/>
    <col min="11782" max="11782" width="14.85546875" style="21" bestFit="1" customWidth="1"/>
    <col min="11783" max="11783" width="16.42578125" style="21" bestFit="1" customWidth="1"/>
    <col min="11784" max="12032" width="11.42578125" style="21"/>
    <col min="12033" max="12033" width="22.140625" style="21" customWidth="1"/>
    <col min="12034" max="12034" width="14.28515625" style="21" customWidth="1"/>
    <col min="12035" max="12035" width="12.140625" style="21" bestFit="1" customWidth="1"/>
    <col min="12036" max="12036" width="4.140625" style="21" customWidth="1"/>
    <col min="12037" max="12037" width="23.28515625" style="21" customWidth="1"/>
    <col min="12038" max="12038" width="14.85546875" style="21" bestFit="1" customWidth="1"/>
    <col min="12039" max="12039" width="16.42578125" style="21" bestFit="1" customWidth="1"/>
    <col min="12040" max="12288" width="11.42578125" style="21"/>
    <col min="12289" max="12289" width="22.140625" style="21" customWidth="1"/>
    <col min="12290" max="12290" width="14.28515625" style="21" customWidth="1"/>
    <col min="12291" max="12291" width="12.140625" style="21" bestFit="1" customWidth="1"/>
    <col min="12292" max="12292" width="4.140625" style="21" customWidth="1"/>
    <col min="12293" max="12293" width="23.28515625" style="21" customWidth="1"/>
    <col min="12294" max="12294" width="14.85546875" style="21" bestFit="1" customWidth="1"/>
    <col min="12295" max="12295" width="16.42578125" style="21" bestFit="1" customWidth="1"/>
    <col min="12296" max="12544" width="11.42578125" style="21"/>
    <col min="12545" max="12545" width="22.140625" style="21" customWidth="1"/>
    <col min="12546" max="12546" width="14.28515625" style="21" customWidth="1"/>
    <col min="12547" max="12547" width="12.140625" style="21" bestFit="1" customWidth="1"/>
    <col min="12548" max="12548" width="4.140625" style="21" customWidth="1"/>
    <col min="12549" max="12549" width="23.28515625" style="21" customWidth="1"/>
    <col min="12550" max="12550" width="14.85546875" style="21" bestFit="1" customWidth="1"/>
    <col min="12551" max="12551" width="16.42578125" style="21" bestFit="1" customWidth="1"/>
    <col min="12552" max="12800" width="11.42578125" style="21"/>
    <col min="12801" max="12801" width="22.140625" style="21" customWidth="1"/>
    <col min="12802" max="12802" width="14.28515625" style="21" customWidth="1"/>
    <col min="12803" max="12803" width="12.140625" style="21" bestFit="1" customWidth="1"/>
    <col min="12804" max="12804" width="4.140625" style="21" customWidth="1"/>
    <col min="12805" max="12805" width="23.28515625" style="21" customWidth="1"/>
    <col min="12806" max="12806" width="14.85546875" style="21" bestFit="1" customWidth="1"/>
    <col min="12807" max="12807" width="16.42578125" style="21" bestFit="1" customWidth="1"/>
    <col min="12808" max="13056" width="11.42578125" style="21"/>
    <col min="13057" max="13057" width="22.140625" style="21" customWidth="1"/>
    <col min="13058" max="13058" width="14.28515625" style="21" customWidth="1"/>
    <col min="13059" max="13059" width="12.140625" style="21" bestFit="1" customWidth="1"/>
    <col min="13060" max="13060" width="4.140625" style="21" customWidth="1"/>
    <col min="13061" max="13061" width="23.28515625" style="21" customWidth="1"/>
    <col min="13062" max="13062" width="14.85546875" style="21" bestFit="1" customWidth="1"/>
    <col min="13063" max="13063" width="16.42578125" style="21" bestFit="1" customWidth="1"/>
    <col min="13064" max="13312" width="11.42578125" style="21"/>
    <col min="13313" max="13313" width="22.140625" style="21" customWidth="1"/>
    <col min="13314" max="13314" width="14.28515625" style="21" customWidth="1"/>
    <col min="13315" max="13315" width="12.140625" style="21" bestFit="1" customWidth="1"/>
    <col min="13316" max="13316" width="4.140625" style="21" customWidth="1"/>
    <col min="13317" max="13317" width="23.28515625" style="21" customWidth="1"/>
    <col min="13318" max="13318" width="14.85546875" style="21" bestFit="1" customWidth="1"/>
    <col min="13319" max="13319" width="16.42578125" style="21" bestFit="1" customWidth="1"/>
    <col min="13320" max="13568" width="11.42578125" style="21"/>
    <col min="13569" max="13569" width="22.140625" style="21" customWidth="1"/>
    <col min="13570" max="13570" width="14.28515625" style="21" customWidth="1"/>
    <col min="13571" max="13571" width="12.140625" style="21" bestFit="1" customWidth="1"/>
    <col min="13572" max="13572" width="4.140625" style="21" customWidth="1"/>
    <col min="13573" max="13573" width="23.28515625" style="21" customWidth="1"/>
    <col min="13574" max="13574" width="14.85546875" style="21" bestFit="1" customWidth="1"/>
    <col min="13575" max="13575" width="16.42578125" style="21" bestFit="1" customWidth="1"/>
    <col min="13576" max="13824" width="11.42578125" style="21"/>
    <col min="13825" max="13825" width="22.140625" style="21" customWidth="1"/>
    <col min="13826" max="13826" width="14.28515625" style="21" customWidth="1"/>
    <col min="13827" max="13827" width="12.140625" style="21" bestFit="1" customWidth="1"/>
    <col min="13828" max="13828" width="4.140625" style="21" customWidth="1"/>
    <col min="13829" max="13829" width="23.28515625" style="21" customWidth="1"/>
    <col min="13830" max="13830" width="14.85546875" style="21" bestFit="1" customWidth="1"/>
    <col min="13831" max="13831" width="16.42578125" style="21" bestFit="1" customWidth="1"/>
    <col min="13832" max="14080" width="11.42578125" style="21"/>
    <col min="14081" max="14081" width="22.140625" style="21" customWidth="1"/>
    <col min="14082" max="14082" width="14.28515625" style="21" customWidth="1"/>
    <col min="14083" max="14083" width="12.140625" style="21" bestFit="1" customWidth="1"/>
    <col min="14084" max="14084" width="4.140625" style="21" customWidth="1"/>
    <col min="14085" max="14085" width="23.28515625" style="21" customWidth="1"/>
    <col min="14086" max="14086" width="14.85546875" style="21" bestFit="1" customWidth="1"/>
    <col min="14087" max="14087" width="16.42578125" style="21" bestFit="1" customWidth="1"/>
    <col min="14088" max="14336" width="11.42578125" style="21"/>
    <col min="14337" max="14337" width="22.140625" style="21" customWidth="1"/>
    <col min="14338" max="14338" width="14.28515625" style="21" customWidth="1"/>
    <col min="14339" max="14339" width="12.140625" style="21" bestFit="1" customWidth="1"/>
    <col min="14340" max="14340" width="4.140625" style="21" customWidth="1"/>
    <col min="14341" max="14341" width="23.28515625" style="21" customWidth="1"/>
    <col min="14342" max="14342" width="14.85546875" style="21" bestFit="1" customWidth="1"/>
    <col min="14343" max="14343" width="16.42578125" style="21" bestFit="1" customWidth="1"/>
    <col min="14344" max="14592" width="11.42578125" style="21"/>
    <col min="14593" max="14593" width="22.140625" style="21" customWidth="1"/>
    <col min="14594" max="14594" width="14.28515625" style="21" customWidth="1"/>
    <col min="14595" max="14595" width="12.140625" style="21" bestFit="1" customWidth="1"/>
    <col min="14596" max="14596" width="4.140625" style="21" customWidth="1"/>
    <col min="14597" max="14597" width="23.28515625" style="21" customWidth="1"/>
    <col min="14598" max="14598" width="14.85546875" style="21" bestFit="1" customWidth="1"/>
    <col min="14599" max="14599" width="16.42578125" style="21" bestFit="1" customWidth="1"/>
    <col min="14600" max="14848" width="11.42578125" style="21"/>
    <col min="14849" max="14849" width="22.140625" style="21" customWidth="1"/>
    <col min="14850" max="14850" width="14.28515625" style="21" customWidth="1"/>
    <col min="14851" max="14851" width="12.140625" style="21" bestFit="1" customWidth="1"/>
    <col min="14852" max="14852" width="4.140625" style="21" customWidth="1"/>
    <col min="14853" max="14853" width="23.28515625" style="21" customWidth="1"/>
    <col min="14854" max="14854" width="14.85546875" style="21" bestFit="1" customWidth="1"/>
    <col min="14855" max="14855" width="16.42578125" style="21" bestFit="1" customWidth="1"/>
    <col min="14856" max="15104" width="11.42578125" style="21"/>
    <col min="15105" max="15105" width="22.140625" style="21" customWidth="1"/>
    <col min="15106" max="15106" width="14.28515625" style="21" customWidth="1"/>
    <col min="15107" max="15107" width="12.140625" style="21" bestFit="1" customWidth="1"/>
    <col min="15108" max="15108" width="4.140625" style="21" customWidth="1"/>
    <col min="15109" max="15109" width="23.28515625" style="21" customWidth="1"/>
    <col min="15110" max="15110" width="14.85546875" style="21" bestFit="1" customWidth="1"/>
    <col min="15111" max="15111" width="16.42578125" style="21" bestFit="1" customWidth="1"/>
    <col min="15112" max="15360" width="11.42578125" style="21"/>
    <col min="15361" max="15361" width="22.140625" style="21" customWidth="1"/>
    <col min="15362" max="15362" width="14.28515625" style="21" customWidth="1"/>
    <col min="15363" max="15363" width="12.140625" style="21" bestFit="1" customWidth="1"/>
    <col min="15364" max="15364" width="4.140625" style="21" customWidth="1"/>
    <col min="15365" max="15365" width="23.28515625" style="21" customWidth="1"/>
    <col min="15366" max="15366" width="14.85546875" style="21" bestFit="1" customWidth="1"/>
    <col min="15367" max="15367" width="16.42578125" style="21" bestFit="1" customWidth="1"/>
    <col min="15368" max="15616" width="11.42578125" style="21"/>
    <col min="15617" max="15617" width="22.140625" style="21" customWidth="1"/>
    <col min="15618" max="15618" width="14.28515625" style="21" customWidth="1"/>
    <col min="15619" max="15619" width="12.140625" style="21" bestFit="1" customWidth="1"/>
    <col min="15620" max="15620" width="4.140625" style="21" customWidth="1"/>
    <col min="15621" max="15621" width="23.28515625" style="21" customWidth="1"/>
    <col min="15622" max="15622" width="14.85546875" style="21" bestFit="1" customWidth="1"/>
    <col min="15623" max="15623" width="16.42578125" style="21" bestFit="1" customWidth="1"/>
    <col min="15624" max="15872" width="11.42578125" style="21"/>
    <col min="15873" max="15873" width="22.140625" style="21" customWidth="1"/>
    <col min="15874" max="15874" width="14.28515625" style="21" customWidth="1"/>
    <col min="15875" max="15875" width="12.140625" style="21" bestFit="1" customWidth="1"/>
    <col min="15876" max="15876" width="4.140625" style="21" customWidth="1"/>
    <col min="15877" max="15877" width="23.28515625" style="21" customWidth="1"/>
    <col min="15878" max="15878" width="14.85546875" style="21" bestFit="1" customWidth="1"/>
    <col min="15879" max="15879" width="16.42578125" style="21" bestFit="1" customWidth="1"/>
    <col min="15880" max="16128" width="11.42578125" style="21"/>
    <col min="16129" max="16129" width="22.140625" style="21" customWidth="1"/>
    <col min="16130" max="16130" width="14.28515625" style="21" customWidth="1"/>
    <col min="16131" max="16131" width="12.140625" style="21" bestFit="1" customWidth="1"/>
    <col min="16132" max="16132" width="4.140625" style="21" customWidth="1"/>
    <col min="16133" max="16133" width="23.28515625" style="21" customWidth="1"/>
    <col min="16134" max="16134" width="14.85546875" style="21" bestFit="1" customWidth="1"/>
    <col min="16135" max="16135" width="16.42578125" style="21" bestFit="1" customWidth="1"/>
    <col min="16136" max="16384" width="11.42578125" style="21"/>
  </cols>
  <sheetData>
    <row r="1" spans="1:7" ht="15.75">
      <c r="A1" s="20" t="s">
        <v>57</v>
      </c>
      <c r="B1" s="20"/>
      <c r="C1" s="20"/>
      <c r="D1" s="20"/>
      <c r="F1" s="22"/>
    </row>
    <row r="2" spans="1:7" ht="15.75">
      <c r="A2" s="23" t="s">
        <v>81</v>
      </c>
      <c r="B2" s="24"/>
      <c r="C2" s="24"/>
      <c r="D2" s="25"/>
      <c r="E2" s="23" t="s">
        <v>58</v>
      </c>
      <c r="F2" s="26"/>
      <c r="G2" s="26"/>
    </row>
    <row r="4" spans="1:7" s="29" customFormat="1">
      <c r="A4" s="27" t="s">
        <v>0</v>
      </c>
      <c r="B4" s="27" t="s">
        <v>59</v>
      </c>
      <c r="C4" s="27" t="s">
        <v>60</v>
      </c>
      <c r="D4" s="28"/>
      <c r="E4" s="27" t="s">
        <v>0</v>
      </c>
      <c r="F4" s="27" t="s">
        <v>61</v>
      </c>
      <c r="G4" s="27" t="s">
        <v>62</v>
      </c>
    </row>
    <row r="5" spans="1:7">
      <c r="A5" s="30" t="s">
        <v>63</v>
      </c>
      <c r="B5" s="30" t="s">
        <v>16</v>
      </c>
      <c r="C5" s="31">
        <v>3000</v>
      </c>
      <c r="E5" s="30" t="s">
        <v>64</v>
      </c>
      <c r="F5" s="32">
        <f>COUNTIF(Vendedor,E5)</f>
        <v>8</v>
      </c>
      <c r="G5" s="52">
        <f>SUMIF(Vendedor,E5,Monto)</f>
        <v>85500</v>
      </c>
    </row>
    <row r="6" spans="1:7">
      <c r="A6" s="30" t="s">
        <v>65</v>
      </c>
      <c r="B6" s="33" t="s">
        <v>66</v>
      </c>
      <c r="C6" s="31">
        <v>1200</v>
      </c>
      <c r="E6" s="30" t="s">
        <v>67</v>
      </c>
      <c r="F6" s="32">
        <f>COUNTIF(Vendedor,E6)</f>
        <v>6</v>
      </c>
      <c r="G6" s="52">
        <f>SUMIF(Vendedor,E6,Monto)</f>
        <v>63000</v>
      </c>
    </row>
    <row r="7" spans="1:7">
      <c r="A7" s="33" t="s">
        <v>64</v>
      </c>
      <c r="B7" s="30" t="s">
        <v>12</v>
      </c>
      <c r="C7" s="31">
        <v>5000</v>
      </c>
      <c r="E7" s="30" t="s">
        <v>68</v>
      </c>
      <c r="F7" s="32">
        <f>COUNTIF(Vendedor,E7)</f>
        <v>6</v>
      </c>
      <c r="G7" s="52">
        <f>SUMIF(Vendedor,E7,Monto)</f>
        <v>79500</v>
      </c>
    </row>
    <row r="8" spans="1:7">
      <c r="A8" s="33" t="s">
        <v>69</v>
      </c>
      <c r="B8" s="33" t="s">
        <v>66</v>
      </c>
      <c r="C8" s="31">
        <v>5600</v>
      </c>
      <c r="E8" s="30" t="s">
        <v>63</v>
      </c>
      <c r="F8" s="32">
        <f>COUNTIF(Vendedor,E8)</f>
        <v>4</v>
      </c>
      <c r="G8" s="52">
        <f>SUMIF(Vendedor,E8,Monto)</f>
        <v>30000</v>
      </c>
    </row>
    <row r="9" spans="1:7">
      <c r="A9" s="33" t="s">
        <v>64</v>
      </c>
      <c r="B9" s="33" t="s">
        <v>3</v>
      </c>
      <c r="C9" s="31">
        <v>5500</v>
      </c>
      <c r="E9" s="30" t="s">
        <v>69</v>
      </c>
      <c r="F9" s="32">
        <f>COUNTIF(Vendedor,E9)</f>
        <v>7</v>
      </c>
      <c r="G9" s="52">
        <f>SUMIF(Vendedor,E9,Monto)</f>
        <v>20130</v>
      </c>
    </row>
    <row r="10" spans="1:7">
      <c r="A10" s="33" t="s">
        <v>70</v>
      </c>
      <c r="B10" s="33" t="s">
        <v>3</v>
      </c>
      <c r="C10" s="31">
        <v>1630</v>
      </c>
      <c r="E10" s="30" t="s">
        <v>65</v>
      </c>
      <c r="F10" s="32">
        <f>COUNTIF(Vendedor,E10)</f>
        <v>7</v>
      </c>
      <c r="G10" s="52">
        <f>SUMIF(Vendedor,E10,Monto)</f>
        <v>18410</v>
      </c>
    </row>
    <row r="11" spans="1:7">
      <c r="A11" s="33" t="s">
        <v>71</v>
      </c>
      <c r="B11" s="33" t="s">
        <v>72</v>
      </c>
      <c r="C11" s="31">
        <v>6000</v>
      </c>
      <c r="D11" s="34"/>
      <c r="E11" s="30" t="s">
        <v>73</v>
      </c>
      <c r="F11" s="32">
        <f>COUNTIF(Vendedor,E11)</f>
        <v>6</v>
      </c>
      <c r="G11" s="52">
        <f>SUMIF(Vendedor,E11,Monto)</f>
        <v>22547</v>
      </c>
    </row>
    <row r="12" spans="1:7">
      <c r="A12" s="33" t="s">
        <v>65</v>
      </c>
      <c r="B12" s="30" t="s">
        <v>16</v>
      </c>
      <c r="C12" s="31">
        <v>2500</v>
      </c>
      <c r="E12" s="35"/>
      <c r="F12" s="36"/>
      <c r="G12" s="53"/>
    </row>
    <row r="13" spans="1:7">
      <c r="A13" s="30" t="s">
        <v>63</v>
      </c>
      <c r="B13" s="33" t="s">
        <v>72</v>
      </c>
      <c r="C13" s="31">
        <v>6000</v>
      </c>
      <c r="E13" s="27" t="s">
        <v>59</v>
      </c>
      <c r="F13" s="27" t="s">
        <v>61</v>
      </c>
      <c r="G13" s="27" t="s">
        <v>62</v>
      </c>
    </row>
    <row r="14" spans="1:7">
      <c r="A14" s="33" t="s">
        <v>71</v>
      </c>
      <c r="B14" s="33" t="s">
        <v>66</v>
      </c>
      <c r="C14" s="31">
        <v>6500</v>
      </c>
      <c r="E14" s="37" t="s">
        <v>66</v>
      </c>
      <c r="F14" s="32">
        <f>COUNTIF(Departamento,E14)</f>
        <v>15</v>
      </c>
      <c r="G14" s="52">
        <f>SUMIF(Departamento,E14,Monto)</f>
        <v>98052</v>
      </c>
    </row>
    <row r="15" spans="1:7">
      <c r="A15" s="33" t="s">
        <v>69</v>
      </c>
      <c r="B15" s="33" t="s">
        <v>3</v>
      </c>
      <c r="C15" s="31">
        <v>1320</v>
      </c>
      <c r="E15" s="37" t="s">
        <v>3</v>
      </c>
      <c r="F15" s="32">
        <f>COUNTIF(Departamento,E15)</f>
        <v>18</v>
      </c>
      <c r="G15" s="52">
        <f>SUMIF(Departamento,E15,Monto)</f>
        <v>129019</v>
      </c>
    </row>
    <row r="16" spans="1:7">
      <c r="A16" s="33" t="s">
        <v>71</v>
      </c>
      <c r="B16" s="33" t="s">
        <v>3</v>
      </c>
      <c r="C16" s="31">
        <v>7000</v>
      </c>
      <c r="E16" s="37" t="s">
        <v>72</v>
      </c>
      <c r="F16" s="32">
        <f>COUNTIF(Departamento,E16)</f>
        <v>13</v>
      </c>
      <c r="G16" s="52">
        <f>SUMIF(Departamento,E16,Monto)</f>
        <v>88626</v>
      </c>
    </row>
    <row r="17" spans="1:7">
      <c r="A17" s="33" t="s">
        <v>70</v>
      </c>
      <c r="B17" s="33" t="s">
        <v>72</v>
      </c>
      <c r="C17" s="31">
        <v>6500</v>
      </c>
      <c r="E17" s="38" t="s">
        <v>16</v>
      </c>
      <c r="F17" s="32">
        <f>COUNTIF(Departamento,E17)</f>
        <v>12</v>
      </c>
      <c r="G17" s="52">
        <f>SUMIF(Departamento,E17,Monto)</f>
        <v>92300</v>
      </c>
    </row>
    <row r="18" spans="1:7">
      <c r="A18" s="33" t="s">
        <v>65</v>
      </c>
      <c r="B18" s="30" t="s">
        <v>12</v>
      </c>
      <c r="C18" s="31">
        <v>2500</v>
      </c>
      <c r="E18" s="38" t="s">
        <v>12</v>
      </c>
      <c r="F18" s="32">
        <f>COUNTIF(Departamento,E18)</f>
        <v>12</v>
      </c>
      <c r="G18" s="52">
        <f>SUMIF(Departamento,E18,Monto)</f>
        <v>97916</v>
      </c>
    </row>
    <row r="19" spans="1:7">
      <c r="A19" s="30" t="s">
        <v>73</v>
      </c>
      <c r="B19" s="33" t="s">
        <v>66</v>
      </c>
      <c r="C19" s="31">
        <v>3520</v>
      </c>
      <c r="E19" s="38" t="s">
        <v>74</v>
      </c>
      <c r="F19" s="32">
        <f>COUNTIF(Departamento,E19)</f>
        <v>0</v>
      </c>
      <c r="G19" s="52">
        <f>SUMIF(Departamento,E19,Monto)</f>
        <v>0</v>
      </c>
    </row>
    <row r="20" spans="1:7">
      <c r="A20" s="33" t="s">
        <v>71</v>
      </c>
      <c r="B20" s="30" t="s">
        <v>16</v>
      </c>
      <c r="C20" s="31">
        <v>7500</v>
      </c>
      <c r="D20" s="39"/>
      <c r="E20" s="35"/>
      <c r="F20" s="36"/>
      <c r="G20" s="35"/>
    </row>
    <row r="21" spans="1:7">
      <c r="A21" s="33" t="s">
        <v>69</v>
      </c>
      <c r="B21" s="33" t="s">
        <v>66</v>
      </c>
      <c r="C21" s="31">
        <v>1420</v>
      </c>
      <c r="D21" s="39"/>
      <c r="E21" s="35"/>
      <c r="F21" s="36"/>
      <c r="G21" s="35"/>
    </row>
    <row r="22" spans="1:7">
      <c r="A22" s="33" t="s">
        <v>65</v>
      </c>
      <c r="B22" s="33" t="s">
        <v>66</v>
      </c>
      <c r="C22" s="31">
        <v>2350</v>
      </c>
      <c r="D22" s="39"/>
      <c r="E22" s="21" t="s">
        <v>86</v>
      </c>
      <c r="F22" s="36"/>
      <c r="G22" s="35">
        <f>COUNTIF(E5:E11,"*, J*")</f>
        <v>2</v>
      </c>
    </row>
    <row r="23" spans="1:7">
      <c r="A23" s="33" t="s">
        <v>71</v>
      </c>
      <c r="B23" s="30" t="s">
        <v>12</v>
      </c>
      <c r="C23" s="31">
        <v>8000</v>
      </c>
      <c r="E23" s="21" t="s">
        <v>87</v>
      </c>
      <c r="G23" s="21">
        <f>COUNTIF(E5:E11,"* R*, *")</f>
        <v>2</v>
      </c>
    </row>
    <row r="24" spans="1:7">
      <c r="A24" s="30" t="s">
        <v>67</v>
      </c>
      <c r="B24" s="30" t="s">
        <v>16</v>
      </c>
      <c r="C24" s="31">
        <v>8000</v>
      </c>
    </row>
    <row r="25" spans="1:7">
      <c r="A25" s="33" t="s">
        <v>65</v>
      </c>
      <c r="B25" s="33" t="s">
        <v>72</v>
      </c>
      <c r="C25" s="31">
        <v>2130</v>
      </c>
    </row>
    <row r="26" spans="1:7">
      <c r="A26" s="33" t="s">
        <v>71</v>
      </c>
      <c r="B26" s="33" t="s">
        <v>3</v>
      </c>
      <c r="C26" s="31">
        <v>8500</v>
      </c>
    </row>
    <row r="27" spans="1:7">
      <c r="A27" s="30" t="s">
        <v>63</v>
      </c>
      <c r="B27" s="30" t="s">
        <v>12</v>
      </c>
      <c r="C27" s="31">
        <v>9000</v>
      </c>
    </row>
    <row r="28" spans="1:7">
      <c r="A28" s="33" t="s">
        <v>69</v>
      </c>
      <c r="B28" s="30" t="s">
        <v>12</v>
      </c>
      <c r="C28" s="31">
        <v>2450</v>
      </c>
    </row>
    <row r="29" spans="1:7">
      <c r="A29" s="33" t="s">
        <v>67</v>
      </c>
      <c r="B29" s="30" t="s">
        <v>16</v>
      </c>
      <c r="C29" s="31">
        <v>9000</v>
      </c>
    </row>
    <row r="30" spans="1:7">
      <c r="A30" s="33" t="s">
        <v>71</v>
      </c>
      <c r="B30" s="33" t="s">
        <v>72</v>
      </c>
      <c r="C30" s="31">
        <v>9000</v>
      </c>
    </row>
    <row r="31" spans="1:7">
      <c r="A31" s="33" t="s">
        <v>65</v>
      </c>
      <c r="B31" s="33" t="s">
        <v>72</v>
      </c>
      <c r="C31" s="31">
        <v>2130</v>
      </c>
    </row>
    <row r="32" spans="1:7">
      <c r="A32" s="33" t="s">
        <v>70</v>
      </c>
      <c r="B32" s="30" t="s">
        <v>16</v>
      </c>
      <c r="C32" s="31">
        <v>2500</v>
      </c>
    </row>
    <row r="33" spans="1:7">
      <c r="A33" s="33" t="s">
        <v>71</v>
      </c>
      <c r="B33" s="33" t="s">
        <v>66</v>
      </c>
      <c r="C33" s="31">
        <v>9500</v>
      </c>
    </row>
    <row r="34" spans="1:7">
      <c r="A34" s="33" t="s">
        <v>70</v>
      </c>
      <c r="B34" s="30" t="s">
        <v>12</v>
      </c>
      <c r="C34" s="31">
        <v>2136</v>
      </c>
    </row>
    <row r="35" spans="1:7">
      <c r="A35" s="33" t="s">
        <v>64</v>
      </c>
      <c r="B35" s="30" t="s">
        <v>16</v>
      </c>
      <c r="C35" s="31">
        <v>10000</v>
      </c>
    </row>
    <row r="36" spans="1:7">
      <c r="A36" s="33" t="s">
        <v>67</v>
      </c>
      <c r="B36" s="33" t="s">
        <v>3</v>
      </c>
      <c r="C36" s="31">
        <v>10000</v>
      </c>
      <c r="E36" s="35"/>
      <c r="F36" s="36"/>
      <c r="G36" s="35"/>
    </row>
    <row r="37" spans="1:7">
      <c r="A37" s="33" t="s">
        <v>70</v>
      </c>
      <c r="B37" s="33" t="s">
        <v>66</v>
      </c>
      <c r="C37" s="31">
        <v>5600</v>
      </c>
      <c r="E37" s="35"/>
      <c r="F37" s="36"/>
      <c r="G37" s="35"/>
    </row>
    <row r="38" spans="1:7">
      <c r="A38" s="33" t="s">
        <v>69</v>
      </c>
      <c r="B38" s="30" t="s">
        <v>12</v>
      </c>
      <c r="C38" s="31">
        <v>2330</v>
      </c>
    </row>
    <row r="39" spans="1:7">
      <c r="A39" s="33" t="s">
        <v>71</v>
      </c>
      <c r="B39" s="33" t="s">
        <v>3</v>
      </c>
      <c r="C39" s="31">
        <v>10000</v>
      </c>
      <c r="D39" s="39"/>
    </row>
    <row r="40" spans="1:7">
      <c r="A40" s="33" t="s">
        <v>67</v>
      </c>
      <c r="B40" s="30" t="s">
        <v>16</v>
      </c>
      <c r="C40" s="31">
        <v>10000</v>
      </c>
    </row>
    <row r="41" spans="1:7">
      <c r="A41" s="33" t="s">
        <v>70</v>
      </c>
      <c r="B41" s="33" t="s">
        <v>72</v>
      </c>
      <c r="C41" s="31">
        <v>8900</v>
      </c>
    </row>
    <row r="42" spans="1:7">
      <c r="A42" s="33" t="s">
        <v>71</v>
      </c>
      <c r="B42" s="33" t="s">
        <v>72</v>
      </c>
      <c r="C42" s="31">
        <v>10500</v>
      </c>
    </row>
    <row r="43" spans="1:7">
      <c r="A43" s="33" t="s">
        <v>65</v>
      </c>
      <c r="B43" s="33" t="s">
        <v>66</v>
      </c>
      <c r="C43" s="31">
        <v>5600</v>
      </c>
    </row>
    <row r="44" spans="1:7">
      <c r="A44" s="33" t="s">
        <v>71</v>
      </c>
      <c r="B44" s="33" t="s">
        <v>66</v>
      </c>
      <c r="C44" s="31">
        <v>11000</v>
      </c>
    </row>
    <row r="45" spans="1:7">
      <c r="A45" s="33" t="s">
        <v>75</v>
      </c>
      <c r="B45" s="30" t="s">
        <v>16</v>
      </c>
      <c r="C45" s="31">
        <v>8400</v>
      </c>
    </row>
    <row r="46" spans="1:7">
      <c r="A46" s="33" t="s">
        <v>64</v>
      </c>
      <c r="B46" s="33" t="s">
        <v>72</v>
      </c>
      <c r="C46" s="31">
        <v>11000</v>
      </c>
    </row>
    <row r="47" spans="1:7">
      <c r="A47" s="33" t="s">
        <v>71</v>
      </c>
      <c r="B47" s="33" t="s">
        <v>3</v>
      </c>
      <c r="C47" s="31">
        <v>11500</v>
      </c>
    </row>
    <row r="48" spans="1:7">
      <c r="A48" s="30" t="s">
        <v>73</v>
      </c>
      <c r="B48" s="33" t="s">
        <v>3</v>
      </c>
      <c r="C48" s="31">
        <v>2300</v>
      </c>
    </row>
    <row r="49" spans="1:3">
      <c r="A49" s="33" t="s">
        <v>67</v>
      </c>
      <c r="B49" s="33" t="s">
        <v>66</v>
      </c>
      <c r="C49" s="31">
        <v>12000</v>
      </c>
    </row>
    <row r="50" spans="1:3">
      <c r="A50" s="33" t="s">
        <v>75</v>
      </c>
      <c r="B50" s="30" t="s">
        <v>16</v>
      </c>
      <c r="C50" s="31">
        <v>12300</v>
      </c>
    </row>
    <row r="51" spans="1:3">
      <c r="A51" s="30" t="s">
        <v>63</v>
      </c>
      <c r="B51" s="33" t="s">
        <v>66</v>
      </c>
      <c r="C51" s="31">
        <v>12000</v>
      </c>
    </row>
    <row r="52" spans="1:3">
      <c r="A52" s="33" t="s">
        <v>69</v>
      </c>
      <c r="B52" s="33" t="s">
        <v>3</v>
      </c>
      <c r="C52" s="31">
        <v>4650</v>
      </c>
    </row>
    <row r="53" spans="1:3">
      <c r="A53" s="33" t="s">
        <v>70</v>
      </c>
      <c r="B53" s="33" t="s">
        <v>3</v>
      </c>
      <c r="C53" s="31">
        <v>5600</v>
      </c>
    </row>
    <row r="54" spans="1:3">
      <c r="A54" s="33" t="s">
        <v>64</v>
      </c>
      <c r="B54" s="30" t="s">
        <v>12</v>
      </c>
      <c r="C54" s="31">
        <v>12000</v>
      </c>
    </row>
    <row r="55" spans="1:3">
      <c r="A55" s="30" t="s">
        <v>73</v>
      </c>
      <c r="B55" s="33" t="s">
        <v>66</v>
      </c>
      <c r="C55" s="31">
        <v>3212</v>
      </c>
    </row>
    <row r="56" spans="1:3">
      <c r="A56" s="30" t="s">
        <v>68</v>
      </c>
      <c r="B56" s="33" t="s">
        <v>72</v>
      </c>
      <c r="C56" s="31">
        <v>12000</v>
      </c>
    </row>
    <row r="57" spans="1:3">
      <c r="A57" s="33" t="s">
        <v>76</v>
      </c>
      <c r="B57" s="33" t="s">
        <v>72</v>
      </c>
      <c r="C57" s="31">
        <v>5600</v>
      </c>
    </row>
    <row r="58" spans="1:3">
      <c r="A58" s="30" t="s">
        <v>68</v>
      </c>
      <c r="B58" s="30" t="s">
        <v>12</v>
      </c>
      <c r="C58" s="31">
        <v>12500</v>
      </c>
    </row>
    <row r="59" spans="1:3">
      <c r="A59" s="33" t="s">
        <v>75</v>
      </c>
      <c r="B59" s="33" t="s">
        <v>3</v>
      </c>
      <c r="C59" s="31">
        <v>5800</v>
      </c>
    </row>
    <row r="60" spans="1:3">
      <c r="A60" s="33" t="s">
        <v>64</v>
      </c>
      <c r="B60" s="33" t="s">
        <v>3</v>
      </c>
      <c r="C60" s="31">
        <v>13000</v>
      </c>
    </row>
    <row r="61" spans="1:3">
      <c r="A61" s="30" t="s">
        <v>68</v>
      </c>
      <c r="B61" s="30" t="s">
        <v>12</v>
      </c>
      <c r="C61" s="31">
        <v>13000</v>
      </c>
    </row>
    <row r="62" spans="1:3">
      <c r="A62" s="30" t="s">
        <v>73</v>
      </c>
      <c r="B62" s="33" t="s">
        <v>3</v>
      </c>
      <c r="C62" s="31">
        <v>5699</v>
      </c>
    </row>
    <row r="63" spans="1:3">
      <c r="A63" s="33" t="s">
        <v>75</v>
      </c>
      <c r="B63" s="33" t="s">
        <v>72</v>
      </c>
      <c r="C63" s="31">
        <v>5600</v>
      </c>
    </row>
    <row r="64" spans="1:3">
      <c r="A64" s="30" t="s">
        <v>68</v>
      </c>
      <c r="B64" s="30" t="s">
        <v>16</v>
      </c>
      <c r="C64" s="31">
        <v>13500</v>
      </c>
    </row>
    <row r="65" spans="1:3">
      <c r="A65" s="33" t="s">
        <v>69</v>
      </c>
      <c r="B65" s="33" t="s">
        <v>3</v>
      </c>
      <c r="C65" s="31">
        <v>2360</v>
      </c>
    </row>
    <row r="66" spans="1:3">
      <c r="A66" s="30" t="s">
        <v>68</v>
      </c>
      <c r="B66" s="33" t="s">
        <v>66</v>
      </c>
      <c r="C66" s="31">
        <v>14000</v>
      </c>
    </row>
    <row r="67" spans="1:3">
      <c r="A67" s="33" t="s">
        <v>75</v>
      </c>
      <c r="B67" s="30" t="s">
        <v>16</v>
      </c>
      <c r="C67" s="31">
        <v>5600</v>
      </c>
    </row>
    <row r="68" spans="1:3">
      <c r="A68" s="30" t="s">
        <v>73</v>
      </c>
      <c r="B68" s="33" t="s">
        <v>72</v>
      </c>
      <c r="C68" s="31">
        <v>3266</v>
      </c>
    </row>
    <row r="69" spans="1:3">
      <c r="A69" s="33" t="s">
        <v>64</v>
      </c>
      <c r="B69" s="33" t="s">
        <v>3</v>
      </c>
      <c r="C69" s="31">
        <v>14000</v>
      </c>
    </row>
    <row r="70" spans="1:3">
      <c r="A70" s="33" t="s">
        <v>67</v>
      </c>
      <c r="B70" s="30" t="s">
        <v>12</v>
      </c>
      <c r="C70" s="31">
        <v>14000</v>
      </c>
    </row>
    <row r="71" spans="1:3">
      <c r="A71" s="30" t="s">
        <v>73</v>
      </c>
      <c r="B71" s="33" t="s">
        <v>66</v>
      </c>
      <c r="C71" s="31">
        <v>4550</v>
      </c>
    </row>
    <row r="72" spans="1:3">
      <c r="A72" s="33" t="s">
        <v>75</v>
      </c>
      <c r="B72" s="33" t="s">
        <v>3</v>
      </c>
      <c r="C72" s="31">
        <v>5660</v>
      </c>
    </row>
    <row r="73" spans="1:3">
      <c r="A73" s="30" t="s">
        <v>68</v>
      </c>
      <c r="B73" s="33" t="s">
        <v>3</v>
      </c>
      <c r="C73" s="31">
        <v>14500</v>
      </c>
    </row>
    <row r="74" spans="1:3">
      <c r="A74" s="33" t="s">
        <v>64</v>
      </c>
      <c r="B74" s="30" t="s">
        <v>12</v>
      </c>
      <c r="C74" s="31">
        <v>15000</v>
      </c>
    </row>
    <row r="75" spans="1:3">
      <c r="B75" s="35"/>
      <c r="C75" s="35"/>
    </row>
    <row r="76" spans="1:3">
      <c r="B76" s="35"/>
      <c r="C76" s="35"/>
    </row>
    <row r="77" spans="1:3">
      <c r="B77" s="35"/>
      <c r="C77" s="35"/>
    </row>
    <row r="78" spans="1:3">
      <c r="B78" s="35"/>
      <c r="C78" s="35"/>
    </row>
    <row r="79" spans="1:3">
      <c r="B79" s="35"/>
      <c r="C79" s="35"/>
    </row>
    <row r="80" spans="1:3">
      <c r="B80" s="35"/>
      <c r="C80" s="35"/>
    </row>
    <row r="81" spans="2:3">
      <c r="B81" s="35"/>
      <c r="C81" s="35"/>
    </row>
    <row r="82" spans="2:3">
      <c r="B82" s="35"/>
      <c r="C82" s="35"/>
    </row>
    <row r="83" spans="2:3">
      <c r="B83" s="35"/>
      <c r="C83" s="35"/>
    </row>
    <row r="84" spans="2:3">
      <c r="B84" s="35"/>
      <c r="C84" s="35"/>
    </row>
    <row r="85" spans="2:3">
      <c r="B85" s="35"/>
      <c r="C85" s="35"/>
    </row>
    <row r="86" spans="2:3">
      <c r="B86" s="35"/>
      <c r="C86" s="35"/>
    </row>
    <row r="87" spans="2:3">
      <c r="B87" s="35"/>
      <c r="C87" s="35"/>
    </row>
    <row r="88" spans="2:3">
      <c r="B88" s="35"/>
      <c r="C88" s="35"/>
    </row>
    <row r="89" spans="2:3">
      <c r="B89" s="35"/>
      <c r="C89" s="35"/>
    </row>
    <row r="90" spans="2:3">
      <c r="B90" s="35"/>
      <c r="C90" s="35"/>
    </row>
    <row r="91" spans="2:3">
      <c r="B91" s="35"/>
      <c r="C91" s="35"/>
    </row>
    <row r="92" spans="2:3">
      <c r="B92" s="35"/>
      <c r="C92" s="35"/>
    </row>
    <row r="93" spans="2:3">
      <c r="B93" s="35"/>
      <c r="C93" s="35"/>
    </row>
    <row r="94" spans="2:3">
      <c r="B94" s="35"/>
      <c r="C94" s="35"/>
    </row>
    <row r="95" spans="2:3">
      <c r="B95" s="35"/>
      <c r="C95" s="35"/>
    </row>
    <row r="96" spans="2:3">
      <c r="B96" s="35"/>
      <c r="C96" s="35"/>
    </row>
    <row r="97" spans="2:3">
      <c r="B97" s="35"/>
      <c r="C97" s="35"/>
    </row>
    <row r="98" spans="2:3">
      <c r="B98" s="35"/>
      <c r="C98" s="35"/>
    </row>
    <row r="99" spans="2:3">
      <c r="B99" s="35"/>
      <c r="C99" s="35"/>
    </row>
    <row r="100" spans="2:3">
      <c r="B100" s="35"/>
      <c r="C100" s="35"/>
    </row>
    <row r="101" spans="2:3">
      <c r="B101" s="35"/>
      <c r="C101" s="35"/>
    </row>
    <row r="102" spans="2:3">
      <c r="B102" s="35"/>
      <c r="C102" s="35"/>
    </row>
    <row r="103" spans="2:3">
      <c r="B103" s="35"/>
      <c r="C103" s="35"/>
    </row>
    <row r="104" spans="2:3">
      <c r="B104" s="35"/>
      <c r="C104" s="35"/>
    </row>
    <row r="105" spans="2:3">
      <c r="B105" s="35"/>
      <c r="C105" s="35"/>
    </row>
    <row r="106" spans="2:3">
      <c r="B106" s="35"/>
      <c r="C106" s="35"/>
    </row>
    <row r="107" spans="2:3">
      <c r="B107" s="35"/>
      <c r="C107" s="35"/>
    </row>
    <row r="108" spans="2:3">
      <c r="B108" s="35"/>
      <c r="C108" s="35"/>
    </row>
    <row r="109" spans="2:3">
      <c r="B109" s="35"/>
      <c r="C109" s="35"/>
    </row>
    <row r="110" spans="2:3">
      <c r="B110" s="35"/>
      <c r="C110" s="35"/>
    </row>
    <row r="111" spans="2:3">
      <c r="B111" s="35"/>
      <c r="C111" s="35"/>
    </row>
    <row r="112" spans="2:3">
      <c r="B112" s="35"/>
      <c r="C112" s="35"/>
    </row>
    <row r="113" spans="1:3">
      <c r="B113" s="35"/>
      <c r="C113" s="35"/>
    </row>
    <row r="114" spans="1:3">
      <c r="A114" s="35"/>
      <c r="B114" s="35"/>
      <c r="C114" s="35"/>
    </row>
    <row r="115" spans="1:3">
      <c r="A115" s="35"/>
      <c r="B115" s="35"/>
      <c r="C115" s="35"/>
    </row>
    <row r="116" spans="1:3">
      <c r="A116" s="35"/>
      <c r="B116" s="35"/>
      <c r="C116" s="35"/>
    </row>
    <row r="117" spans="1:3">
      <c r="A117" s="35"/>
      <c r="B117" s="35"/>
      <c r="C117" s="35"/>
    </row>
    <row r="118" spans="1:3">
      <c r="A118" s="35"/>
      <c r="B118" s="35"/>
      <c r="C118" s="35"/>
    </row>
    <row r="119" spans="1:3">
      <c r="A119" s="35"/>
      <c r="B119" s="35"/>
      <c r="C119" s="35"/>
    </row>
    <row r="120" spans="1:3">
      <c r="A120" s="35"/>
      <c r="B120" s="35"/>
      <c r="C120" s="35"/>
    </row>
    <row r="121" spans="1:3">
      <c r="A121" s="35"/>
      <c r="B121" s="35"/>
      <c r="C121" s="35"/>
    </row>
    <row r="122" spans="1:3">
      <c r="A122" s="35"/>
      <c r="B122" s="35"/>
      <c r="C122" s="35"/>
    </row>
    <row r="123" spans="1:3">
      <c r="A123" s="35"/>
      <c r="B123" s="35"/>
      <c r="C123" s="35"/>
    </row>
    <row r="124" spans="1:3">
      <c r="A124" s="35"/>
      <c r="B124" s="35"/>
      <c r="C124" s="35"/>
    </row>
    <row r="125" spans="1:3">
      <c r="A125" s="35"/>
      <c r="B125" s="35"/>
      <c r="C125" s="35"/>
    </row>
    <row r="126" spans="1:3">
      <c r="A126" s="35"/>
      <c r="B126" s="35"/>
      <c r="C126" s="35"/>
    </row>
    <row r="127" spans="1:3">
      <c r="A127" s="35"/>
      <c r="B127" s="35"/>
      <c r="C127" s="35"/>
    </row>
    <row r="128" spans="1:3">
      <c r="A128" s="35"/>
      <c r="B128" s="35"/>
      <c r="C128" s="35"/>
    </row>
    <row r="129" spans="1:3">
      <c r="A129" s="35"/>
      <c r="B129" s="35"/>
      <c r="C129" s="35"/>
    </row>
    <row r="130" spans="1:3">
      <c r="A130" s="35"/>
      <c r="B130" s="35"/>
      <c r="C130" s="35"/>
    </row>
    <row r="131" spans="1:3">
      <c r="A131" s="35"/>
      <c r="B131" s="35"/>
      <c r="C131" s="35"/>
    </row>
    <row r="132" spans="1:3">
      <c r="A132" s="35"/>
      <c r="B132" s="35"/>
      <c r="C132" s="35"/>
    </row>
    <row r="133" spans="1:3">
      <c r="A133" s="35"/>
      <c r="B133" s="35"/>
      <c r="C133" s="35"/>
    </row>
    <row r="134" spans="1:3">
      <c r="A134" s="35"/>
      <c r="B134" s="35"/>
      <c r="C134" s="35"/>
    </row>
    <row r="135" spans="1:3">
      <c r="A135" s="35"/>
      <c r="B135" s="35"/>
      <c r="C135" s="35"/>
    </row>
    <row r="136" spans="1:3">
      <c r="A136" s="35"/>
      <c r="B136" s="35"/>
      <c r="C136" s="35"/>
    </row>
    <row r="137" spans="1:3">
      <c r="A137" s="35"/>
      <c r="B137" s="35"/>
      <c r="C137" s="35"/>
    </row>
    <row r="138" spans="1:3">
      <c r="A138" s="35"/>
      <c r="B138" s="35"/>
      <c r="C138" s="35"/>
    </row>
    <row r="139" spans="1:3">
      <c r="A139" s="35"/>
      <c r="B139" s="35"/>
      <c r="C139" s="35"/>
    </row>
    <row r="140" spans="1:3">
      <c r="A140" s="35"/>
      <c r="B140" s="35"/>
      <c r="C140" s="35"/>
    </row>
    <row r="141" spans="1:3">
      <c r="A141" s="35"/>
      <c r="B141" s="35"/>
      <c r="C141" s="35"/>
    </row>
    <row r="142" spans="1:3">
      <c r="A142" s="35"/>
      <c r="B142" s="35"/>
      <c r="C142" s="35"/>
    </row>
    <row r="143" spans="1:3">
      <c r="A143" s="35"/>
      <c r="B143" s="35"/>
      <c r="C143" s="35"/>
    </row>
    <row r="144" spans="1:3">
      <c r="A144" s="35"/>
      <c r="B144" s="35"/>
      <c r="C144" s="35"/>
    </row>
    <row r="145" spans="1:3">
      <c r="A145" s="35"/>
      <c r="B145" s="35"/>
      <c r="C145" s="35"/>
    </row>
    <row r="146" spans="1:3">
      <c r="A146" s="35"/>
      <c r="B146" s="35"/>
      <c r="C146" s="35"/>
    </row>
    <row r="147" spans="1:3">
      <c r="A147" s="35"/>
      <c r="B147" s="35"/>
      <c r="C147" s="35"/>
    </row>
    <row r="148" spans="1:3">
      <c r="A148" s="35"/>
      <c r="B148" s="35"/>
      <c r="C148" s="35"/>
    </row>
    <row r="149" spans="1:3">
      <c r="A149" s="35"/>
      <c r="B149" s="35"/>
      <c r="C149" s="35"/>
    </row>
    <row r="150" spans="1:3">
      <c r="A150" s="35"/>
      <c r="B150" s="35"/>
      <c r="C150" s="35"/>
    </row>
    <row r="151" spans="1:3">
      <c r="A151" s="35"/>
      <c r="B151" s="35"/>
      <c r="C151" s="35"/>
    </row>
    <row r="152" spans="1:3">
      <c r="A152" s="35"/>
      <c r="B152" s="35"/>
      <c r="C152" s="35"/>
    </row>
    <row r="153" spans="1:3">
      <c r="A153" s="35"/>
      <c r="B153" s="35"/>
      <c r="C153" s="35"/>
    </row>
    <row r="154" spans="1:3">
      <c r="A154" s="35"/>
      <c r="B154" s="35"/>
      <c r="C154" s="35"/>
    </row>
    <row r="155" spans="1:3">
      <c r="A155" s="35"/>
      <c r="B155" s="35"/>
      <c r="C155" s="35"/>
    </row>
    <row r="156" spans="1:3">
      <c r="A156" s="35"/>
      <c r="B156" s="35"/>
      <c r="C156" s="35"/>
    </row>
    <row r="157" spans="1:3">
      <c r="A157" s="35"/>
      <c r="B157" s="35"/>
      <c r="C157" s="35"/>
    </row>
    <row r="158" spans="1:3">
      <c r="A158" s="35"/>
      <c r="B158" s="35"/>
      <c r="C158" s="35"/>
    </row>
    <row r="159" spans="1:3">
      <c r="A159" s="35"/>
      <c r="B159" s="35"/>
      <c r="C159" s="35"/>
    </row>
    <row r="160" spans="1:3">
      <c r="A160" s="35"/>
      <c r="B160" s="35"/>
      <c r="C160" s="35"/>
    </row>
    <row r="161" spans="1:3">
      <c r="A161" s="35"/>
      <c r="B161" s="35"/>
      <c r="C161" s="35"/>
    </row>
    <row r="162" spans="1:3">
      <c r="A162" s="35"/>
      <c r="B162" s="35"/>
      <c r="C162" s="35"/>
    </row>
    <row r="163" spans="1:3">
      <c r="A163" s="35"/>
      <c r="B163" s="35"/>
      <c r="C163" s="35"/>
    </row>
    <row r="164" spans="1:3">
      <c r="A164" s="35"/>
      <c r="B164" s="35"/>
      <c r="C164" s="35"/>
    </row>
    <row r="165" spans="1:3">
      <c r="A165" s="35"/>
      <c r="B165" s="35"/>
      <c r="C165" s="35"/>
    </row>
    <row r="166" spans="1:3">
      <c r="A166" s="35"/>
      <c r="B166" s="35"/>
      <c r="C166" s="35"/>
    </row>
    <row r="167" spans="1:3">
      <c r="A167" s="35"/>
      <c r="B167" s="35"/>
      <c r="C167" s="35"/>
    </row>
    <row r="168" spans="1:3">
      <c r="A168" s="35"/>
      <c r="B168" s="35"/>
      <c r="C168" s="35"/>
    </row>
    <row r="169" spans="1:3">
      <c r="A169" s="35"/>
      <c r="B169" s="35"/>
      <c r="C169" s="35"/>
    </row>
    <row r="170" spans="1:3">
      <c r="A170" s="35"/>
      <c r="B170" s="35"/>
      <c r="C170" s="35"/>
    </row>
    <row r="171" spans="1:3">
      <c r="A171" s="35"/>
      <c r="B171" s="35"/>
      <c r="C171" s="35"/>
    </row>
    <row r="172" spans="1:3">
      <c r="A172" s="35"/>
      <c r="B172" s="35"/>
      <c r="C172" s="35"/>
    </row>
    <row r="173" spans="1:3">
      <c r="A173" s="35"/>
      <c r="B173" s="35"/>
      <c r="C173" s="35"/>
    </row>
    <row r="174" spans="1:3">
      <c r="A174" s="35"/>
      <c r="B174" s="35"/>
      <c r="C174" s="35"/>
    </row>
    <row r="175" spans="1:3">
      <c r="A175" s="35"/>
      <c r="B175" s="35"/>
      <c r="C175" s="35"/>
    </row>
    <row r="176" spans="1:3">
      <c r="A176" s="35"/>
      <c r="B176" s="35"/>
      <c r="C176" s="35"/>
    </row>
    <row r="177" spans="1:3">
      <c r="A177" s="35"/>
      <c r="B177" s="35"/>
      <c r="C177" s="35"/>
    </row>
    <row r="178" spans="1:3">
      <c r="A178" s="35"/>
      <c r="B178" s="35"/>
      <c r="C178" s="35"/>
    </row>
    <row r="179" spans="1:3">
      <c r="A179" s="35"/>
      <c r="B179" s="35"/>
      <c r="C179" s="35"/>
    </row>
    <row r="180" spans="1:3">
      <c r="A180" s="35"/>
      <c r="B180" s="35"/>
      <c r="C180" s="35"/>
    </row>
    <row r="181" spans="1:3">
      <c r="A181" s="35"/>
      <c r="B181" s="35"/>
      <c r="C181" s="35"/>
    </row>
    <row r="182" spans="1:3">
      <c r="A182" s="35"/>
      <c r="B182" s="35"/>
      <c r="C182" s="35"/>
    </row>
    <row r="183" spans="1:3">
      <c r="A183" s="35"/>
      <c r="B183" s="35"/>
      <c r="C183" s="35"/>
    </row>
    <row r="184" spans="1:3">
      <c r="A184" s="35"/>
      <c r="B184" s="35"/>
      <c r="C184" s="35"/>
    </row>
    <row r="185" spans="1:3">
      <c r="A185" s="35"/>
      <c r="B185" s="35"/>
      <c r="C185" s="35"/>
    </row>
    <row r="186" spans="1:3">
      <c r="A186" s="35"/>
      <c r="B186" s="35"/>
      <c r="C186" s="35"/>
    </row>
    <row r="187" spans="1:3">
      <c r="A187" s="35"/>
      <c r="B187" s="35"/>
      <c r="C187" s="35"/>
    </row>
    <row r="188" spans="1:3">
      <c r="A188" s="35"/>
      <c r="B188" s="40"/>
      <c r="C188" s="40"/>
    </row>
    <row r="189" spans="1:3">
      <c r="A189" s="35"/>
      <c r="B189" s="40"/>
      <c r="C189" s="40"/>
    </row>
    <row r="190" spans="1:3">
      <c r="A190" s="35"/>
      <c r="B190" s="40"/>
      <c r="C190" s="40"/>
    </row>
    <row r="191" spans="1:3">
      <c r="A191" s="35"/>
      <c r="B191" s="40"/>
      <c r="C191" s="40"/>
    </row>
    <row r="192" spans="1:3">
      <c r="A192" s="35"/>
      <c r="B192" s="40"/>
      <c r="C192" s="40"/>
    </row>
    <row r="193" spans="1:3">
      <c r="A193" s="35"/>
      <c r="B193" s="40"/>
      <c r="C193" s="40"/>
    </row>
    <row r="194" spans="1:3">
      <c r="A194" s="35"/>
      <c r="B194" s="40"/>
      <c r="C194" s="40"/>
    </row>
    <row r="195" spans="1:3">
      <c r="A195" s="35"/>
      <c r="B195" s="40"/>
      <c r="C195" s="40"/>
    </row>
    <row r="196" spans="1:3">
      <c r="A196" s="35"/>
      <c r="B196" s="40"/>
      <c r="C196" s="40"/>
    </row>
    <row r="197" spans="1:3">
      <c r="A197" s="35"/>
      <c r="B197" s="40"/>
      <c r="C197" s="40"/>
    </row>
    <row r="198" spans="1:3">
      <c r="A198" s="35"/>
      <c r="B198" s="40"/>
      <c r="C198" s="40"/>
    </row>
    <row r="199" spans="1:3">
      <c r="A199" s="35"/>
      <c r="B199" s="40"/>
      <c r="C199" s="40"/>
    </row>
    <row r="200" spans="1:3">
      <c r="A200" s="35"/>
      <c r="B200" s="40"/>
      <c r="C200" s="40"/>
    </row>
    <row r="201" spans="1:3">
      <c r="A201" s="35"/>
      <c r="B201" s="40"/>
      <c r="C201" s="40"/>
    </row>
    <row r="202" spans="1:3">
      <c r="A202" s="35"/>
      <c r="B202" s="40"/>
      <c r="C202" s="40"/>
    </row>
    <row r="203" spans="1:3">
      <c r="A203" s="35"/>
      <c r="B203" s="40"/>
      <c r="C203" s="40"/>
    </row>
    <row r="204" spans="1:3">
      <c r="A204" s="35"/>
      <c r="B204" s="40"/>
      <c r="C204" s="40"/>
    </row>
    <row r="205" spans="1:3">
      <c r="A205" s="35"/>
      <c r="B205" s="40"/>
      <c r="C205" s="40"/>
    </row>
    <row r="206" spans="1:3">
      <c r="A206" s="35"/>
      <c r="B206" s="40"/>
      <c r="C206" s="40"/>
    </row>
    <row r="207" spans="1:3">
      <c r="A207" s="35"/>
      <c r="B207" s="40"/>
      <c r="C207" s="40"/>
    </row>
    <row r="208" spans="1:3">
      <c r="A208" s="35"/>
      <c r="B208" s="40"/>
      <c r="C208" s="40"/>
    </row>
    <row r="209" spans="1:3">
      <c r="A209" s="35"/>
      <c r="B209" s="40"/>
      <c r="C209" s="40"/>
    </row>
    <row r="210" spans="1:3">
      <c r="A210" s="35"/>
      <c r="B210" s="40"/>
      <c r="C210" s="40"/>
    </row>
    <row r="211" spans="1:3">
      <c r="A211" s="35"/>
      <c r="B211" s="40"/>
      <c r="C211" s="40"/>
    </row>
    <row r="212" spans="1:3">
      <c r="A212" s="35"/>
      <c r="B212" s="40"/>
      <c r="C212" s="40"/>
    </row>
    <row r="213" spans="1:3">
      <c r="A213" s="35"/>
      <c r="B213" s="40"/>
      <c r="C213" s="40"/>
    </row>
    <row r="214" spans="1:3">
      <c r="A214" s="35"/>
      <c r="B214" s="40"/>
      <c r="C214" s="40"/>
    </row>
    <row r="215" spans="1:3">
      <c r="A215" s="35"/>
      <c r="B215" s="40"/>
      <c r="C215" s="40"/>
    </row>
    <row r="216" spans="1:3">
      <c r="A216" s="35"/>
      <c r="B216" s="40"/>
      <c r="C216" s="40"/>
    </row>
    <row r="217" spans="1:3">
      <c r="A217" s="35"/>
      <c r="B217" s="40"/>
      <c r="C217" s="40"/>
    </row>
    <row r="218" spans="1:3">
      <c r="A218" s="35"/>
      <c r="B218" s="40"/>
      <c r="C218" s="40"/>
    </row>
    <row r="219" spans="1:3">
      <c r="A219" s="35"/>
      <c r="B219" s="40"/>
      <c r="C219" s="40"/>
    </row>
    <row r="220" spans="1:3">
      <c r="A220" s="35"/>
      <c r="B220" s="40"/>
      <c r="C220" s="40"/>
    </row>
    <row r="221" spans="1:3">
      <c r="A221" s="35"/>
      <c r="B221" s="40"/>
      <c r="C221" s="40"/>
    </row>
    <row r="222" spans="1:3">
      <c r="A222" s="35"/>
      <c r="B222" s="40"/>
      <c r="C222" s="40"/>
    </row>
    <row r="223" spans="1:3">
      <c r="A223" s="35"/>
      <c r="B223" s="40"/>
      <c r="C223" s="40"/>
    </row>
    <row r="224" spans="1:3">
      <c r="A224" s="35"/>
      <c r="B224" s="40"/>
      <c r="C224" s="40"/>
    </row>
    <row r="225" spans="1:3">
      <c r="A225" s="35"/>
      <c r="B225" s="40"/>
      <c r="C225" s="40"/>
    </row>
    <row r="226" spans="1:3">
      <c r="A226" s="35"/>
      <c r="B226" s="40"/>
      <c r="C226" s="40"/>
    </row>
    <row r="227" spans="1:3">
      <c r="A227" s="35"/>
      <c r="B227" s="40"/>
      <c r="C227" s="40"/>
    </row>
    <row r="228" spans="1:3">
      <c r="A228" s="35"/>
      <c r="B228" s="40"/>
      <c r="C228" s="40"/>
    </row>
    <row r="229" spans="1:3">
      <c r="A229" s="35"/>
      <c r="B229" s="40"/>
      <c r="C229" s="40"/>
    </row>
    <row r="230" spans="1:3">
      <c r="A230" s="35"/>
      <c r="B230" s="40"/>
      <c r="C230" s="40"/>
    </row>
    <row r="231" spans="1:3">
      <c r="A231" s="35"/>
      <c r="B231" s="40"/>
      <c r="C231" s="40"/>
    </row>
    <row r="232" spans="1:3">
      <c r="A232" s="35"/>
      <c r="B232" s="40"/>
      <c r="C232" s="40"/>
    </row>
    <row r="233" spans="1:3">
      <c r="A233" s="35"/>
      <c r="B233" s="40"/>
      <c r="C233" s="40"/>
    </row>
    <row r="234" spans="1:3">
      <c r="A234" s="35"/>
      <c r="B234" s="40"/>
      <c r="C234" s="40"/>
    </row>
    <row r="235" spans="1:3">
      <c r="A235" s="35"/>
      <c r="B235" s="40"/>
      <c r="C235" s="40"/>
    </row>
    <row r="236" spans="1:3">
      <c r="A236" s="35"/>
      <c r="B236" s="40"/>
      <c r="C236" s="40"/>
    </row>
    <row r="237" spans="1:3">
      <c r="A237" s="35"/>
      <c r="B237" s="40"/>
      <c r="C237" s="40"/>
    </row>
    <row r="238" spans="1:3">
      <c r="A238" s="35"/>
      <c r="B238" s="40"/>
      <c r="C238" s="40"/>
    </row>
    <row r="239" spans="1:3">
      <c r="A239" s="35"/>
      <c r="B239" s="40"/>
      <c r="C239" s="40"/>
    </row>
    <row r="240" spans="1:3">
      <c r="A240" s="35"/>
      <c r="B240" s="40"/>
      <c r="C240" s="40"/>
    </row>
    <row r="241" spans="1:3">
      <c r="A241" s="35"/>
      <c r="B241" s="40"/>
      <c r="C241" s="40"/>
    </row>
    <row r="242" spans="1:3">
      <c r="A242" s="35"/>
      <c r="B242" s="40"/>
      <c r="C242" s="40"/>
    </row>
    <row r="243" spans="1:3">
      <c r="A243" s="35"/>
      <c r="B243" s="40"/>
      <c r="C243" s="40"/>
    </row>
    <row r="244" spans="1:3">
      <c r="A244" s="35"/>
      <c r="B244" s="40"/>
      <c r="C244" s="40"/>
    </row>
    <row r="245" spans="1:3">
      <c r="A245" s="35"/>
      <c r="B245" s="40"/>
      <c r="C245" s="40"/>
    </row>
    <row r="246" spans="1:3">
      <c r="A246" s="35"/>
      <c r="B246" s="40"/>
      <c r="C246" s="40"/>
    </row>
    <row r="247" spans="1:3">
      <c r="A247" s="35"/>
      <c r="B247" s="40"/>
      <c r="C247" s="40"/>
    </row>
    <row r="248" spans="1:3">
      <c r="A248" s="35"/>
      <c r="B248" s="40"/>
      <c r="C248" s="40"/>
    </row>
    <row r="249" spans="1:3">
      <c r="A249" s="35"/>
      <c r="B249" s="40"/>
      <c r="C249" s="40"/>
    </row>
    <row r="250" spans="1:3">
      <c r="A250" s="35"/>
      <c r="B250" s="40"/>
      <c r="C250" s="40"/>
    </row>
    <row r="251" spans="1:3">
      <c r="A251" s="35"/>
      <c r="B251" s="40"/>
      <c r="C251" s="40"/>
    </row>
    <row r="252" spans="1:3">
      <c r="A252" s="35"/>
      <c r="B252" s="40"/>
      <c r="C252" s="40"/>
    </row>
    <row r="253" spans="1:3">
      <c r="A253" s="35"/>
      <c r="B253" s="40"/>
      <c r="C253" s="40"/>
    </row>
    <row r="254" spans="1:3">
      <c r="A254" s="35"/>
      <c r="B254" s="40"/>
      <c r="C254" s="40"/>
    </row>
    <row r="255" spans="1:3">
      <c r="A255" s="35"/>
      <c r="B255" s="40"/>
      <c r="C255" s="40"/>
    </row>
    <row r="256" spans="1:3">
      <c r="A256" s="35"/>
      <c r="B256" s="40"/>
      <c r="C256" s="40"/>
    </row>
  </sheetData>
  <pageMargins left="0.75" right="0.75" top="1" bottom="1" header="0" footer="0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7</vt:i4>
      </vt:variant>
    </vt:vector>
  </HeadingPairs>
  <TitlesOfParts>
    <vt:vector size="10" baseType="lpstr">
      <vt:lpstr>Pasajeros LAN</vt:lpstr>
      <vt:lpstr>Estadisticas</vt:lpstr>
      <vt:lpstr>Resumen</vt:lpstr>
      <vt:lpstr>Area</vt:lpstr>
      <vt:lpstr>Codigo</vt:lpstr>
      <vt:lpstr>Departamento</vt:lpstr>
      <vt:lpstr>Monto</vt:lpstr>
      <vt:lpstr>Nombre</vt:lpstr>
      <vt:lpstr>Sueldo</vt:lpstr>
      <vt:lpstr>Vendedor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Alumno</dc:creator>
  <cp:lastModifiedBy>Master</cp:lastModifiedBy>
  <dcterms:created xsi:type="dcterms:W3CDTF">2014-06-05T20:20:13Z</dcterms:created>
  <dcterms:modified xsi:type="dcterms:W3CDTF">2017-01-23T00:46:30Z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5dfdce7d-7e8c-4c09-bebd-0eceb21f8357</vt:lpwstr>
  </property>
</Properties>
</file>