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UPACAMARU\EXCEL 29-01-17\"/>
    </mc:Choice>
  </mc:AlternateContent>
  <bookViews>
    <workbookView xWindow="0" yWindow="0" windowWidth="15360" windowHeight="9045" activeTab="2"/>
  </bookViews>
  <sheets>
    <sheet name="Hoja1" sheetId="4" r:id="rId1"/>
    <sheet name="Ejer2" sheetId="2" r:id="rId2"/>
    <sheet name="SI ANIDADO" sheetId="3" r:id="rId3"/>
  </sheets>
  <definedNames>
    <definedName name="_xlnm._FilterDatabase" localSheetId="0" hidden="1">Hoja1!$A$4:$H$112</definedName>
    <definedName name="Distrito">Hoja1!$B$5:$B$112</definedName>
    <definedName name="Fecha">Hoja1!$A$5:$A$112</definedName>
    <definedName name="FIN">Hoja1!$K$9</definedName>
    <definedName name="Importe">Hoja1!$C$5:$C$112</definedName>
    <definedName name="INICIO">Hoja1!$K$8</definedName>
  </definedNames>
  <calcPr calcId="162913"/>
</workbook>
</file>

<file path=xl/calcChain.xml><?xml version="1.0" encoding="utf-8"?>
<calcChain xmlns="http://schemas.openxmlformats.org/spreadsheetml/2006/main">
  <c r="C53" i="3" l="1"/>
  <c r="D40" i="3"/>
  <c r="F66" i="2"/>
  <c r="D41" i="3"/>
  <c r="D42" i="3"/>
  <c r="D43" i="3"/>
  <c r="D44" i="3"/>
  <c r="D39" i="3"/>
  <c r="C54" i="3" l="1"/>
  <c r="C55" i="3"/>
  <c r="C56" i="3"/>
  <c r="C57" i="3"/>
  <c r="C58" i="3"/>
  <c r="C59" i="3"/>
  <c r="C52" i="3"/>
  <c r="D23" i="3"/>
  <c r="D24" i="3"/>
  <c r="D25" i="3"/>
  <c r="D26" i="3"/>
  <c r="D27" i="3"/>
  <c r="D28" i="3"/>
  <c r="D22" i="3"/>
  <c r="E8" i="3"/>
  <c r="E67" i="2"/>
  <c r="E68" i="2"/>
  <c r="E69" i="2"/>
  <c r="E70" i="2"/>
  <c r="E71" i="2"/>
  <c r="E66" i="2"/>
  <c r="D50" i="2"/>
  <c r="E9" i="3"/>
  <c r="E10" i="3"/>
  <c r="E11" i="3"/>
  <c r="E12" i="3"/>
  <c r="E13" i="3"/>
  <c r="D51" i="2"/>
  <c r="D52" i="2"/>
  <c r="D53" i="2"/>
  <c r="D54" i="2"/>
  <c r="D55" i="2"/>
  <c r="D56" i="2"/>
  <c r="E36" i="2"/>
  <c r="E37" i="2"/>
  <c r="E38" i="2"/>
  <c r="E39" i="2"/>
  <c r="E40" i="2"/>
  <c r="E35" i="2"/>
  <c r="D23" i="2"/>
  <c r="D24" i="2"/>
  <c r="D25" i="2"/>
  <c r="D26" i="2"/>
  <c r="D22" i="2"/>
  <c r="D9" i="2"/>
  <c r="D10" i="2"/>
  <c r="D11" i="2"/>
  <c r="D12" i="2"/>
  <c r="D8" i="2"/>
  <c r="G5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G41" i="4"/>
  <c r="G6" i="4"/>
  <c r="F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F11" i="4"/>
  <c r="F16" i="4"/>
  <c r="F21" i="4"/>
  <c r="F27" i="4"/>
  <c r="F32" i="4"/>
  <c r="F37" i="4"/>
  <c r="F43" i="4"/>
  <c r="F48" i="4"/>
  <c r="F53" i="4"/>
  <c r="F59" i="4"/>
  <c r="F64" i="4"/>
  <c r="F69" i="4"/>
  <c r="F75" i="4"/>
  <c r="F80" i="4"/>
  <c r="F85" i="4"/>
  <c r="F91" i="4"/>
  <c r="F96" i="4"/>
  <c r="F101" i="4"/>
  <c r="F107" i="4"/>
  <c r="F11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5" i="4"/>
  <c r="F111" i="4" l="1"/>
  <c r="F100" i="4"/>
  <c r="F89" i="4"/>
  <c r="F79" i="4"/>
  <c r="F68" i="4"/>
  <c r="F57" i="4"/>
  <c r="F47" i="4"/>
  <c r="F36" i="4"/>
  <c r="F31" i="4"/>
  <c r="F20" i="4"/>
  <c r="F15" i="4"/>
  <c r="F7" i="4"/>
  <c r="F109" i="4"/>
  <c r="F104" i="4"/>
  <c r="F99" i="4"/>
  <c r="F93" i="4"/>
  <c r="F88" i="4"/>
  <c r="F83" i="4"/>
  <c r="F77" i="4"/>
  <c r="F72" i="4"/>
  <c r="F67" i="4"/>
  <c r="F61" i="4"/>
  <c r="F56" i="4"/>
  <c r="F51" i="4"/>
  <c r="F45" i="4"/>
  <c r="F40" i="4"/>
  <c r="F35" i="4"/>
  <c r="F29" i="4"/>
  <c r="F24" i="4"/>
  <c r="F19" i="4"/>
  <c r="F13" i="4"/>
  <c r="F6" i="4"/>
  <c r="F105" i="4"/>
  <c r="F95" i="4"/>
  <c r="F84" i="4"/>
  <c r="F73" i="4"/>
  <c r="F63" i="4"/>
  <c r="F52" i="4"/>
  <c r="F41" i="4"/>
  <c r="F25" i="4"/>
  <c r="F5" i="4"/>
  <c r="F108" i="4"/>
  <c r="F103" i="4"/>
  <c r="F97" i="4"/>
  <c r="F92" i="4"/>
  <c r="F87" i="4"/>
  <c r="F81" i="4"/>
  <c r="F76" i="4"/>
  <c r="F71" i="4"/>
  <c r="F65" i="4"/>
  <c r="F60" i="4"/>
  <c r="F55" i="4"/>
  <c r="F49" i="4"/>
  <c r="F44" i="4"/>
  <c r="F39" i="4"/>
  <c r="F33" i="4"/>
  <c r="F28" i="4"/>
  <c r="F23" i="4"/>
  <c r="F17" i="4"/>
  <c r="F12" i="4"/>
  <c r="F9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</calcChain>
</file>

<file path=xl/comments1.xml><?xml version="1.0" encoding="utf-8"?>
<comments xmlns="http://schemas.openxmlformats.org/spreadsheetml/2006/main">
  <authors>
    <author>Master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Master:</t>
        </r>
        <r>
          <rPr>
            <sz val="9"/>
            <color indexed="81"/>
            <rFont val="Tahoma"/>
            <charset val="1"/>
          </rPr>
          <t xml:space="preserve">
PARA EL DISTRITO DEBREÑA CALCULAR EL 5% DEL IMPORTE.PARA EL RESTO DEBE SER
 CERO.</t>
        </r>
      </text>
    </comment>
  </commentList>
</comments>
</file>

<file path=xl/sharedStrings.xml><?xml version="1.0" encoding="utf-8"?>
<sst xmlns="http://schemas.openxmlformats.org/spreadsheetml/2006/main" count="236" uniqueCount="94">
  <si>
    <t>Uso de la función SI</t>
  </si>
  <si>
    <t>EJERCICIO 1</t>
  </si>
  <si>
    <r>
      <t xml:space="preserve">Si el empleado es casado mostrar como resultado </t>
    </r>
    <r>
      <rPr>
        <b/>
        <sz val="10"/>
        <color indexed="10"/>
        <rFont val="Arial"/>
        <family val="2"/>
      </rPr>
      <t>Tiene Bonificación,</t>
    </r>
    <r>
      <rPr>
        <b/>
        <sz val="10"/>
        <rFont val="Arial"/>
        <family val="2"/>
      </rPr>
      <t xml:space="preserve"> en caso contrario </t>
    </r>
    <r>
      <rPr>
        <b/>
        <sz val="10"/>
        <color indexed="10"/>
        <rFont val="Arial"/>
        <family val="2"/>
      </rPr>
      <t>Sin Bonificación</t>
    </r>
  </si>
  <si>
    <t>Empleado</t>
  </si>
  <si>
    <t>Estado Civil</t>
  </si>
  <si>
    <t>Resultado</t>
  </si>
  <si>
    <t>Juan</t>
  </si>
  <si>
    <t>S</t>
  </si>
  <si>
    <t>Jose</t>
  </si>
  <si>
    <t>V</t>
  </si>
  <si>
    <t>Maria</t>
  </si>
  <si>
    <t>C</t>
  </si>
  <si>
    <t>D</t>
  </si>
  <si>
    <t>Teresa</t>
  </si>
  <si>
    <t>EJERCICIO 2</t>
  </si>
  <si>
    <r>
      <t xml:space="preserve">Si el Sueldo es menor a 9000 entonces se le </t>
    </r>
    <r>
      <rPr>
        <b/>
        <sz val="10"/>
        <color indexed="10"/>
        <rFont val="Arial"/>
        <family val="2"/>
      </rPr>
      <t xml:space="preserve">incrementa 5% del Sueldo actual, </t>
    </r>
    <r>
      <rPr>
        <b/>
        <sz val="10"/>
        <rFont val="Arial"/>
        <family val="2"/>
      </rPr>
      <t xml:space="preserve">en caso contrario </t>
    </r>
    <r>
      <rPr>
        <b/>
        <sz val="10"/>
        <color indexed="10"/>
        <rFont val="Arial"/>
        <family val="2"/>
      </rPr>
      <t>no se le incrementa</t>
    </r>
    <r>
      <rPr>
        <b/>
        <sz val="10"/>
        <rFont val="Arial"/>
        <family val="2"/>
      </rPr>
      <t>.</t>
    </r>
  </si>
  <si>
    <t>Nota:  Mostrar como resultado el Nuevo Sueldo (incrementado) o el mismo sueldo anterior.</t>
  </si>
  <si>
    <t>EMPLEADO</t>
  </si>
  <si>
    <t>Sueldo</t>
  </si>
  <si>
    <t>NuevoSueldo</t>
  </si>
  <si>
    <t>Empleado1</t>
  </si>
  <si>
    <t>Empleado2</t>
  </si>
  <si>
    <t>Empleado3</t>
  </si>
  <si>
    <t>Empleado4</t>
  </si>
  <si>
    <t>Empleado5</t>
  </si>
  <si>
    <t>EJERCICIO 3</t>
  </si>
  <si>
    <r>
      <t xml:space="preserve">Hallar el campo "SITUACION" en función del campo "CATEGORIA". Si es categoría "A" se deberá mostrar el mensaje </t>
    </r>
    <r>
      <rPr>
        <b/>
        <sz val="10"/>
        <color indexed="10"/>
        <rFont val="Arial"/>
        <family val="2"/>
      </rPr>
      <t>"Empleado",</t>
    </r>
    <r>
      <rPr>
        <b/>
        <sz val="10"/>
        <rFont val="Arial"/>
        <family val="2"/>
      </rPr>
      <t xml:space="preserve"> en caso contrario </t>
    </r>
    <r>
      <rPr>
        <b/>
        <sz val="10"/>
        <color indexed="10"/>
        <rFont val="Arial"/>
        <family val="2"/>
      </rPr>
      <t>"Obrero"</t>
    </r>
    <r>
      <rPr>
        <b/>
        <sz val="10"/>
        <rFont val="Arial"/>
        <family val="2"/>
      </rPr>
      <t xml:space="preserve">. </t>
    </r>
  </si>
  <si>
    <t>Categoria</t>
  </si>
  <si>
    <t>Situacion</t>
  </si>
  <si>
    <t>Ramos Sanchez, Luis</t>
  </si>
  <si>
    <t>A</t>
  </si>
  <si>
    <t>Alvarado Rojas, Daniel</t>
  </si>
  <si>
    <t>B</t>
  </si>
  <si>
    <t>Lugo Fonseca, Estrella</t>
  </si>
  <si>
    <t>Avalos Tomas, Zoila</t>
  </si>
  <si>
    <t>Chocano Lara, Ernesto</t>
  </si>
  <si>
    <t>Celis Villaran, Jose</t>
  </si>
  <si>
    <t>EJERCICIO 4</t>
  </si>
  <si>
    <r>
      <t>Determine la CONDICIÓN del alumno, bajo la siguiente condición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10.5 la condición </t>
    </r>
  </si>
  <si>
    <r>
      <t xml:space="preserve">será </t>
    </r>
    <r>
      <rPr>
        <b/>
        <sz val="10"/>
        <color indexed="10"/>
        <rFont val="Arial"/>
        <family val="2"/>
      </rPr>
      <t>APROBADO</t>
    </r>
    <r>
      <rPr>
        <b/>
        <sz val="10"/>
        <rFont val="Arial"/>
        <family val="2"/>
      </rPr>
      <t xml:space="preserve"> de lo contrario </t>
    </r>
    <r>
      <rPr>
        <b/>
        <sz val="10"/>
        <color indexed="10"/>
        <rFont val="Arial"/>
        <family val="2"/>
      </rPr>
      <t>DESAPROBADO</t>
    </r>
  </si>
  <si>
    <t>ALUMNO</t>
  </si>
  <si>
    <t>NOTA</t>
  </si>
  <si>
    <t>CONDICION</t>
  </si>
  <si>
    <t>JAVIER</t>
  </si>
  <si>
    <t>ELENA</t>
  </si>
  <si>
    <t>SANDRO</t>
  </si>
  <si>
    <t>JOSE</t>
  </si>
  <si>
    <t>KAREN</t>
  </si>
  <si>
    <t>ANGELA</t>
  </si>
  <si>
    <t>PEDRO</t>
  </si>
  <si>
    <t>EJERCICIO 5</t>
  </si>
  <si>
    <t xml:space="preserve">En esta tabla se desea hallar el campo "BONIFICACIÓN" en función del campo "SUELDO". Si el sueldo es superior a 1500 soles, </t>
  </si>
  <si>
    <r>
      <rPr>
        <b/>
        <sz val="10"/>
        <color indexed="10"/>
        <rFont val="Arial"/>
        <family val="2"/>
      </rPr>
      <t>tendrá una bonificación del 15.8% del sueldo</t>
    </r>
    <r>
      <rPr>
        <b/>
        <sz val="10"/>
        <rFont val="Arial"/>
        <family val="2"/>
      </rPr>
      <t xml:space="preserve">; en caso contrario </t>
    </r>
    <r>
      <rPr>
        <b/>
        <sz val="10"/>
        <color indexed="10"/>
        <rFont val="Arial"/>
        <family val="2"/>
      </rPr>
      <t>22.5% del sueldo</t>
    </r>
    <r>
      <rPr>
        <b/>
        <sz val="10"/>
        <rFont val="Arial"/>
        <family val="2"/>
      </rPr>
      <t>.</t>
    </r>
  </si>
  <si>
    <t>APELLIDOS</t>
  </si>
  <si>
    <t>SUELDO</t>
  </si>
  <si>
    <t>BONIFICACION</t>
  </si>
  <si>
    <t xml:space="preserve">En esta tabla se desea hallar el campo "SITUACION" en función del campo "CATEGORIA". Si es categoria "A" se deberá mostrar el mensaje: "Temporal", Si es B colocar: "Obrero". En caso contrario mostrar: "Empleado". </t>
  </si>
  <si>
    <t>CATEGORIA</t>
  </si>
  <si>
    <t>SITUACION</t>
  </si>
  <si>
    <r>
      <t>Determine la CONDICIÓN del alumno, bajo la siguiente criterio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16.5 la condición </t>
    </r>
  </si>
  <si>
    <t>será: "Excelente". Si es  mayor o igual a 10.5 colocar: "Regular". De lo contrario colocar: "Desaprobado"</t>
  </si>
  <si>
    <r>
      <t xml:space="preserve">Determinar el NUEVO SUELDO de cada trabajador si se desea proporcionarles un AUMENTO del 12% </t>
    </r>
    <r>
      <rPr>
        <b/>
        <u/>
        <sz val="10"/>
        <rFont val="Arial"/>
        <family val="2"/>
      </rPr>
      <t xml:space="preserve">sólo a aquellos </t>
    </r>
  </si>
  <si>
    <t xml:space="preserve">que ganen menos de S/. 500 como SUELDO BASICO. Los que ganan menos de 900 el aumento será 8% </t>
  </si>
  <si>
    <t>En caso contrario seguirán con su mismo sueldo anterior</t>
  </si>
  <si>
    <t>NOMBRES</t>
  </si>
  <si>
    <t>Sueldo Basico</t>
  </si>
  <si>
    <t>Nuevo Sueldo</t>
  </si>
  <si>
    <t>JUAN</t>
  </si>
  <si>
    <t>CARLOS</t>
  </si>
  <si>
    <t>VICTOR</t>
  </si>
  <si>
    <t>CARLA</t>
  </si>
  <si>
    <t>SILVIA</t>
  </si>
  <si>
    <t>CESAR</t>
  </si>
  <si>
    <t>EJERCICIO 6</t>
  </si>
  <si>
    <t>Si la EDAD es mayor o igual a 18 coloque: "Mayor de edad"; Si es mayor a 15 coloque: "Joven", sino coloque: "Niño".</t>
  </si>
  <si>
    <t>EDAD</t>
  </si>
  <si>
    <t>Tipo</t>
  </si>
  <si>
    <t>Fecha</t>
  </si>
  <si>
    <t>Distrito</t>
  </si>
  <si>
    <t>Importe</t>
  </si>
  <si>
    <t>Los Olivos</t>
  </si>
  <si>
    <t>Breña</t>
  </si>
  <si>
    <t>Comas</t>
  </si>
  <si>
    <t>Lince</t>
  </si>
  <si>
    <t>Rímac</t>
  </si>
  <si>
    <t>Resumen de Ventas</t>
  </si>
  <si>
    <t>¿Es de Breña?</t>
  </si>
  <si>
    <t>¿El Importe es mayor a 2500?</t>
  </si>
  <si>
    <t>¿La fecha es del 1er semestre del 2014?</t>
  </si>
  <si>
    <t xml:space="preserve">* para las formulas solo los textos llevan " comillas" los numeros no llevan </t>
  </si>
  <si>
    <t>INICIO</t>
  </si>
  <si>
    <t>FIN</t>
  </si>
  <si>
    <t>¿Pertenece al intervalo?</t>
  </si>
  <si>
    <t>Para los de Breña y Lince que diga "Promoción".Para el resto un guión.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</si>
</sst>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([$€-2]\ * #,##0.00_);_([$€-2]\ * \(#,##0.00\);_([$€-2]\ * &quot;-&quot;??_)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62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6">
    <xf numFmtId="0" fontId="0" fillId="0" borderId="0" xfId="0"/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" fontId="0" fillId="5" borderId="4" xfId="0" applyNumberFormat="1" applyFill="1" applyBorder="1" applyAlignment="1">
      <alignment horizontal="center"/>
    </xf>
    <xf numFmtId="0" fontId="0" fillId="5" borderId="4" xfId="0" quotePrefix="1" applyFill="1" applyBorder="1" applyAlignment="1"/>
    <xf numFmtId="0" fontId="5" fillId="4" borderId="5" xfId="0" applyFont="1" applyFill="1" applyBorder="1"/>
    <xf numFmtId="0" fontId="1" fillId="4" borderId="6" xfId="0" applyFont="1" applyFill="1" applyBorder="1"/>
    <xf numFmtId="0" fontId="5" fillId="4" borderId="7" xfId="0" applyFont="1" applyFill="1" applyBorder="1"/>
    <xf numFmtId="0" fontId="1" fillId="4" borderId="8" xfId="0" applyFont="1" applyFill="1" applyBorder="1"/>
    <xf numFmtId="0" fontId="0" fillId="5" borderId="1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/>
    <xf numFmtId="0" fontId="1" fillId="5" borderId="1" xfId="0" applyFont="1" applyFill="1" applyBorder="1" applyAlignment="1"/>
    <xf numFmtId="0" fontId="1" fillId="5" borderId="10" xfId="0" applyFont="1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5" borderId="0" xfId="0" applyFill="1" applyBorder="1"/>
    <xf numFmtId="164" fontId="1" fillId="5" borderId="0" xfId="1" applyNumberFormat="1" applyFill="1" applyBorder="1" applyAlignment="1"/>
    <xf numFmtId="165" fontId="0" fillId="5" borderId="0" xfId="0" applyNumberFormat="1" applyFill="1" applyBorder="1" applyAlignment="1"/>
    <xf numFmtId="0" fontId="4" fillId="5" borderId="0" xfId="0" applyFont="1" applyFill="1"/>
    <xf numFmtId="0" fontId="5" fillId="5" borderId="1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5" borderId="10" xfId="0" applyFill="1" applyBorder="1"/>
    <xf numFmtId="0" fontId="1" fillId="5" borderId="10" xfId="0" applyFont="1" applyFill="1" applyBorder="1" applyAlignment="1"/>
    <xf numFmtId="0" fontId="0" fillId="5" borderId="13" xfId="0" applyFill="1" applyBorder="1"/>
    <xf numFmtId="0" fontId="0" fillId="4" borderId="6" xfId="0" applyFill="1" applyBorder="1"/>
    <xf numFmtId="0" fontId="5" fillId="4" borderId="15" xfId="0" applyFont="1" applyFill="1" applyBorder="1"/>
    <xf numFmtId="0" fontId="0" fillId="4" borderId="0" xfId="0" applyFill="1" applyBorder="1"/>
    <xf numFmtId="0" fontId="0" fillId="4" borderId="8" xfId="0" applyFill="1" applyBorder="1"/>
    <xf numFmtId="0" fontId="5" fillId="5" borderId="0" xfId="0" applyFont="1" applyFill="1" applyBorder="1"/>
    <xf numFmtId="0" fontId="0" fillId="5" borderId="16" xfId="0" applyFill="1" applyBorder="1"/>
    <xf numFmtId="0" fontId="5" fillId="4" borderId="2" xfId="0" applyFont="1" applyFill="1" applyBorder="1"/>
    <xf numFmtId="0" fontId="1" fillId="4" borderId="3" xfId="0" applyFont="1" applyFill="1" applyBorder="1"/>
    <xf numFmtId="0" fontId="5" fillId="5" borderId="17" xfId="0" applyFont="1" applyFill="1" applyBorder="1" applyAlignment="1">
      <alignment horizontal="center"/>
    </xf>
    <xf numFmtId="164" fontId="1" fillId="5" borderId="0" xfId="2" applyNumberFormat="1" applyFill="1" applyBorder="1" applyAlignment="1"/>
    <xf numFmtId="164" fontId="1" fillId="5" borderId="10" xfId="2" applyNumberFormat="1" applyFill="1" applyBorder="1" applyAlignment="1"/>
    <xf numFmtId="165" fontId="0" fillId="5" borderId="10" xfId="0" applyNumberFormat="1" applyFill="1" applyBorder="1" applyAlignment="1"/>
    <xf numFmtId="164" fontId="1" fillId="5" borderId="13" xfId="2" applyNumberFormat="1" applyFill="1" applyBorder="1" applyAlignment="1"/>
    <xf numFmtId="0" fontId="7" fillId="5" borderId="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4" fontId="0" fillId="0" borderId="0" xfId="0" applyNumberFormat="1"/>
    <xf numFmtId="39" fontId="0" fillId="0" borderId="0" xfId="1" applyNumberFormat="1" applyFont="1"/>
    <xf numFmtId="0" fontId="5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0" fontId="10" fillId="8" borderId="4" xfId="0" applyFont="1" applyFill="1" applyBorder="1"/>
    <xf numFmtId="0" fontId="0" fillId="5" borderId="4" xfId="0" applyFill="1" applyBorder="1" applyAlignment="1">
      <alignment horizontal="left"/>
    </xf>
    <xf numFmtId="0" fontId="5" fillId="4" borderId="7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7" fillId="5" borderId="1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4" borderId="5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3" fillId="3" borderId="0" xfId="0" applyFont="1" applyFill="1" applyAlignment="1">
      <alignment horizontal="center"/>
    </xf>
    <xf numFmtId="0" fontId="5" fillId="4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7" fillId="5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9" borderId="0" xfId="0" applyFont="1" applyFill="1"/>
  </cellXfs>
  <cellStyles count="4">
    <cellStyle name="Euro" xfId="3"/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19</xdr:row>
      <xdr:rowOff>142875</xdr:rowOff>
    </xdr:from>
    <xdr:to>
      <xdr:col>6</xdr:col>
      <xdr:colOff>2238375</xdr:colOff>
      <xdr:row>26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990" y="3411855"/>
          <a:ext cx="3644265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504825</xdr:colOff>
      <xdr:row>5</xdr:row>
      <xdr:rowOff>123825</xdr:rowOff>
    </xdr:from>
    <xdr:to>
      <xdr:col>6</xdr:col>
      <xdr:colOff>2228850</xdr:colOff>
      <xdr:row>11</xdr:row>
      <xdr:rowOff>95250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65" y="1030605"/>
          <a:ext cx="3644265" cy="97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12"/>
  <sheetViews>
    <sheetView zoomScale="124" zoomScaleNormal="124" workbookViewId="0">
      <selection activeCell="H4" sqref="H4"/>
    </sheetView>
  </sheetViews>
  <sheetFormatPr baseColWidth="10" defaultRowHeight="12.75" x14ac:dyDescent="0.2"/>
  <cols>
    <col min="4" max="4" width="14.140625" customWidth="1"/>
    <col min="5" max="5" width="14.7109375" customWidth="1"/>
    <col min="6" max="6" width="19.28515625" customWidth="1"/>
    <col min="7" max="7" width="16.140625" customWidth="1"/>
    <col min="8" max="8" width="19" customWidth="1"/>
  </cols>
  <sheetData>
    <row r="2" spans="1:11" ht="15.75" x14ac:dyDescent="0.25">
      <c r="A2" s="47" t="s">
        <v>85</v>
      </c>
      <c r="B2" s="47"/>
      <c r="F2" s="43"/>
    </row>
    <row r="4" spans="1:11" ht="51.75" thickBot="1" x14ac:dyDescent="0.25">
      <c r="A4" s="45" t="s">
        <v>77</v>
      </c>
      <c r="B4" s="45" t="s">
        <v>78</v>
      </c>
      <c r="C4" s="45" t="s">
        <v>79</v>
      </c>
      <c r="D4" s="46" t="s">
        <v>87</v>
      </c>
      <c r="E4" s="46" t="s">
        <v>86</v>
      </c>
      <c r="F4" s="46" t="s">
        <v>88</v>
      </c>
      <c r="G4" s="63" t="s">
        <v>92</v>
      </c>
      <c r="H4" s="63" t="s">
        <v>93</v>
      </c>
    </row>
    <row r="5" spans="1:11" x14ac:dyDescent="0.2">
      <c r="A5" s="43">
        <v>41644</v>
      </c>
      <c r="B5" t="s">
        <v>84</v>
      </c>
      <c r="C5" s="44">
        <v>981.61</v>
      </c>
      <c r="D5" s="62" t="str">
        <f>IF(C5&gt;2500,"Cierto","No es Cierto")</f>
        <v>No es Cierto</v>
      </c>
      <c r="E5" s="62">
        <f>IF(B5="BREÑA",5%*C5,0)</f>
        <v>0</v>
      </c>
      <c r="F5" s="43" t="str">
        <f>IF(A5&lt;=$G$6,"SI","NO")</f>
        <v>SI</v>
      </c>
      <c r="G5" s="64" t="str">
        <f>IF(AND(A5&gt;=INICIO,A5&lt;=FIN),"OK","-")</f>
        <v>-</v>
      </c>
      <c r="H5" s="62" t="str">
        <f>IF(OR(B5="Breña",B5="Lince"),"Promoción","-")</f>
        <v>-</v>
      </c>
    </row>
    <row r="6" spans="1:11" x14ac:dyDescent="0.2">
      <c r="A6" s="43">
        <v>41647</v>
      </c>
      <c r="B6" t="s">
        <v>80</v>
      </c>
      <c r="C6" s="44">
        <v>1473.86</v>
      </c>
      <c r="D6" s="62" t="str">
        <f t="shared" ref="D6:D69" si="0">IF(C6&gt;2500,"Cierto","No es Cierto")</f>
        <v>No es Cierto</v>
      </c>
      <c r="E6" s="62">
        <f t="shared" ref="E6:E69" si="1">IF(B6="BREÑA",5%*C6,0)</f>
        <v>0</v>
      </c>
      <c r="F6" s="43" t="str">
        <f t="shared" ref="F6:F69" si="2">IF(A6&lt;=$G$6,"SI","NO")</f>
        <v>SI</v>
      </c>
      <c r="G6" s="64" t="str">
        <f>IF(AND(A6&gt;=INICIO,A6&lt;=FIN),"OK","-")</f>
        <v>-</v>
      </c>
      <c r="H6" s="62" t="str">
        <f t="shared" ref="H6:H69" si="3">IF(OR(B6="Breña",B6="Lince"),"Promoción","-")</f>
        <v>-</v>
      </c>
    </row>
    <row r="7" spans="1:11" x14ac:dyDescent="0.2">
      <c r="A7" s="43">
        <v>41652</v>
      </c>
      <c r="B7" t="s">
        <v>81</v>
      </c>
      <c r="C7" s="44">
        <v>1538.53</v>
      </c>
      <c r="D7" s="62" t="str">
        <f t="shared" si="0"/>
        <v>No es Cierto</v>
      </c>
      <c r="E7" s="62">
        <f t="shared" si="1"/>
        <v>76.926500000000004</v>
      </c>
      <c r="F7" s="43" t="str">
        <f t="shared" si="2"/>
        <v>SI</v>
      </c>
      <c r="G7" s="64" t="str">
        <f>IF(AND(A7&gt;=INICIO,A7&lt;=FIN),"OK","-")</f>
        <v>-</v>
      </c>
      <c r="H7" s="62" t="str">
        <f t="shared" si="3"/>
        <v>Promoción</v>
      </c>
    </row>
    <row r="8" spans="1:11" x14ac:dyDescent="0.2">
      <c r="A8" s="43">
        <v>41660</v>
      </c>
      <c r="B8" t="s">
        <v>82</v>
      </c>
      <c r="C8" s="44">
        <v>916.94</v>
      </c>
      <c r="D8" s="62" t="str">
        <f t="shared" si="0"/>
        <v>No es Cierto</v>
      </c>
      <c r="E8" s="62">
        <f t="shared" si="1"/>
        <v>0</v>
      </c>
      <c r="F8" s="43" t="str">
        <f t="shared" si="2"/>
        <v>SI</v>
      </c>
      <c r="G8" s="64" t="str">
        <f>IF(AND(A8&gt;=INICIO,A8&lt;=FIN),"OK","-")</f>
        <v>-</v>
      </c>
      <c r="H8" s="62" t="str">
        <f t="shared" si="3"/>
        <v>-</v>
      </c>
      <c r="J8" s="65" t="s">
        <v>90</v>
      </c>
      <c r="K8" s="43">
        <v>41913</v>
      </c>
    </row>
    <row r="9" spans="1:11" x14ac:dyDescent="0.2">
      <c r="A9" s="43">
        <v>41665</v>
      </c>
      <c r="B9" t="s">
        <v>82</v>
      </c>
      <c r="C9" s="44">
        <v>2459.33</v>
      </c>
      <c r="D9" s="62" t="str">
        <f t="shared" si="0"/>
        <v>No es Cierto</v>
      </c>
      <c r="E9" s="62">
        <f t="shared" si="1"/>
        <v>0</v>
      </c>
      <c r="F9" s="43" t="str">
        <f t="shared" si="2"/>
        <v>SI</v>
      </c>
      <c r="G9" s="64" t="str">
        <f>IF(AND(A9&gt;=INICIO,A9&lt;=FIN),"OK","-")</f>
        <v>-</v>
      </c>
      <c r="H9" s="62" t="str">
        <f t="shared" si="3"/>
        <v>-</v>
      </c>
      <c r="J9" s="65" t="s">
        <v>91</v>
      </c>
      <c r="K9" s="43">
        <v>42063</v>
      </c>
    </row>
    <row r="10" spans="1:11" x14ac:dyDescent="0.2">
      <c r="A10" s="43">
        <v>41666</v>
      </c>
      <c r="B10" t="s">
        <v>80</v>
      </c>
      <c r="C10" s="44">
        <v>5034.4799999999996</v>
      </c>
      <c r="D10" s="62" t="str">
        <f t="shared" si="0"/>
        <v>Cierto</v>
      </c>
      <c r="E10" s="62">
        <f t="shared" si="1"/>
        <v>0</v>
      </c>
      <c r="F10" s="43" t="str">
        <f t="shared" si="2"/>
        <v>SI</v>
      </c>
      <c r="G10" s="64" t="str">
        <f>IF(AND(A10&gt;=INICIO,A10&lt;=FIN),"OK","-")</f>
        <v>-</v>
      </c>
      <c r="H10" s="62" t="str">
        <f t="shared" si="3"/>
        <v>-</v>
      </c>
    </row>
    <row r="11" spans="1:11" x14ac:dyDescent="0.2">
      <c r="A11" s="43">
        <v>41673</v>
      </c>
      <c r="B11" t="s">
        <v>84</v>
      </c>
      <c r="C11" s="44">
        <v>4248.8100000000004</v>
      </c>
      <c r="D11" s="62" t="str">
        <f t="shared" si="0"/>
        <v>Cierto</v>
      </c>
      <c r="E11" s="62">
        <f t="shared" si="1"/>
        <v>0</v>
      </c>
      <c r="F11" s="43" t="str">
        <f t="shared" si="2"/>
        <v>SI</v>
      </c>
      <c r="G11" s="64" t="str">
        <f>IF(AND(A11&gt;=INICIO,A11&lt;=FIN),"OK","-")</f>
        <v>-</v>
      </c>
      <c r="H11" s="62" t="str">
        <f t="shared" si="3"/>
        <v>-</v>
      </c>
    </row>
    <row r="12" spans="1:11" x14ac:dyDescent="0.2">
      <c r="A12" s="43">
        <v>41692</v>
      </c>
      <c r="B12" t="s">
        <v>81</v>
      </c>
      <c r="C12" s="44">
        <v>2716.07</v>
      </c>
      <c r="D12" s="62" t="str">
        <f t="shared" si="0"/>
        <v>Cierto</v>
      </c>
      <c r="E12" s="62">
        <f t="shared" si="1"/>
        <v>135.80350000000001</v>
      </c>
      <c r="F12" s="43" t="str">
        <f t="shared" si="2"/>
        <v>SI</v>
      </c>
      <c r="G12" s="64" t="str">
        <f>IF(AND(A12&gt;=INICIO,A12&lt;=FIN),"OK","-")</f>
        <v>-</v>
      </c>
      <c r="H12" s="62" t="str">
        <f t="shared" si="3"/>
        <v>Promoción</v>
      </c>
    </row>
    <row r="13" spans="1:11" x14ac:dyDescent="0.2">
      <c r="A13" s="43">
        <v>41701</v>
      </c>
      <c r="B13" t="s">
        <v>83</v>
      </c>
      <c r="C13" s="44">
        <v>1402.44</v>
      </c>
      <c r="D13" s="62" t="str">
        <f t="shared" si="0"/>
        <v>No es Cierto</v>
      </c>
      <c r="E13" s="62">
        <f t="shared" si="1"/>
        <v>0</v>
      </c>
      <c r="F13" s="43" t="str">
        <f t="shared" si="2"/>
        <v>SI</v>
      </c>
      <c r="G13" s="64" t="str">
        <f>IF(AND(A13&gt;=INICIO,A13&lt;=FIN),"OK","-")</f>
        <v>-</v>
      </c>
      <c r="H13" s="62" t="str">
        <f t="shared" si="3"/>
        <v>Promoción</v>
      </c>
    </row>
    <row r="14" spans="1:11" x14ac:dyDescent="0.2">
      <c r="A14" s="43">
        <v>41712</v>
      </c>
      <c r="B14" t="s">
        <v>84</v>
      </c>
      <c r="C14" s="44">
        <v>2994.05</v>
      </c>
      <c r="D14" s="62" t="str">
        <f t="shared" si="0"/>
        <v>Cierto</v>
      </c>
      <c r="E14" s="62">
        <f t="shared" si="1"/>
        <v>0</v>
      </c>
      <c r="F14" s="43" t="str">
        <f t="shared" si="2"/>
        <v>SI</v>
      </c>
      <c r="G14" s="64" t="str">
        <f>IF(AND(A14&gt;=INICIO,A14&lt;=FIN),"OK","-")</f>
        <v>-</v>
      </c>
      <c r="H14" s="62" t="str">
        <f t="shared" si="3"/>
        <v>-</v>
      </c>
    </row>
    <row r="15" spans="1:11" x14ac:dyDescent="0.2">
      <c r="A15" s="43">
        <v>41713</v>
      </c>
      <c r="B15" t="s">
        <v>82</v>
      </c>
      <c r="C15" s="44">
        <v>1624.43</v>
      </c>
      <c r="D15" s="62" t="str">
        <f t="shared" si="0"/>
        <v>No es Cierto</v>
      </c>
      <c r="E15" s="62">
        <f t="shared" si="1"/>
        <v>0</v>
      </c>
      <c r="F15" s="43" t="str">
        <f t="shared" si="2"/>
        <v>SI</v>
      </c>
      <c r="G15" s="64" t="str">
        <f>IF(AND(A15&gt;=INICIO,A15&lt;=FIN),"OK","-")</f>
        <v>-</v>
      </c>
      <c r="H15" s="62" t="str">
        <f t="shared" si="3"/>
        <v>-</v>
      </c>
    </row>
    <row r="16" spans="1:11" x14ac:dyDescent="0.2">
      <c r="A16" s="43">
        <v>41715</v>
      </c>
      <c r="B16" t="s">
        <v>84</v>
      </c>
      <c r="C16" s="44">
        <v>5144.5200000000004</v>
      </c>
      <c r="D16" s="62" t="str">
        <f t="shared" si="0"/>
        <v>Cierto</v>
      </c>
      <c r="E16" s="62">
        <f t="shared" si="1"/>
        <v>0</v>
      </c>
      <c r="F16" s="43" t="str">
        <f t="shared" si="2"/>
        <v>SI</v>
      </c>
      <c r="G16" s="64" t="str">
        <f>IF(AND(A16&gt;=INICIO,A16&lt;=FIN),"OK","-")</f>
        <v>-</v>
      </c>
      <c r="H16" s="62" t="str">
        <f t="shared" si="3"/>
        <v>-</v>
      </c>
    </row>
    <row r="17" spans="1:8" x14ac:dyDescent="0.2">
      <c r="A17" s="43">
        <v>41723</v>
      </c>
      <c r="B17" t="s">
        <v>83</v>
      </c>
      <c r="C17" s="44">
        <v>3674.52</v>
      </c>
      <c r="D17" s="62" t="str">
        <f t="shared" si="0"/>
        <v>Cierto</v>
      </c>
      <c r="E17" s="62">
        <f t="shared" si="1"/>
        <v>0</v>
      </c>
      <c r="F17" s="43" t="str">
        <f t="shared" si="2"/>
        <v>SI</v>
      </c>
      <c r="G17" s="64" t="str">
        <f>IF(AND(A17&gt;=INICIO,A17&lt;=FIN),"OK","-")</f>
        <v>-</v>
      </c>
      <c r="H17" s="62" t="str">
        <f t="shared" si="3"/>
        <v>Promoción</v>
      </c>
    </row>
    <row r="18" spans="1:8" x14ac:dyDescent="0.2">
      <c r="A18" s="43">
        <v>41725</v>
      </c>
      <c r="B18" t="s">
        <v>83</v>
      </c>
      <c r="C18" s="44">
        <v>2446.7800000000002</v>
      </c>
      <c r="D18" s="62" t="str">
        <f t="shared" si="0"/>
        <v>No es Cierto</v>
      </c>
      <c r="E18" s="62">
        <f t="shared" si="1"/>
        <v>0</v>
      </c>
      <c r="F18" s="43" t="str">
        <f t="shared" si="2"/>
        <v>SI</v>
      </c>
      <c r="G18" s="64" t="str">
        <f>IF(AND(A18&gt;=INICIO,A18&lt;=FIN),"OK","-")</f>
        <v>-</v>
      </c>
      <c r="H18" s="62" t="str">
        <f t="shared" si="3"/>
        <v>Promoción</v>
      </c>
    </row>
    <row r="19" spans="1:8" x14ac:dyDescent="0.2">
      <c r="A19" s="43">
        <v>41726</v>
      </c>
      <c r="B19" t="s">
        <v>84</v>
      </c>
      <c r="C19" s="44">
        <v>3285.54</v>
      </c>
      <c r="D19" s="62" t="str">
        <f t="shared" si="0"/>
        <v>Cierto</v>
      </c>
      <c r="E19" s="62">
        <f t="shared" si="1"/>
        <v>0</v>
      </c>
      <c r="F19" s="43" t="str">
        <f t="shared" si="2"/>
        <v>SI</v>
      </c>
      <c r="G19" s="64" t="str">
        <f>IF(AND(A19&gt;=INICIO,A19&lt;=FIN),"OK","-")</f>
        <v>-</v>
      </c>
      <c r="H19" s="62" t="str">
        <f t="shared" si="3"/>
        <v>-</v>
      </c>
    </row>
    <row r="20" spans="1:8" x14ac:dyDescent="0.2">
      <c r="A20" s="43">
        <v>41730</v>
      </c>
      <c r="B20" t="s">
        <v>84</v>
      </c>
      <c r="C20" s="44">
        <v>2941.93</v>
      </c>
      <c r="D20" s="62" t="str">
        <f t="shared" si="0"/>
        <v>Cierto</v>
      </c>
      <c r="E20" s="62">
        <f t="shared" si="1"/>
        <v>0</v>
      </c>
      <c r="F20" s="43" t="str">
        <f t="shared" si="2"/>
        <v>SI</v>
      </c>
      <c r="G20" s="64" t="str">
        <f>IF(AND(A20&gt;=INICIO,A20&lt;=FIN),"OK","-")</f>
        <v>-</v>
      </c>
      <c r="H20" s="62" t="str">
        <f t="shared" si="3"/>
        <v>-</v>
      </c>
    </row>
    <row r="21" spans="1:8" x14ac:dyDescent="0.2">
      <c r="A21" s="43">
        <v>41742</v>
      </c>
      <c r="B21" t="s">
        <v>80</v>
      </c>
      <c r="C21" s="44">
        <v>138.99</v>
      </c>
      <c r="D21" s="62" t="str">
        <f t="shared" si="0"/>
        <v>No es Cierto</v>
      </c>
      <c r="E21" s="62">
        <f t="shared" si="1"/>
        <v>0</v>
      </c>
      <c r="F21" s="43" t="str">
        <f t="shared" si="2"/>
        <v>SI</v>
      </c>
      <c r="G21" s="64" t="str">
        <f>IF(AND(A21&gt;=INICIO,A21&lt;=FIN),"OK","-")</f>
        <v>-</v>
      </c>
      <c r="H21" s="62" t="str">
        <f t="shared" si="3"/>
        <v>-</v>
      </c>
    </row>
    <row r="22" spans="1:8" x14ac:dyDescent="0.2">
      <c r="A22" s="43">
        <v>41748</v>
      </c>
      <c r="B22" t="s">
        <v>83</v>
      </c>
      <c r="C22" s="44">
        <v>4306.72</v>
      </c>
      <c r="D22" s="62" t="str">
        <f t="shared" si="0"/>
        <v>Cierto</v>
      </c>
      <c r="E22" s="62">
        <f t="shared" si="1"/>
        <v>0</v>
      </c>
      <c r="F22" s="43" t="str">
        <f t="shared" si="2"/>
        <v>SI</v>
      </c>
      <c r="G22" s="64" t="str">
        <f>IF(AND(A22&gt;=INICIO,A22&lt;=FIN),"OK","-")</f>
        <v>-</v>
      </c>
      <c r="H22" s="62" t="str">
        <f t="shared" si="3"/>
        <v>Promoción</v>
      </c>
    </row>
    <row r="23" spans="1:8" x14ac:dyDescent="0.2">
      <c r="A23" s="43">
        <v>41754</v>
      </c>
      <c r="B23" t="s">
        <v>81</v>
      </c>
      <c r="C23" s="44">
        <v>1552.04</v>
      </c>
      <c r="D23" s="62" t="str">
        <f t="shared" si="0"/>
        <v>No es Cierto</v>
      </c>
      <c r="E23" s="62">
        <f t="shared" si="1"/>
        <v>77.602000000000004</v>
      </c>
      <c r="F23" s="43" t="str">
        <f t="shared" si="2"/>
        <v>SI</v>
      </c>
      <c r="G23" s="64" t="str">
        <f>IF(AND(A23&gt;=INICIO,A23&lt;=FIN),"OK","-")</f>
        <v>-</v>
      </c>
      <c r="H23" s="62" t="str">
        <f t="shared" si="3"/>
        <v>Promoción</v>
      </c>
    </row>
    <row r="24" spans="1:8" x14ac:dyDescent="0.2">
      <c r="A24" s="43">
        <v>41755</v>
      </c>
      <c r="B24" t="s">
        <v>83</v>
      </c>
      <c r="C24" s="44">
        <v>2708.35</v>
      </c>
      <c r="D24" s="62" t="str">
        <f t="shared" si="0"/>
        <v>Cierto</v>
      </c>
      <c r="E24" s="62">
        <f t="shared" si="1"/>
        <v>0</v>
      </c>
      <c r="F24" s="43" t="str">
        <f t="shared" si="2"/>
        <v>SI</v>
      </c>
      <c r="G24" s="64" t="str">
        <f>IF(AND(A24&gt;=INICIO,A24&lt;=FIN),"OK","-")</f>
        <v>-</v>
      </c>
      <c r="H24" s="62" t="str">
        <f t="shared" si="3"/>
        <v>Promoción</v>
      </c>
    </row>
    <row r="25" spans="1:8" x14ac:dyDescent="0.2">
      <c r="A25" s="43">
        <v>41766</v>
      </c>
      <c r="B25" t="s">
        <v>81</v>
      </c>
      <c r="C25" s="44">
        <v>3516.22</v>
      </c>
      <c r="D25" s="62" t="str">
        <f t="shared" si="0"/>
        <v>Cierto</v>
      </c>
      <c r="E25" s="62">
        <f t="shared" si="1"/>
        <v>175.81100000000001</v>
      </c>
      <c r="F25" s="43" t="str">
        <f t="shared" si="2"/>
        <v>SI</v>
      </c>
      <c r="G25" s="64" t="str">
        <f>IF(AND(A25&gt;=INICIO,A25&lt;=FIN),"OK","-")</f>
        <v>-</v>
      </c>
      <c r="H25" s="62" t="str">
        <f t="shared" si="3"/>
        <v>Promoción</v>
      </c>
    </row>
    <row r="26" spans="1:8" x14ac:dyDescent="0.2">
      <c r="A26" s="43">
        <v>41771</v>
      </c>
      <c r="B26" t="s">
        <v>82</v>
      </c>
      <c r="C26" s="44">
        <v>3229.56</v>
      </c>
      <c r="D26" s="62" t="str">
        <f t="shared" si="0"/>
        <v>Cierto</v>
      </c>
      <c r="E26" s="62">
        <f t="shared" si="1"/>
        <v>0</v>
      </c>
      <c r="F26" s="43" t="str">
        <f t="shared" si="2"/>
        <v>SI</v>
      </c>
      <c r="G26" s="64" t="str">
        <f>IF(AND(A26&gt;=INICIO,A26&lt;=FIN),"OK","-")</f>
        <v>-</v>
      </c>
      <c r="H26" s="62" t="str">
        <f t="shared" si="3"/>
        <v>-</v>
      </c>
    </row>
    <row r="27" spans="1:8" x14ac:dyDescent="0.2">
      <c r="A27" s="43">
        <v>41771</v>
      </c>
      <c r="B27" t="s">
        <v>80</v>
      </c>
      <c r="C27" s="44">
        <v>2213.1999999999998</v>
      </c>
      <c r="D27" s="62" t="str">
        <f t="shared" si="0"/>
        <v>No es Cierto</v>
      </c>
      <c r="E27" s="62">
        <f t="shared" si="1"/>
        <v>0</v>
      </c>
      <c r="F27" s="43" t="str">
        <f t="shared" si="2"/>
        <v>SI</v>
      </c>
      <c r="G27" s="64" t="str">
        <f>IF(AND(A27&gt;=INICIO,A27&lt;=FIN),"OK","-")</f>
        <v>-</v>
      </c>
      <c r="H27" s="62" t="str">
        <f t="shared" si="3"/>
        <v>-</v>
      </c>
    </row>
    <row r="28" spans="1:8" x14ac:dyDescent="0.2">
      <c r="A28" s="43">
        <v>41777</v>
      </c>
      <c r="B28" t="s">
        <v>82</v>
      </c>
      <c r="C28" s="44">
        <v>1382.17</v>
      </c>
      <c r="D28" s="62" t="str">
        <f t="shared" si="0"/>
        <v>No es Cierto</v>
      </c>
      <c r="E28" s="62">
        <f t="shared" si="1"/>
        <v>0</v>
      </c>
      <c r="F28" s="43" t="str">
        <f t="shared" si="2"/>
        <v>SI</v>
      </c>
      <c r="G28" s="64" t="str">
        <f>IF(AND(A28&gt;=INICIO,A28&lt;=FIN),"OK","-")</f>
        <v>-</v>
      </c>
      <c r="H28" s="62" t="str">
        <f t="shared" si="3"/>
        <v>-</v>
      </c>
    </row>
    <row r="29" spans="1:8" x14ac:dyDescent="0.2">
      <c r="A29" s="43">
        <v>41787</v>
      </c>
      <c r="B29" t="s">
        <v>80</v>
      </c>
      <c r="C29" s="44">
        <v>79.150000000000006</v>
      </c>
      <c r="D29" s="62" t="str">
        <f t="shared" si="0"/>
        <v>No es Cierto</v>
      </c>
      <c r="E29" s="62">
        <f t="shared" si="1"/>
        <v>0</v>
      </c>
      <c r="F29" s="43" t="str">
        <f t="shared" si="2"/>
        <v>SI</v>
      </c>
      <c r="G29" s="64" t="str">
        <f>IF(AND(A29&gt;=INICIO,A29&lt;=FIN),"OK","-")</f>
        <v>-</v>
      </c>
      <c r="H29" s="62" t="str">
        <f t="shared" si="3"/>
        <v>-</v>
      </c>
    </row>
    <row r="30" spans="1:8" x14ac:dyDescent="0.2">
      <c r="A30" s="43">
        <v>41789</v>
      </c>
      <c r="B30" t="s">
        <v>80</v>
      </c>
      <c r="C30" s="44">
        <v>4389.7299999999996</v>
      </c>
      <c r="D30" s="62" t="str">
        <f t="shared" si="0"/>
        <v>Cierto</v>
      </c>
      <c r="E30" s="62">
        <f t="shared" si="1"/>
        <v>0</v>
      </c>
      <c r="F30" s="43" t="str">
        <f t="shared" si="2"/>
        <v>SI</v>
      </c>
      <c r="G30" s="64" t="str">
        <f>IF(AND(A30&gt;=INICIO,A30&lt;=FIN),"OK","-")</f>
        <v>-</v>
      </c>
      <c r="H30" s="62" t="str">
        <f t="shared" si="3"/>
        <v>-</v>
      </c>
    </row>
    <row r="31" spans="1:8" x14ac:dyDescent="0.2">
      <c r="A31" s="43">
        <v>41815</v>
      </c>
      <c r="B31" t="s">
        <v>80</v>
      </c>
      <c r="C31" s="44">
        <v>823.32</v>
      </c>
      <c r="D31" s="62" t="str">
        <f t="shared" si="0"/>
        <v>No es Cierto</v>
      </c>
      <c r="E31" s="62">
        <f t="shared" si="1"/>
        <v>0</v>
      </c>
      <c r="F31" s="43" t="str">
        <f t="shared" si="2"/>
        <v>SI</v>
      </c>
      <c r="G31" s="64" t="str">
        <f>IF(AND(A31&gt;=INICIO,A31&lt;=FIN),"OK","-")</f>
        <v>-</v>
      </c>
      <c r="H31" s="62" t="str">
        <f t="shared" si="3"/>
        <v>-</v>
      </c>
    </row>
    <row r="32" spans="1:8" x14ac:dyDescent="0.2">
      <c r="A32" s="43">
        <v>41819</v>
      </c>
      <c r="B32" t="s">
        <v>81</v>
      </c>
      <c r="C32" s="44">
        <v>1680.41</v>
      </c>
      <c r="D32" s="62" t="str">
        <f t="shared" si="0"/>
        <v>No es Cierto</v>
      </c>
      <c r="E32" s="62">
        <f t="shared" si="1"/>
        <v>84.020500000000013</v>
      </c>
      <c r="F32" s="43" t="str">
        <f t="shared" si="2"/>
        <v>SI</v>
      </c>
      <c r="G32" s="64" t="str">
        <f>IF(AND(A32&gt;=INICIO,A32&lt;=FIN),"OK","-")</f>
        <v>-</v>
      </c>
      <c r="H32" s="62" t="str">
        <f t="shared" si="3"/>
        <v>Promoción</v>
      </c>
    </row>
    <row r="33" spans="1:8" x14ac:dyDescent="0.2">
      <c r="A33" s="43">
        <v>41833</v>
      </c>
      <c r="B33" t="s">
        <v>82</v>
      </c>
      <c r="C33" s="44">
        <v>4412.8900000000003</v>
      </c>
      <c r="D33" s="62" t="str">
        <f t="shared" si="0"/>
        <v>Cierto</v>
      </c>
      <c r="E33" s="62">
        <f t="shared" si="1"/>
        <v>0</v>
      </c>
      <c r="F33" s="43" t="str">
        <f t="shared" si="2"/>
        <v>SI</v>
      </c>
      <c r="G33" s="64" t="str">
        <f>IF(AND(A33&gt;=INICIO,A33&lt;=FIN),"OK","-")</f>
        <v>-</v>
      </c>
      <c r="H33" s="62" t="str">
        <f t="shared" si="3"/>
        <v>-</v>
      </c>
    </row>
    <row r="34" spans="1:8" x14ac:dyDescent="0.2">
      <c r="A34" s="43">
        <v>41840</v>
      </c>
      <c r="B34" t="s">
        <v>81</v>
      </c>
      <c r="C34" s="44">
        <v>227.79</v>
      </c>
      <c r="D34" s="62" t="str">
        <f t="shared" si="0"/>
        <v>No es Cierto</v>
      </c>
      <c r="E34" s="62">
        <f t="shared" si="1"/>
        <v>11.3895</v>
      </c>
      <c r="F34" s="43" t="str">
        <f t="shared" si="2"/>
        <v>SI</v>
      </c>
      <c r="G34" s="64" t="str">
        <f>IF(AND(A34&gt;=INICIO,A34&lt;=FIN),"OK","-")</f>
        <v>-</v>
      </c>
      <c r="H34" s="62" t="str">
        <f t="shared" si="3"/>
        <v>Promoción</v>
      </c>
    </row>
    <row r="35" spans="1:8" x14ac:dyDescent="0.2">
      <c r="A35" s="43">
        <v>41853</v>
      </c>
      <c r="B35" t="s">
        <v>80</v>
      </c>
      <c r="C35" s="44">
        <v>703.63</v>
      </c>
      <c r="D35" s="62" t="str">
        <f t="shared" si="0"/>
        <v>No es Cierto</v>
      </c>
      <c r="E35" s="62">
        <f t="shared" si="1"/>
        <v>0</v>
      </c>
      <c r="F35" s="43" t="str">
        <f t="shared" si="2"/>
        <v>SI</v>
      </c>
      <c r="G35" s="64" t="str">
        <f>IF(AND(A35&gt;=INICIO,A35&lt;=FIN),"OK","-")</f>
        <v>-</v>
      </c>
      <c r="H35" s="62" t="str">
        <f t="shared" si="3"/>
        <v>-</v>
      </c>
    </row>
    <row r="36" spans="1:8" x14ac:dyDescent="0.2">
      <c r="A36" s="43">
        <v>41860</v>
      </c>
      <c r="B36" t="s">
        <v>81</v>
      </c>
      <c r="C36" s="44">
        <v>2868.57</v>
      </c>
      <c r="D36" s="62" t="str">
        <f t="shared" si="0"/>
        <v>Cierto</v>
      </c>
      <c r="E36" s="62">
        <f t="shared" si="1"/>
        <v>143.42850000000001</v>
      </c>
      <c r="F36" s="43" t="str">
        <f t="shared" si="2"/>
        <v>SI</v>
      </c>
      <c r="G36" s="64" t="str">
        <f>IF(AND(A36&gt;=INICIO,A36&lt;=FIN),"OK","-")</f>
        <v>-</v>
      </c>
      <c r="H36" s="62" t="str">
        <f t="shared" si="3"/>
        <v>Promoción</v>
      </c>
    </row>
    <row r="37" spans="1:8" x14ac:dyDescent="0.2">
      <c r="A37" s="43">
        <v>41860</v>
      </c>
      <c r="B37" t="s">
        <v>84</v>
      </c>
      <c r="C37" s="44">
        <v>743.2</v>
      </c>
      <c r="D37" s="62" t="str">
        <f t="shared" si="0"/>
        <v>No es Cierto</v>
      </c>
      <c r="E37" s="62">
        <f t="shared" si="1"/>
        <v>0</v>
      </c>
      <c r="F37" s="43" t="str">
        <f t="shared" si="2"/>
        <v>SI</v>
      </c>
      <c r="G37" s="64" t="str">
        <f>IF(AND(A37&gt;=INICIO,A37&lt;=FIN),"OK","-")</f>
        <v>-</v>
      </c>
      <c r="H37" s="62" t="str">
        <f t="shared" si="3"/>
        <v>-</v>
      </c>
    </row>
    <row r="38" spans="1:8" x14ac:dyDescent="0.2">
      <c r="A38" s="43">
        <v>41876</v>
      </c>
      <c r="B38" t="s">
        <v>80</v>
      </c>
      <c r="C38" s="44">
        <v>3296.16</v>
      </c>
      <c r="D38" s="62" t="str">
        <f t="shared" si="0"/>
        <v>Cierto</v>
      </c>
      <c r="E38" s="62">
        <f t="shared" si="1"/>
        <v>0</v>
      </c>
      <c r="F38" s="43" t="str">
        <f t="shared" si="2"/>
        <v>SI</v>
      </c>
      <c r="G38" s="64" t="str">
        <f>IF(AND(A38&gt;=INICIO,A38&lt;=FIN),"OK","-")</f>
        <v>-</v>
      </c>
      <c r="H38" s="62" t="str">
        <f t="shared" si="3"/>
        <v>-</v>
      </c>
    </row>
    <row r="39" spans="1:8" x14ac:dyDescent="0.2">
      <c r="A39" s="43">
        <v>41877</v>
      </c>
      <c r="B39" t="s">
        <v>81</v>
      </c>
      <c r="C39" s="44">
        <v>3196.74</v>
      </c>
      <c r="D39" s="62" t="str">
        <f t="shared" si="0"/>
        <v>Cierto</v>
      </c>
      <c r="E39" s="62">
        <f t="shared" si="1"/>
        <v>159.83699999999999</v>
      </c>
      <c r="F39" s="43" t="str">
        <f t="shared" si="2"/>
        <v>SI</v>
      </c>
      <c r="G39" s="64" t="str">
        <f>IF(AND(A39&gt;=INICIO,A39&lt;=FIN),"OK","-")</f>
        <v>-</v>
      </c>
      <c r="H39" s="62" t="str">
        <f t="shared" si="3"/>
        <v>Promoción</v>
      </c>
    </row>
    <row r="40" spans="1:8" x14ac:dyDescent="0.2">
      <c r="A40" s="43">
        <v>41902</v>
      </c>
      <c r="B40" t="s">
        <v>82</v>
      </c>
      <c r="C40" s="44">
        <v>743.2</v>
      </c>
      <c r="D40" s="62" t="str">
        <f t="shared" si="0"/>
        <v>No es Cierto</v>
      </c>
      <c r="E40" s="62">
        <f t="shared" si="1"/>
        <v>0</v>
      </c>
      <c r="F40" s="43" t="str">
        <f t="shared" si="2"/>
        <v>SI</v>
      </c>
      <c r="G40" s="64" t="str">
        <f>IF(AND(A40&gt;=INICIO,A40&lt;=FIN),"OK","-")</f>
        <v>-</v>
      </c>
      <c r="H40" s="62" t="str">
        <f t="shared" si="3"/>
        <v>-</v>
      </c>
    </row>
    <row r="41" spans="1:8" x14ac:dyDescent="0.2">
      <c r="A41" s="43">
        <v>41926</v>
      </c>
      <c r="B41" t="s">
        <v>82</v>
      </c>
      <c r="C41" s="44">
        <v>57.91</v>
      </c>
      <c r="D41" s="62" t="str">
        <f t="shared" si="0"/>
        <v>No es Cierto</v>
      </c>
      <c r="E41" s="62">
        <f t="shared" si="1"/>
        <v>0</v>
      </c>
      <c r="F41" s="43" t="str">
        <f t="shared" si="2"/>
        <v>SI</v>
      </c>
      <c r="G41" s="64" t="str">
        <f>IF(AND(A41&gt;=INICIO,A41&lt;=FIN),"OK","-")</f>
        <v>OK</v>
      </c>
      <c r="H41" s="62" t="str">
        <f t="shared" si="3"/>
        <v>-</v>
      </c>
    </row>
    <row r="42" spans="1:8" x14ac:dyDescent="0.2">
      <c r="A42" s="43">
        <v>41938</v>
      </c>
      <c r="B42" t="s">
        <v>81</v>
      </c>
      <c r="C42" s="44">
        <v>1235.46</v>
      </c>
      <c r="D42" s="62" t="str">
        <f t="shared" si="0"/>
        <v>No es Cierto</v>
      </c>
      <c r="E42" s="62">
        <f t="shared" si="1"/>
        <v>61.773000000000003</v>
      </c>
      <c r="F42" s="43" t="str">
        <f t="shared" si="2"/>
        <v>SI</v>
      </c>
      <c r="G42" s="64" t="str">
        <f>IF(AND(A42&gt;=INICIO,A42&lt;=FIN),"OK","-")</f>
        <v>OK</v>
      </c>
      <c r="H42" s="62" t="str">
        <f t="shared" si="3"/>
        <v>Promoción</v>
      </c>
    </row>
    <row r="43" spans="1:8" x14ac:dyDescent="0.2">
      <c r="A43" s="43">
        <v>41939</v>
      </c>
      <c r="B43" t="s">
        <v>80</v>
      </c>
      <c r="C43" s="44">
        <v>2440.9899999999998</v>
      </c>
      <c r="D43" s="62" t="str">
        <f t="shared" si="0"/>
        <v>No es Cierto</v>
      </c>
      <c r="E43" s="62">
        <f t="shared" si="1"/>
        <v>0</v>
      </c>
      <c r="F43" s="43" t="str">
        <f t="shared" si="2"/>
        <v>SI</v>
      </c>
      <c r="G43" s="64" t="str">
        <f>IF(AND(A43&gt;=INICIO,A43&lt;=FIN),"OK","-")</f>
        <v>OK</v>
      </c>
      <c r="H43" s="62" t="str">
        <f t="shared" si="3"/>
        <v>-</v>
      </c>
    </row>
    <row r="44" spans="1:8" x14ac:dyDescent="0.2">
      <c r="A44" s="43">
        <v>41946</v>
      </c>
      <c r="B44" t="s">
        <v>81</v>
      </c>
      <c r="C44" s="44">
        <v>2374.39</v>
      </c>
      <c r="D44" s="62" t="str">
        <f t="shared" si="0"/>
        <v>No es Cierto</v>
      </c>
      <c r="E44" s="62">
        <f t="shared" si="1"/>
        <v>118.7195</v>
      </c>
      <c r="F44" s="43" t="str">
        <f t="shared" si="2"/>
        <v>SI</v>
      </c>
      <c r="G44" s="64" t="str">
        <f>IF(AND(A44&gt;=INICIO,A44&lt;=FIN),"OK","-")</f>
        <v>OK</v>
      </c>
      <c r="H44" s="62" t="str">
        <f t="shared" si="3"/>
        <v>Promoción</v>
      </c>
    </row>
    <row r="45" spans="1:8" x14ac:dyDescent="0.2">
      <c r="A45" s="43">
        <v>41957</v>
      </c>
      <c r="B45" t="s">
        <v>84</v>
      </c>
      <c r="C45" s="44">
        <v>866.75</v>
      </c>
      <c r="D45" s="62" t="str">
        <f t="shared" si="0"/>
        <v>No es Cierto</v>
      </c>
      <c r="E45" s="62">
        <f t="shared" si="1"/>
        <v>0</v>
      </c>
      <c r="F45" s="43" t="str">
        <f t="shared" si="2"/>
        <v>SI</v>
      </c>
      <c r="G45" s="64" t="str">
        <f>IF(AND(A45&gt;=INICIO,A45&lt;=FIN),"OK","-")</f>
        <v>OK</v>
      </c>
      <c r="H45" s="62" t="str">
        <f t="shared" si="3"/>
        <v>-</v>
      </c>
    </row>
    <row r="46" spans="1:8" x14ac:dyDescent="0.2">
      <c r="A46" s="43">
        <v>41958</v>
      </c>
      <c r="B46" t="s">
        <v>83</v>
      </c>
      <c r="C46" s="44">
        <v>2039.47</v>
      </c>
      <c r="D46" s="62" t="str">
        <f t="shared" si="0"/>
        <v>No es Cierto</v>
      </c>
      <c r="E46" s="62">
        <f t="shared" si="1"/>
        <v>0</v>
      </c>
      <c r="F46" s="43" t="str">
        <f t="shared" si="2"/>
        <v>SI</v>
      </c>
      <c r="G46" s="64" t="str">
        <f>IF(AND(A46&gt;=INICIO,A46&lt;=FIN),"OK","-")</f>
        <v>OK</v>
      </c>
      <c r="H46" s="62" t="str">
        <f t="shared" si="3"/>
        <v>Promoción</v>
      </c>
    </row>
    <row r="47" spans="1:8" x14ac:dyDescent="0.2">
      <c r="A47" s="43">
        <v>41958</v>
      </c>
      <c r="B47" t="s">
        <v>80</v>
      </c>
      <c r="C47" s="44">
        <v>3845.36</v>
      </c>
      <c r="D47" s="62" t="str">
        <f t="shared" si="0"/>
        <v>Cierto</v>
      </c>
      <c r="E47" s="62">
        <f t="shared" si="1"/>
        <v>0</v>
      </c>
      <c r="F47" s="43" t="str">
        <f t="shared" si="2"/>
        <v>SI</v>
      </c>
      <c r="G47" s="64" t="str">
        <f>IF(AND(A47&gt;=INICIO,A47&lt;=FIN),"OK","-")</f>
        <v>OK</v>
      </c>
      <c r="H47" s="62" t="str">
        <f t="shared" si="3"/>
        <v>-</v>
      </c>
    </row>
    <row r="48" spans="1:8" x14ac:dyDescent="0.2">
      <c r="A48" s="43">
        <v>41970</v>
      </c>
      <c r="B48" t="s">
        <v>84</v>
      </c>
      <c r="C48" s="44">
        <v>2716.07</v>
      </c>
      <c r="D48" s="62" t="str">
        <f t="shared" si="0"/>
        <v>Cierto</v>
      </c>
      <c r="E48" s="62">
        <f t="shared" si="1"/>
        <v>0</v>
      </c>
      <c r="F48" s="43" t="str">
        <f t="shared" si="2"/>
        <v>SI</v>
      </c>
      <c r="G48" s="64" t="str">
        <f>IF(AND(A48&gt;=INICIO,A48&lt;=FIN),"OK","-")</f>
        <v>OK</v>
      </c>
      <c r="H48" s="62" t="str">
        <f t="shared" si="3"/>
        <v>-</v>
      </c>
    </row>
    <row r="49" spans="1:8" x14ac:dyDescent="0.2">
      <c r="A49" s="43">
        <v>41984</v>
      </c>
      <c r="B49" t="s">
        <v>81</v>
      </c>
      <c r="C49" s="44">
        <v>4053.84</v>
      </c>
      <c r="D49" s="62" t="str">
        <f t="shared" si="0"/>
        <v>Cierto</v>
      </c>
      <c r="E49" s="62">
        <f t="shared" si="1"/>
        <v>202.69200000000001</v>
      </c>
      <c r="F49" s="43" t="str">
        <f t="shared" si="2"/>
        <v>SI</v>
      </c>
      <c r="G49" s="64" t="str">
        <f>IF(AND(A49&gt;=INICIO,A49&lt;=FIN),"OK","-")</f>
        <v>OK</v>
      </c>
      <c r="H49" s="62" t="str">
        <f t="shared" si="3"/>
        <v>Promoción</v>
      </c>
    </row>
    <row r="50" spans="1:8" x14ac:dyDescent="0.2">
      <c r="A50" s="43">
        <v>41989</v>
      </c>
      <c r="B50" t="s">
        <v>83</v>
      </c>
      <c r="C50" s="44">
        <v>3665.83</v>
      </c>
      <c r="D50" s="62" t="str">
        <f t="shared" si="0"/>
        <v>Cierto</v>
      </c>
      <c r="E50" s="62">
        <f t="shared" si="1"/>
        <v>0</v>
      </c>
      <c r="F50" s="43" t="str">
        <f t="shared" si="2"/>
        <v>SI</v>
      </c>
      <c r="G50" s="64" t="str">
        <f>IF(AND(A50&gt;=INICIO,A50&lt;=FIN),"OK","-")</f>
        <v>OK</v>
      </c>
      <c r="H50" s="62" t="str">
        <f t="shared" si="3"/>
        <v>Promoción</v>
      </c>
    </row>
    <row r="51" spans="1:8" x14ac:dyDescent="0.2">
      <c r="A51" s="43">
        <v>42000</v>
      </c>
      <c r="B51" t="s">
        <v>82</v>
      </c>
      <c r="C51" s="44">
        <v>2684.22</v>
      </c>
      <c r="D51" s="62" t="str">
        <f t="shared" si="0"/>
        <v>Cierto</v>
      </c>
      <c r="E51" s="62">
        <f t="shared" si="1"/>
        <v>0</v>
      </c>
      <c r="F51" s="43" t="str">
        <f t="shared" si="2"/>
        <v>SI</v>
      </c>
      <c r="G51" s="64" t="str">
        <f>IF(AND(A51&gt;=INICIO,A51&lt;=FIN),"OK","-")</f>
        <v>OK</v>
      </c>
      <c r="H51" s="62" t="str">
        <f t="shared" si="3"/>
        <v>-</v>
      </c>
    </row>
    <row r="52" spans="1:8" x14ac:dyDescent="0.2">
      <c r="A52" s="43">
        <v>42003</v>
      </c>
      <c r="B52" t="s">
        <v>83</v>
      </c>
      <c r="C52" s="44">
        <v>1752.8</v>
      </c>
      <c r="D52" s="62" t="str">
        <f t="shared" si="0"/>
        <v>No es Cierto</v>
      </c>
      <c r="E52" s="62">
        <f t="shared" si="1"/>
        <v>0</v>
      </c>
      <c r="F52" s="43" t="str">
        <f t="shared" si="2"/>
        <v>SI</v>
      </c>
      <c r="G52" s="64" t="str">
        <f>IF(AND(A52&gt;=INICIO,A52&lt;=FIN),"OK","-")</f>
        <v>OK</v>
      </c>
      <c r="H52" s="62" t="str">
        <f t="shared" si="3"/>
        <v>Promoción</v>
      </c>
    </row>
    <row r="53" spans="1:8" x14ac:dyDescent="0.2">
      <c r="A53" s="43">
        <v>42010</v>
      </c>
      <c r="B53" t="s">
        <v>83</v>
      </c>
      <c r="C53" s="44">
        <v>1841.6</v>
      </c>
      <c r="D53" s="62" t="str">
        <f t="shared" si="0"/>
        <v>No es Cierto</v>
      </c>
      <c r="E53" s="62">
        <f t="shared" si="1"/>
        <v>0</v>
      </c>
      <c r="F53" s="43" t="str">
        <f t="shared" si="2"/>
        <v>SI</v>
      </c>
      <c r="G53" s="64" t="str">
        <f>IF(AND(A53&gt;=INICIO,A53&lt;=FIN),"OK","-")</f>
        <v>OK</v>
      </c>
      <c r="H53" s="62" t="str">
        <f t="shared" si="3"/>
        <v>Promoción</v>
      </c>
    </row>
    <row r="54" spans="1:8" x14ac:dyDescent="0.2">
      <c r="A54" s="43">
        <v>42018</v>
      </c>
      <c r="B54" t="s">
        <v>83</v>
      </c>
      <c r="C54" s="44">
        <v>5178.3</v>
      </c>
      <c r="D54" s="62" t="str">
        <f t="shared" si="0"/>
        <v>Cierto</v>
      </c>
      <c r="E54" s="62">
        <f t="shared" si="1"/>
        <v>0</v>
      </c>
      <c r="F54" s="43" t="str">
        <f t="shared" si="2"/>
        <v>SI</v>
      </c>
      <c r="G54" s="64" t="str">
        <f>IF(AND(A54&gt;=INICIO,A54&lt;=FIN),"OK","-")</f>
        <v>OK</v>
      </c>
      <c r="H54" s="62" t="str">
        <f t="shared" si="3"/>
        <v>Promoción</v>
      </c>
    </row>
    <row r="55" spans="1:8" x14ac:dyDescent="0.2">
      <c r="A55" s="43">
        <v>42021</v>
      </c>
      <c r="B55" t="s">
        <v>82</v>
      </c>
      <c r="C55" s="44">
        <v>4304.79</v>
      </c>
      <c r="D55" s="62" t="str">
        <f t="shared" si="0"/>
        <v>Cierto</v>
      </c>
      <c r="E55" s="62">
        <f t="shared" si="1"/>
        <v>0</v>
      </c>
      <c r="F55" s="43" t="str">
        <f t="shared" si="2"/>
        <v>SI</v>
      </c>
      <c r="G55" s="64" t="str">
        <f>IF(AND(A55&gt;=INICIO,A55&lt;=FIN),"OK","-")</f>
        <v>OK</v>
      </c>
      <c r="H55" s="62" t="str">
        <f t="shared" si="3"/>
        <v>-</v>
      </c>
    </row>
    <row r="56" spans="1:8" x14ac:dyDescent="0.2">
      <c r="A56" s="43">
        <v>42021</v>
      </c>
      <c r="B56" t="s">
        <v>84</v>
      </c>
      <c r="C56" s="44">
        <v>4159.05</v>
      </c>
      <c r="D56" s="62" t="str">
        <f t="shared" si="0"/>
        <v>Cierto</v>
      </c>
      <c r="E56" s="62">
        <f t="shared" si="1"/>
        <v>0</v>
      </c>
      <c r="F56" s="43" t="str">
        <f t="shared" si="2"/>
        <v>SI</v>
      </c>
      <c r="G56" s="64" t="str">
        <f>IF(AND(A56&gt;=INICIO,A56&lt;=FIN),"OK","-")</f>
        <v>OK</v>
      </c>
      <c r="H56" s="62" t="str">
        <f t="shared" si="3"/>
        <v>-</v>
      </c>
    </row>
    <row r="57" spans="1:8" x14ac:dyDescent="0.2">
      <c r="A57" s="43">
        <v>42028</v>
      </c>
      <c r="B57" t="s">
        <v>84</v>
      </c>
      <c r="C57" s="44">
        <v>411.18</v>
      </c>
      <c r="D57" s="62" t="str">
        <f t="shared" si="0"/>
        <v>No es Cierto</v>
      </c>
      <c r="E57" s="62">
        <f t="shared" si="1"/>
        <v>0</v>
      </c>
      <c r="F57" s="43" t="str">
        <f t="shared" si="2"/>
        <v>SI</v>
      </c>
      <c r="G57" s="64" t="str">
        <f>IF(AND(A57&gt;=INICIO,A57&lt;=FIN),"OK","-")</f>
        <v>OK</v>
      </c>
      <c r="H57" s="62" t="str">
        <f t="shared" si="3"/>
        <v>-</v>
      </c>
    </row>
    <row r="58" spans="1:8" x14ac:dyDescent="0.2">
      <c r="A58" s="43">
        <v>42034</v>
      </c>
      <c r="B58" t="s">
        <v>83</v>
      </c>
      <c r="C58" s="44">
        <v>1270.2</v>
      </c>
      <c r="D58" s="62" t="str">
        <f t="shared" si="0"/>
        <v>No es Cierto</v>
      </c>
      <c r="E58" s="62">
        <f t="shared" si="1"/>
        <v>0</v>
      </c>
      <c r="F58" s="43" t="str">
        <f t="shared" si="2"/>
        <v>SI</v>
      </c>
      <c r="G58" s="64" t="str">
        <f>IF(AND(A58&gt;=INICIO,A58&lt;=FIN),"OK","-")</f>
        <v>OK</v>
      </c>
      <c r="H58" s="62" t="str">
        <f t="shared" si="3"/>
        <v>Promoción</v>
      </c>
    </row>
    <row r="59" spans="1:8" x14ac:dyDescent="0.2">
      <c r="A59" s="43">
        <v>42045</v>
      </c>
      <c r="B59" t="s">
        <v>83</v>
      </c>
      <c r="C59" s="44">
        <v>2320.34</v>
      </c>
      <c r="D59" s="62" t="str">
        <f t="shared" si="0"/>
        <v>No es Cierto</v>
      </c>
      <c r="E59" s="62">
        <f t="shared" si="1"/>
        <v>0</v>
      </c>
      <c r="F59" s="43" t="str">
        <f t="shared" si="2"/>
        <v>SI</v>
      </c>
      <c r="G59" s="64" t="str">
        <f>IF(AND(A59&gt;=INICIO,A59&lt;=FIN),"OK","-")</f>
        <v>OK</v>
      </c>
      <c r="H59" s="62" t="str">
        <f t="shared" si="3"/>
        <v>Promoción</v>
      </c>
    </row>
    <row r="60" spans="1:8" x14ac:dyDescent="0.2">
      <c r="A60" s="43">
        <v>42079</v>
      </c>
      <c r="B60" t="s">
        <v>81</v>
      </c>
      <c r="C60" s="44">
        <v>2903.32</v>
      </c>
      <c r="D60" s="62" t="str">
        <f t="shared" si="0"/>
        <v>Cierto</v>
      </c>
      <c r="E60" s="62">
        <f t="shared" si="1"/>
        <v>145.16600000000003</v>
      </c>
      <c r="F60" s="43" t="str">
        <f t="shared" si="2"/>
        <v>SI</v>
      </c>
      <c r="G60" s="64" t="str">
        <f>IF(AND(A60&gt;=INICIO,A60&lt;=FIN),"OK","-")</f>
        <v>-</v>
      </c>
      <c r="H60" s="62" t="str">
        <f t="shared" si="3"/>
        <v>Promoción</v>
      </c>
    </row>
    <row r="61" spans="1:8" x14ac:dyDescent="0.2">
      <c r="A61" s="43">
        <v>42082</v>
      </c>
      <c r="B61" t="s">
        <v>81</v>
      </c>
      <c r="C61" s="44">
        <v>1732.53</v>
      </c>
      <c r="D61" s="62" t="str">
        <f t="shared" si="0"/>
        <v>No es Cierto</v>
      </c>
      <c r="E61" s="62">
        <f t="shared" si="1"/>
        <v>86.626500000000007</v>
      </c>
      <c r="F61" s="43" t="str">
        <f t="shared" si="2"/>
        <v>SI</v>
      </c>
      <c r="G61" s="64" t="str">
        <f>IF(AND(A61&gt;=INICIO,A61&lt;=FIN),"OK","-")</f>
        <v>-</v>
      </c>
      <c r="H61" s="62" t="str">
        <f t="shared" si="3"/>
        <v>Promoción</v>
      </c>
    </row>
    <row r="62" spans="1:8" x14ac:dyDescent="0.2">
      <c r="A62" s="43">
        <v>42092</v>
      </c>
      <c r="B62" t="s">
        <v>82</v>
      </c>
      <c r="C62" s="44">
        <v>4104.03</v>
      </c>
      <c r="D62" s="62" t="str">
        <f t="shared" si="0"/>
        <v>Cierto</v>
      </c>
      <c r="E62" s="62">
        <f t="shared" si="1"/>
        <v>0</v>
      </c>
      <c r="F62" s="43" t="str">
        <f t="shared" si="2"/>
        <v>SI</v>
      </c>
      <c r="G62" s="64" t="str">
        <f>IF(AND(A62&gt;=INICIO,A62&lt;=FIN),"OK","-")</f>
        <v>-</v>
      </c>
      <c r="H62" s="62" t="str">
        <f t="shared" si="3"/>
        <v>-</v>
      </c>
    </row>
    <row r="63" spans="1:8" x14ac:dyDescent="0.2">
      <c r="A63" s="43">
        <v>42098</v>
      </c>
      <c r="B63" t="s">
        <v>83</v>
      </c>
      <c r="C63" s="44">
        <v>3245</v>
      </c>
      <c r="D63" s="62" t="str">
        <f t="shared" si="0"/>
        <v>Cierto</v>
      </c>
      <c r="E63" s="62">
        <f t="shared" si="1"/>
        <v>0</v>
      </c>
      <c r="F63" s="43" t="str">
        <f t="shared" si="2"/>
        <v>SI</v>
      </c>
      <c r="G63" s="64" t="str">
        <f>IF(AND(A63&gt;=INICIO,A63&lt;=FIN),"OK","-")</f>
        <v>-</v>
      </c>
      <c r="H63" s="62" t="str">
        <f t="shared" si="3"/>
        <v>Promoción</v>
      </c>
    </row>
    <row r="64" spans="1:8" x14ac:dyDescent="0.2">
      <c r="A64" s="43">
        <v>42101</v>
      </c>
      <c r="B64" t="s">
        <v>81</v>
      </c>
      <c r="C64" s="44">
        <v>4177.3900000000003</v>
      </c>
      <c r="D64" s="62" t="str">
        <f t="shared" si="0"/>
        <v>Cierto</v>
      </c>
      <c r="E64" s="62">
        <f t="shared" si="1"/>
        <v>208.86950000000002</v>
      </c>
      <c r="F64" s="43" t="str">
        <f t="shared" si="2"/>
        <v>SI</v>
      </c>
      <c r="G64" s="64" t="str">
        <f>IF(AND(A64&gt;=INICIO,A64&lt;=FIN),"OK","-")</f>
        <v>-</v>
      </c>
      <c r="H64" s="62" t="str">
        <f t="shared" si="3"/>
        <v>Promoción</v>
      </c>
    </row>
    <row r="65" spans="1:8" x14ac:dyDescent="0.2">
      <c r="A65" s="43">
        <v>42108</v>
      </c>
      <c r="B65" t="s">
        <v>80</v>
      </c>
      <c r="C65" s="44">
        <v>1176.58</v>
      </c>
      <c r="D65" s="62" t="str">
        <f t="shared" si="0"/>
        <v>No es Cierto</v>
      </c>
      <c r="E65" s="62">
        <f t="shared" si="1"/>
        <v>0</v>
      </c>
      <c r="F65" s="43" t="str">
        <f t="shared" si="2"/>
        <v>SI</v>
      </c>
      <c r="G65" s="64" t="str">
        <f>IF(AND(A65&gt;=INICIO,A65&lt;=FIN),"OK","-")</f>
        <v>-</v>
      </c>
      <c r="H65" s="62" t="str">
        <f t="shared" si="3"/>
        <v>-</v>
      </c>
    </row>
    <row r="66" spans="1:8" x14ac:dyDescent="0.2">
      <c r="A66" s="43">
        <v>42110</v>
      </c>
      <c r="B66" t="s">
        <v>81</v>
      </c>
      <c r="C66" s="44">
        <v>2386.94</v>
      </c>
      <c r="D66" s="62" t="str">
        <f t="shared" si="0"/>
        <v>No es Cierto</v>
      </c>
      <c r="E66" s="62">
        <f t="shared" si="1"/>
        <v>119.34700000000001</v>
      </c>
      <c r="F66" s="43" t="str">
        <f t="shared" si="2"/>
        <v>SI</v>
      </c>
      <c r="G66" s="64" t="str">
        <f>IF(AND(A66&gt;=INICIO,A66&lt;=FIN),"OK","-")</f>
        <v>-</v>
      </c>
      <c r="H66" s="62" t="str">
        <f t="shared" si="3"/>
        <v>Promoción</v>
      </c>
    </row>
    <row r="67" spans="1:8" x14ac:dyDescent="0.2">
      <c r="A67" s="43">
        <v>42112</v>
      </c>
      <c r="B67" t="s">
        <v>81</v>
      </c>
      <c r="C67" s="44">
        <v>3366.62</v>
      </c>
      <c r="D67" s="62" t="str">
        <f t="shared" si="0"/>
        <v>Cierto</v>
      </c>
      <c r="E67" s="62">
        <f t="shared" si="1"/>
        <v>168.33100000000002</v>
      </c>
      <c r="F67" s="43" t="str">
        <f t="shared" si="2"/>
        <v>SI</v>
      </c>
      <c r="G67" s="64" t="str">
        <f>IF(AND(A67&gt;=INICIO,A67&lt;=FIN),"OK","-")</f>
        <v>-</v>
      </c>
      <c r="H67" s="62" t="str">
        <f t="shared" si="3"/>
        <v>Promoción</v>
      </c>
    </row>
    <row r="68" spans="1:8" x14ac:dyDescent="0.2">
      <c r="A68" s="43">
        <v>42118</v>
      </c>
      <c r="B68" t="s">
        <v>83</v>
      </c>
      <c r="C68" s="44">
        <v>472.95</v>
      </c>
      <c r="D68" s="62" t="str">
        <f t="shared" si="0"/>
        <v>No es Cierto</v>
      </c>
      <c r="E68" s="62">
        <f t="shared" si="1"/>
        <v>0</v>
      </c>
      <c r="F68" s="43" t="str">
        <f t="shared" si="2"/>
        <v>SI</v>
      </c>
      <c r="G68" s="64" t="str">
        <f>IF(AND(A68&gt;=INICIO,A68&lt;=FIN),"OK","-")</f>
        <v>-</v>
      </c>
      <c r="H68" s="62" t="str">
        <f t="shared" si="3"/>
        <v>Promoción</v>
      </c>
    </row>
    <row r="69" spans="1:8" x14ac:dyDescent="0.2">
      <c r="A69" s="43">
        <v>42143</v>
      </c>
      <c r="B69" t="s">
        <v>82</v>
      </c>
      <c r="C69" s="44">
        <v>3574.14</v>
      </c>
      <c r="D69" s="62" t="str">
        <f t="shared" si="0"/>
        <v>Cierto</v>
      </c>
      <c r="E69" s="62">
        <f t="shared" si="1"/>
        <v>0</v>
      </c>
      <c r="F69" s="43" t="str">
        <f t="shared" si="2"/>
        <v>SI</v>
      </c>
      <c r="G69" s="64" t="str">
        <f>IF(AND(A69&gt;=INICIO,A69&lt;=FIN),"OK","-")</f>
        <v>-</v>
      </c>
      <c r="H69" s="62" t="str">
        <f t="shared" si="3"/>
        <v>-</v>
      </c>
    </row>
    <row r="70" spans="1:8" x14ac:dyDescent="0.2">
      <c r="A70" s="43">
        <v>42145</v>
      </c>
      <c r="B70" t="s">
        <v>84</v>
      </c>
      <c r="C70" s="44">
        <v>614.83000000000004</v>
      </c>
      <c r="D70" s="62" t="str">
        <f t="shared" ref="D70:D112" si="4">IF(C70&gt;2500,"Cierto","No es Cierto")</f>
        <v>No es Cierto</v>
      </c>
      <c r="E70" s="62">
        <f t="shared" ref="E70:E112" si="5">IF(B70="BREÑA",5%*C70,0)</f>
        <v>0</v>
      </c>
      <c r="F70" s="43" t="str">
        <f t="shared" ref="F70:F112" si="6">IF(A70&lt;=$G$6,"SI","NO")</f>
        <v>SI</v>
      </c>
      <c r="G70" s="64" t="str">
        <f>IF(AND(A70&gt;=INICIO,A70&lt;=FIN),"OK","-")</f>
        <v>-</v>
      </c>
      <c r="H70" s="62" t="str">
        <f t="shared" ref="H70:H112" si="7">IF(OR(B70="Breña",B70="Lince"),"Promoción","-")</f>
        <v>-</v>
      </c>
    </row>
    <row r="71" spans="1:8" x14ac:dyDescent="0.2">
      <c r="A71" s="43">
        <v>42145</v>
      </c>
      <c r="B71" t="s">
        <v>82</v>
      </c>
      <c r="C71" s="44">
        <v>2630.17</v>
      </c>
      <c r="D71" s="62" t="str">
        <f t="shared" si="4"/>
        <v>Cierto</v>
      </c>
      <c r="E71" s="62">
        <f t="shared" si="5"/>
        <v>0</v>
      </c>
      <c r="F71" s="43" t="str">
        <f t="shared" si="6"/>
        <v>SI</v>
      </c>
      <c r="G71" s="64" t="str">
        <f>IF(AND(A71&gt;=INICIO,A71&lt;=FIN),"OK","-")</f>
        <v>-</v>
      </c>
      <c r="H71" s="62" t="str">
        <f t="shared" si="7"/>
        <v>-</v>
      </c>
    </row>
    <row r="72" spans="1:8" x14ac:dyDescent="0.2">
      <c r="A72" s="43">
        <v>42146</v>
      </c>
      <c r="B72" t="s">
        <v>84</v>
      </c>
      <c r="C72" s="44">
        <v>537.62</v>
      </c>
      <c r="D72" s="62" t="str">
        <f t="shared" si="4"/>
        <v>No es Cierto</v>
      </c>
      <c r="E72" s="62">
        <f t="shared" si="5"/>
        <v>0</v>
      </c>
      <c r="F72" s="43" t="str">
        <f t="shared" si="6"/>
        <v>SI</v>
      </c>
      <c r="G72" s="64" t="str">
        <f>IF(AND(A72&gt;=INICIO,A72&lt;=FIN),"OK","-")</f>
        <v>-</v>
      </c>
      <c r="H72" s="62" t="str">
        <f t="shared" si="7"/>
        <v>-</v>
      </c>
    </row>
    <row r="73" spans="1:8" x14ac:dyDescent="0.2">
      <c r="A73" s="43">
        <v>42153</v>
      </c>
      <c r="B73" t="s">
        <v>84</v>
      </c>
      <c r="C73" s="44">
        <v>2992.12</v>
      </c>
      <c r="D73" s="62" t="str">
        <f t="shared" si="4"/>
        <v>Cierto</v>
      </c>
      <c r="E73" s="62">
        <f t="shared" si="5"/>
        <v>0</v>
      </c>
      <c r="F73" s="43" t="str">
        <f t="shared" si="6"/>
        <v>SI</v>
      </c>
      <c r="G73" s="64" t="str">
        <f>IF(AND(A73&gt;=INICIO,A73&lt;=FIN),"OK","-")</f>
        <v>-</v>
      </c>
      <c r="H73" s="62" t="str">
        <f t="shared" si="7"/>
        <v>-</v>
      </c>
    </row>
    <row r="74" spans="1:8" x14ac:dyDescent="0.2">
      <c r="A74" s="43">
        <v>42156</v>
      </c>
      <c r="B74" t="s">
        <v>80</v>
      </c>
      <c r="C74" s="44">
        <v>649.58000000000004</v>
      </c>
      <c r="D74" s="62" t="str">
        <f t="shared" si="4"/>
        <v>No es Cierto</v>
      </c>
      <c r="E74" s="62">
        <f t="shared" si="5"/>
        <v>0</v>
      </c>
      <c r="F74" s="43" t="str">
        <f t="shared" si="6"/>
        <v>SI</v>
      </c>
      <c r="G74" s="64" t="str">
        <f>IF(AND(A74&gt;=INICIO,A74&lt;=FIN),"OK","-")</f>
        <v>-</v>
      </c>
      <c r="H74" s="62" t="str">
        <f t="shared" si="7"/>
        <v>-</v>
      </c>
    </row>
    <row r="75" spans="1:8" x14ac:dyDescent="0.2">
      <c r="A75" s="43">
        <v>42156</v>
      </c>
      <c r="B75" t="s">
        <v>80</v>
      </c>
      <c r="C75" s="44">
        <v>917.91</v>
      </c>
      <c r="D75" s="62" t="str">
        <f t="shared" si="4"/>
        <v>No es Cierto</v>
      </c>
      <c r="E75" s="62">
        <f t="shared" si="5"/>
        <v>0</v>
      </c>
      <c r="F75" s="43" t="str">
        <f t="shared" si="6"/>
        <v>SI</v>
      </c>
      <c r="G75" s="64" t="str">
        <f>IF(AND(A75&gt;=INICIO,A75&lt;=FIN),"OK","-")</f>
        <v>-</v>
      </c>
      <c r="H75" s="62" t="str">
        <f t="shared" si="7"/>
        <v>-</v>
      </c>
    </row>
    <row r="76" spans="1:8" x14ac:dyDescent="0.2">
      <c r="A76" s="43">
        <v>42159</v>
      </c>
      <c r="B76" t="s">
        <v>80</v>
      </c>
      <c r="C76" s="44">
        <v>4541.2700000000004</v>
      </c>
      <c r="D76" s="62" t="str">
        <f t="shared" si="4"/>
        <v>Cierto</v>
      </c>
      <c r="E76" s="62">
        <f t="shared" si="5"/>
        <v>0</v>
      </c>
      <c r="F76" s="43" t="str">
        <f t="shared" si="6"/>
        <v>SI</v>
      </c>
      <c r="G76" s="64" t="str">
        <f>IF(AND(A76&gt;=INICIO,A76&lt;=FIN),"OK","-")</f>
        <v>-</v>
      </c>
      <c r="H76" s="62" t="str">
        <f t="shared" si="7"/>
        <v>-</v>
      </c>
    </row>
    <row r="77" spans="1:8" x14ac:dyDescent="0.2">
      <c r="A77" s="43">
        <v>42161</v>
      </c>
      <c r="B77" t="s">
        <v>84</v>
      </c>
      <c r="C77" s="44">
        <v>3512.36</v>
      </c>
      <c r="D77" s="62" t="str">
        <f t="shared" si="4"/>
        <v>Cierto</v>
      </c>
      <c r="E77" s="62">
        <f t="shared" si="5"/>
        <v>0</v>
      </c>
      <c r="F77" s="43" t="str">
        <f t="shared" si="6"/>
        <v>SI</v>
      </c>
      <c r="G77" s="64" t="str">
        <f>IF(AND(A77&gt;=INICIO,A77&lt;=FIN),"OK","-")</f>
        <v>-</v>
      </c>
      <c r="H77" s="62" t="str">
        <f t="shared" si="7"/>
        <v>-</v>
      </c>
    </row>
    <row r="78" spans="1:8" x14ac:dyDescent="0.2">
      <c r="A78" s="43">
        <v>42172</v>
      </c>
      <c r="B78" t="s">
        <v>81</v>
      </c>
      <c r="C78" s="44">
        <v>4607.8599999999997</v>
      </c>
      <c r="D78" s="62" t="str">
        <f t="shared" si="4"/>
        <v>Cierto</v>
      </c>
      <c r="E78" s="62">
        <f t="shared" si="5"/>
        <v>230.393</v>
      </c>
      <c r="F78" s="43" t="str">
        <f t="shared" si="6"/>
        <v>SI</v>
      </c>
      <c r="G78" s="64" t="str">
        <f>IF(AND(A78&gt;=INICIO,A78&lt;=FIN),"OK","-")</f>
        <v>-</v>
      </c>
      <c r="H78" s="62" t="str">
        <f t="shared" si="7"/>
        <v>Promoción</v>
      </c>
    </row>
    <row r="79" spans="1:8" x14ac:dyDescent="0.2">
      <c r="A79" s="43">
        <v>42189</v>
      </c>
      <c r="B79" t="s">
        <v>80</v>
      </c>
      <c r="C79" s="44">
        <v>3550.97</v>
      </c>
      <c r="D79" s="62" t="str">
        <f t="shared" si="4"/>
        <v>Cierto</v>
      </c>
      <c r="E79" s="62">
        <f t="shared" si="5"/>
        <v>0</v>
      </c>
      <c r="F79" s="43" t="str">
        <f t="shared" si="6"/>
        <v>SI</v>
      </c>
      <c r="G79" s="64" t="str">
        <f>IF(AND(A79&gt;=INICIO,A79&lt;=FIN),"OK","-")</f>
        <v>-</v>
      </c>
      <c r="H79" s="62" t="str">
        <f t="shared" si="7"/>
        <v>-</v>
      </c>
    </row>
    <row r="80" spans="1:8" x14ac:dyDescent="0.2">
      <c r="A80" s="43">
        <v>42191</v>
      </c>
      <c r="B80" t="s">
        <v>83</v>
      </c>
      <c r="C80" s="44">
        <v>2064.56</v>
      </c>
      <c r="D80" s="62" t="str">
        <f t="shared" si="4"/>
        <v>No es Cierto</v>
      </c>
      <c r="E80" s="62">
        <f t="shared" si="5"/>
        <v>0</v>
      </c>
      <c r="F80" s="43" t="str">
        <f t="shared" si="6"/>
        <v>SI</v>
      </c>
      <c r="G80" s="64" t="str">
        <f>IF(AND(A80&gt;=INICIO,A80&lt;=FIN),"OK","-")</f>
        <v>-</v>
      </c>
      <c r="H80" s="62" t="str">
        <f t="shared" si="7"/>
        <v>Promoción</v>
      </c>
    </row>
    <row r="81" spans="1:8" x14ac:dyDescent="0.2">
      <c r="A81" s="43">
        <v>42198</v>
      </c>
      <c r="B81" t="s">
        <v>80</v>
      </c>
      <c r="C81" s="44">
        <v>2563.5700000000002</v>
      </c>
      <c r="D81" s="62" t="str">
        <f t="shared" si="4"/>
        <v>Cierto</v>
      </c>
      <c r="E81" s="62">
        <f t="shared" si="5"/>
        <v>0</v>
      </c>
      <c r="F81" s="43" t="str">
        <f t="shared" si="6"/>
        <v>SI</v>
      </c>
      <c r="G81" s="64" t="str">
        <f>IF(AND(A81&gt;=INICIO,A81&lt;=FIN),"OK","-")</f>
        <v>-</v>
      </c>
      <c r="H81" s="62" t="str">
        <f t="shared" si="7"/>
        <v>-</v>
      </c>
    </row>
    <row r="82" spans="1:8" x14ac:dyDescent="0.2">
      <c r="A82" s="43">
        <v>42200</v>
      </c>
      <c r="B82" t="s">
        <v>83</v>
      </c>
      <c r="C82" s="44">
        <v>3179.37</v>
      </c>
      <c r="D82" s="62" t="str">
        <f t="shared" si="4"/>
        <v>Cierto</v>
      </c>
      <c r="E82" s="62">
        <f t="shared" si="5"/>
        <v>0</v>
      </c>
      <c r="F82" s="43" t="str">
        <f t="shared" si="6"/>
        <v>SI</v>
      </c>
      <c r="G82" s="64" t="str">
        <f>IF(AND(A82&gt;=INICIO,A82&lt;=FIN),"OK","-")</f>
        <v>-</v>
      </c>
      <c r="H82" s="62" t="str">
        <f t="shared" si="7"/>
        <v>Promoción</v>
      </c>
    </row>
    <row r="83" spans="1:8" x14ac:dyDescent="0.2">
      <c r="A83" s="43">
        <v>42206</v>
      </c>
      <c r="B83" t="s">
        <v>83</v>
      </c>
      <c r="C83" s="44">
        <v>2093.52</v>
      </c>
      <c r="D83" s="62" t="str">
        <f t="shared" si="4"/>
        <v>No es Cierto</v>
      </c>
      <c r="E83" s="62">
        <f t="shared" si="5"/>
        <v>0</v>
      </c>
      <c r="F83" s="43" t="str">
        <f t="shared" si="6"/>
        <v>SI</v>
      </c>
      <c r="G83" s="64" t="str">
        <f>IF(AND(A83&gt;=INICIO,A83&lt;=FIN),"OK","-")</f>
        <v>-</v>
      </c>
      <c r="H83" s="62" t="str">
        <f t="shared" si="7"/>
        <v>Promoción</v>
      </c>
    </row>
    <row r="84" spans="1:8" x14ac:dyDescent="0.2">
      <c r="A84" s="43">
        <v>42208</v>
      </c>
      <c r="B84" t="s">
        <v>82</v>
      </c>
      <c r="C84" s="44">
        <v>2421.69</v>
      </c>
      <c r="D84" s="62" t="str">
        <f t="shared" si="4"/>
        <v>No es Cierto</v>
      </c>
      <c r="E84" s="62">
        <f t="shared" si="5"/>
        <v>0</v>
      </c>
      <c r="F84" s="43" t="str">
        <f t="shared" si="6"/>
        <v>SI</v>
      </c>
      <c r="G84" s="64" t="str">
        <f>IF(AND(A84&gt;=INICIO,A84&lt;=FIN),"OK","-")</f>
        <v>-</v>
      </c>
      <c r="H84" s="62" t="str">
        <f t="shared" si="7"/>
        <v>-</v>
      </c>
    </row>
    <row r="85" spans="1:8" x14ac:dyDescent="0.2">
      <c r="A85" s="43">
        <v>42209</v>
      </c>
      <c r="B85" t="s">
        <v>80</v>
      </c>
      <c r="C85" s="44">
        <v>3840.53</v>
      </c>
      <c r="D85" s="62" t="str">
        <f t="shared" si="4"/>
        <v>Cierto</v>
      </c>
      <c r="E85" s="62">
        <f t="shared" si="5"/>
        <v>0</v>
      </c>
      <c r="F85" s="43" t="str">
        <f t="shared" si="6"/>
        <v>SI</v>
      </c>
      <c r="G85" s="64" t="str">
        <f>IF(AND(A85&gt;=INICIO,A85&lt;=FIN),"OK","-")</f>
        <v>-</v>
      </c>
      <c r="H85" s="62" t="str">
        <f t="shared" si="7"/>
        <v>-</v>
      </c>
    </row>
    <row r="86" spans="1:8" x14ac:dyDescent="0.2">
      <c r="A86" s="43">
        <v>42213</v>
      </c>
      <c r="B86" t="s">
        <v>83</v>
      </c>
      <c r="C86" s="44">
        <v>2112.8200000000002</v>
      </c>
      <c r="D86" s="62" t="str">
        <f t="shared" si="4"/>
        <v>No es Cierto</v>
      </c>
      <c r="E86" s="62">
        <f t="shared" si="5"/>
        <v>0</v>
      </c>
      <c r="F86" s="43" t="str">
        <f t="shared" si="6"/>
        <v>SI</v>
      </c>
      <c r="G86" s="64" t="str">
        <f>IF(AND(A86&gt;=INICIO,A86&lt;=FIN),"OK","-")</f>
        <v>-</v>
      </c>
      <c r="H86" s="62" t="str">
        <f t="shared" si="7"/>
        <v>Promoción</v>
      </c>
    </row>
    <row r="87" spans="1:8" x14ac:dyDescent="0.2">
      <c r="A87" s="43">
        <v>42213</v>
      </c>
      <c r="B87" t="s">
        <v>83</v>
      </c>
      <c r="C87" s="44">
        <v>3026.87</v>
      </c>
      <c r="D87" s="62" t="str">
        <f t="shared" si="4"/>
        <v>Cierto</v>
      </c>
      <c r="E87" s="62">
        <f t="shared" si="5"/>
        <v>0</v>
      </c>
      <c r="F87" s="43" t="str">
        <f t="shared" si="6"/>
        <v>SI</v>
      </c>
      <c r="G87" s="64" t="str">
        <f>IF(AND(A87&gt;=INICIO,A87&lt;=FIN),"OK","-")</f>
        <v>-</v>
      </c>
      <c r="H87" s="62" t="str">
        <f t="shared" si="7"/>
        <v>Promoción</v>
      </c>
    </row>
    <row r="88" spans="1:8" x14ac:dyDescent="0.2">
      <c r="A88" s="43">
        <v>42215</v>
      </c>
      <c r="B88" t="s">
        <v>82</v>
      </c>
      <c r="C88" s="44">
        <v>405.38</v>
      </c>
      <c r="D88" s="62" t="str">
        <f t="shared" si="4"/>
        <v>No es Cierto</v>
      </c>
      <c r="E88" s="62">
        <f t="shared" si="5"/>
        <v>0</v>
      </c>
      <c r="F88" s="43" t="str">
        <f t="shared" si="6"/>
        <v>SI</v>
      </c>
      <c r="G88" s="64" t="str">
        <f>IF(AND(A88&gt;=INICIO,A88&lt;=FIN),"OK","-")</f>
        <v>-</v>
      </c>
      <c r="H88" s="62" t="str">
        <f t="shared" si="7"/>
        <v>-</v>
      </c>
    </row>
    <row r="89" spans="1:8" x14ac:dyDescent="0.2">
      <c r="A89" s="43">
        <v>42216</v>
      </c>
      <c r="B89" t="s">
        <v>81</v>
      </c>
      <c r="C89" s="44">
        <v>4200.55</v>
      </c>
      <c r="D89" s="62" t="str">
        <f t="shared" si="4"/>
        <v>Cierto</v>
      </c>
      <c r="E89" s="62">
        <f t="shared" si="5"/>
        <v>210.02750000000003</v>
      </c>
      <c r="F89" s="43" t="str">
        <f t="shared" si="6"/>
        <v>SI</v>
      </c>
      <c r="G89" s="64" t="str">
        <f>IF(AND(A89&gt;=INICIO,A89&lt;=FIN),"OK","-")</f>
        <v>-</v>
      </c>
      <c r="H89" s="62" t="str">
        <f t="shared" si="7"/>
        <v>Promoción</v>
      </c>
    </row>
    <row r="90" spans="1:8" x14ac:dyDescent="0.2">
      <c r="A90" s="43">
        <v>42217</v>
      </c>
      <c r="B90" t="s">
        <v>80</v>
      </c>
      <c r="C90" s="44">
        <v>348.44</v>
      </c>
      <c r="D90" s="62" t="str">
        <f t="shared" si="4"/>
        <v>No es Cierto</v>
      </c>
      <c r="E90" s="62">
        <f t="shared" si="5"/>
        <v>0</v>
      </c>
      <c r="F90" s="43" t="str">
        <f t="shared" si="6"/>
        <v>SI</v>
      </c>
      <c r="G90" s="64" t="str">
        <f>IF(AND(A90&gt;=INICIO,A90&lt;=FIN),"OK","-")</f>
        <v>-</v>
      </c>
      <c r="H90" s="62" t="str">
        <f t="shared" si="7"/>
        <v>-</v>
      </c>
    </row>
    <row r="91" spans="1:8" x14ac:dyDescent="0.2">
      <c r="A91" s="43">
        <v>42218</v>
      </c>
      <c r="B91" t="s">
        <v>83</v>
      </c>
      <c r="C91" s="44">
        <v>3661.97</v>
      </c>
      <c r="D91" s="62" t="str">
        <f t="shared" si="4"/>
        <v>Cierto</v>
      </c>
      <c r="E91" s="62">
        <f t="shared" si="5"/>
        <v>0</v>
      </c>
      <c r="F91" s="43" t="str">
        <f t="shared" si="6"/>
        <v>SI</v>
      </c>
      <c r="G91" s="64" t="str">
        <f>IF(AND(A91&gt;=INICIO,A91&lt;=FIN),"OK","-")</f>
        <v>-</v>
      </c>
      <c r="H91" s="62" t="str">
        <f t="shared" si="7"/>
        <v>Promoción</v>
      </c>
    </row>
    <row r="92" spans="1:8" x14ac:dyDescent="0.2">
      <c r="A92" s="43">
        <v>42226</v>
      </c>
      <c r="B92" t="s">
        <v>82</v>
      </c>
      <c r="C92" s="44">
        <v>2092.5500000000002</v>
      </c>
      <c r="D92" s="62" t="str">
        <f t="shared" si="4"/>
        <v>No es Cierto</v>
      </c>
      <c r="E92" s="62">
        <f t="shared" si="5"/>
        <v>0</v>
      </c>
      <c r="F92" s="43" t="str">
        <f t="shared" si="6"/>
        <v>SI</v>
      </c>
      <c r="G92" s="64" t="str">
        <f>IF(AND(A92&gt;=INICIO,A92&lt;=FIN),"OK","-")</f>
        <v>-</v>
      </c>
      <c r="H92" s="62" t="str">
        <f t="shared" si="7"/>
        <v>-</v>
      </c>
    </row>
    <row r="93" spans="1:8" x14ac:dyDescent="0.2">
      <c r="A93" s="43">
        <v>42228</v>
      </c>
      <c r="B93" t="s">
        <v>83</v>
      </c>
      <c r="C93" s="44">
        <v>5104.9399999999996</v>
      </c>
      <c r="D93" s="62" t="str">
        <f t="shared" si="4"/>
        <v>Cierto</v>
      </c>
      <c r="E93" s="62">
        <f t="shared" si="5"/>
        <v>0</v>
      </c>
      <c r="F93" s="43" t="str">
        <f t="shared" si="6"/>
        <v>SI</v>
      </c>
      <c r="G93" s="64" t="str">
        <f>IF(AND(A93&gt;=INICIO,A93&lt;=FIN),"OK","-")</f>
        <v>-</v>
      </c>
      <c r="H93" s="62" t="str">
        <f t="shared" si="7"/>
        <v>Promoción</v>
      </c>
    </row>
    <row r="94" spans="1:8" x14ac:dyDescent="0.2">
      <c r="A94" s="43">
        <v>42236</v>
      </c>
      <c r="B94" t="s">
        <v>81</v>
      </c>
      <c r="C94" s="44">
        <v>767.33</v>
      </c>
      <c r="D94" s="62" t="str">
        <f t="shared" si="4"/>
        <v>No es Cierto</v>
      </c>
      <c r="E94" s="62">
        <f t="shared" si="5"/>
        <v>38.366500000000002</v>
      </c>
      <c r="F94" s="43" t="str">
        <f t="shared" si="6"/>
        <v>SI</v>
      </c>
      <c r="G94" s="64" t="str">
        <f>IF(AND(A94&gt;=INICIO,A94&lt;=FIN),"OK","-")</f>
        <v>-</v>
      </c>
      <c r="H94" s="62" t="str">
        <f t="shared" si="7"/>
        <v>Promoción</v>
      </c>
    </row>
    <row r="95" spans="1:8" x14ac:dyDescent="0.2">
      <c r="A95" s="43">
        <v>42242</v>
      </c>
      <c r="B95" t="s">
        <v>84</v>
      </c>
      <c r="C95" s="44">
        <v>4602.07</v>
      </c>
      <c r="D95" s="62" t="str">
        <f t="shared" si="4"/>
        <v>Cierto</v>
      </c>
      <c r="E95" s="62">
        <f t="shared" si="5"/>
        <v>0</v>
      </c>
      <c r="F95" s="43" t="str">
        <f t="shared" si="6"/>
        <v>SI</v>
      </c>
      <c r="G95" s="64" t="str">
        <f>IF(AND(A95&gt;=INICIO,A95&lt;=FIN),"OK","-")</f>
        <v>-</v>
      </c>
      <c r="H95" s="62" t="str">
        <f t="shared" si="7"/>
        <v>-</v>
      </c>
    </row>
    <row r="96" spans="1:8" x14ac:dyDescent="0.2">
      <c r="A96" s="43">
        <v>42248</v>
      </c>
      <c r="B96" t="s">
        <v>82</v>
      </c>
      <c r="C96" s="44">
        <v>3634.94</v>
      </c>
      <c r="D96" s="62" t="str">
        <f t="shared" si="4"/>
        <v>Cierto</v>
      </c>
      <c r="E96" s="62">
        <f t="shared" si="5"/>
        <v>0</v>
      </c>
      <c r="F96" s="43" t="str">
        <f t="shared" si="6"/>
        <v>SI</v>
      </c>
      <c r="G96" s="64" t="str">
        <f>IF(AND(A96&gt;=INICIO,A96&lt;=FIN),"OK","-")</f>
        <v>-</v>
      </c>
      <c r="H96" s="62" t="str">
        <f t="shared" si="7"/>
        <v>-</v>
      </c>
    </row>
    <row r="97" spans="1:8" x14ac:dyDescent="0.2">
      <c r="A97" s="43">
        <v>42251</v>
      </c>
      <c r="B97" t="s">
        <v>81</v>
      </c>
      <c r="C97" s="44">
        <v>1504.75</v>
      </c>
      <c r="D97" s="62" t="str">
        <f t="shared" si="4"/>
        <v>No es Cierto</v>
      </c>
      <c r="E97" s="62">
        <f t="shared" si="5"/>
        <v>75.237499999999997</v>
      </c>
      <c r="F97" s="43" t="str">
        <f t="shared" si="6"/>
        <v>SI</v>
      </c>
      <c r="G97" s="64" t="str">
        <f>IF(AND(A97&gt;=INICIO,A97&lt;=FIN),"OK","-")</f>
        <v>-</v>
      </c>
      <c r="H97" s="62" t="str">
        <f t="shared" si="7"/>
        <v>Promoción</v>
      </c>
    </row>
    <row r="98" spans="1:8" x14ac:dyDescent="0.2">
      <c r="A98" s="43">
        <v>42257</v>
      </c>
      <c r="B98" t="s">
        <v>82</v>
      </c>
      <c r="C98" s="44">
        <v>2423.62</v>
      </c>
      <c r="D98" s="62" t="str">
        <f t="shared" si="4"/>
        <v>No es Cierto</v>
      </c>
      <c r="E98" s="62">
        <f t="shared" si="5"/>
        <v>0</v>
      </c>
      <c r="F98" s="43" t="str">
        <f t="shared" si="6"/>
        <v>SI</v>
      </c>
      <c r="G98" s="64" t="str">
        <f>IF(AND(A98&gt;=INICIO,A98&lt;=FIN),"OK","-")</f>
        <v>-</v>
      </c>
      <c r="H98" s="62" t="str">
        <f t="shared" si="7"/>
        <v>-</v>
      </c>
    </row>
    <row r="99" spans="1:8" x14ac:dyDescent="0.2">
      <c r="A99" s="43">
        <v>42263</v>
      </c>
      <c r="B99" t="s">
        <v>82</v>
      </c>
      <c r="C99" s="44">
        <v>724.87</v>
      </c>
      <c r="D99" s="62" t="str">
        <f t="shared" si="4"/>
        <v>No es Cierto</v>
      </c>
      <c r="E99" s="62">
        <f t="shared" si="5"/>
        <v>0</v>
      </c>
      <c r="F99" s="43" t="str">
        <f t="shared" si="6"/>
        <v>SI</v>
      </c>
      <c r="G99" s="64" t="str">
        <f>IF(AND(A99&gt;=INICIO,A99&lt;=FIN),"OK","-")</f>
        <v>-</v>
      </c>
      <c r="H99" s="62" t="str">
        <f t="shared" si="7"/>
        <v>-</v>
      </c>
    </row>
    <row r="100" spans="1:8" x14ac:dyDescent="0.2">
      <c r="A100" s="43">
        <v>42265</v>
      </c>
      <c r="B100" t="s">
        <v>82</v>
      </c>
      <c r="C100" s="44">
        <v>1719.02</v>
      </c>
      <c r="D100" s="62" t="str">
        <f t="shared" si="4"/>
        <v>No es Cierto</v>
      </c>
      <c r="E100" s="62">
        <f t="shared" si="5"/>
        <v>0</v>
      </c>
      <c r="F100" s="43" t="str">
        <f t="shared" si="6"/>
        <v>SI</v>
      </c>
      <c r="G100" s="64" t="str">
        <f>IF(AND(A100&gt;=INICIO,A100&lt;=FIN),"OK","-")</f>
        <v>-</v>
      </c>
      <c r="H100" s="62" t="str">
        <f t="shared" si="7"/>
        <v>-</v>
      </c>
    </row>
    <row r="101" spans="1:8" x14ac:dyDescent="0.2">
      <c r="A101" s="43">
        <v>42266</v>
      </c>
      <c r="B101" t="s">
        <v>84</v>
      </c>
      <c r="C101" s="44">
        <v>4094.38</v>
      </c>
      <c r="D101" s="62" t="str">
        <f t="shared" si="4"/>
        <v>Cierto</v>
      </c>
      <c r="E101" s="62">
        <f t="shared" si="5"/>
        <v>0</v>
      </c>
      <c r="F101" s="43" t="str">
        <f t="shared" si="6"/>
        <v>SI</v>
      </c>
      <c r="G101" s="64" t="str">
        <f>IF(AND(A101&gt;=INICIO,A101&lt;=FIN),"OK","-")</f>
        <v>-</v>
      </c>
      <c r="H101" s="62" t="str">
        <f t="shared" si="7"/>
        <v>-</v>
      </c>
    </row>
    <row r="102" spans="1:8" x14ac:dyDescent="0.2">
      <c r="A102" s="43">
        <v>42272</v>
      </c>
      <c r="B102" t="s">
        <v>83</v>
      </c>
      <c r="C102" s="44">
        <v>3296.16</v>
      </c>
      <c r="D102" s="62" t="str">
        <f t="shared" si="4"/>
        <v>Cierto</v>
      </c>
      <c r="E102" s="62">
        <f t="shared" si="5"/>
        <v>0</v>
      </c>
      <c r="F102" s="43" t="str">
        <f t="shared" si="6"/>
        <v>SI</v>
      </c>
      <c r="G102" s="64" t="str">
        <f>IF(AND(A102&gt;=INICIO,A102&lt;=FIN),"OK","-")</f>
        <v>-</v>
      </c>
      <c r="H102" s="62" t="str">
        <f t="shared" si="7"/>
        <v>Promoción</v>
      </c>
    </row>
    <row r="103" spans="1:8" x14ac:dyDescent="0.2">
      <c r="A103" s="43">
        <v>42285</v>
      </c>
      <c r="B103" t="s">
        <v>84</v>
      </c>
      <c r="C103" s="44">
        <v>1886</v>
      </c>
      <c r="D103" s="62" t="str">
        <f t="shared" si="4"/>
        <v>No es Cierto</v>
      </c>
      <c r="E103" s="62">
        <f t="shared" si="5"/>
        <v>0</v>
      </c>
      <c r="F103" s="43" t="str">
        <f t="shared" si="6"/>
        <v>SI</v>
      </c>
      <c r="G103" s="64" t="str">
        <f>IF(AND(A103&gt;=INICIO,A103&lt;=FIN),"OK","-")</f>
        <v>-</v>
      </c>
      <c r="H103" s="62" t="str">
        <f t="shared" si="7"/>
        <v>-</v>
      </c>
    </row>
    <row r="104" spans="1:8" x14ac:dyDescent="0.2">
      <c r="A104" s="43">
        <v>42292</v>
      </c>
      <c r="B104" t="s">
        <v>82</v>
      </c>
      <c r="C104" s="44">
        <v>817.52</v>
      </c>
      <c r="D104" s="62" t="str">
        <f t="shared" si="4"/>
        <v>No es Cierto</v>
      </c>
      <c r="E104" s="62">
        <f t="shared" si="5"/>
        <v>0</v>
      </c>
      <c r="F104" s="43" t="str">
        <f t="shared" si="6"/>
        <v>SI</v>
      </c>
      <c r="G104" s="64" t="str">
        <f>IF(AND(A104&gt;=INICIO,A104&lt;=FIN),"OK","-")</f>
        <v>-</v>
      </c>
      <c r="H104" s="62" t="str">
        <f t="shared" si="7"/>
        <v>-</v>
      </c>
    </row>
    <row r="105" spans="1:8" x14ac:dyDescent="0.2">
      <c r="A105" s="43">
        <v>42300</v>
      </c>
      <c r="B105" t="s">
        <v>80</v>
      </c>
      <c r="C105" s="44">
        <v>233.58</v>
      </c>
      <c r="D105" s="62" t="str">
        <f t="shared" si="4"/>
        <v>No es Cierto</v>
      </c>
      <c r="E105" s="62">
        <f t="shared" si="5"/>
        <v>0</v>
      </c>
      <c r="F105" s="43" t="str">
        <f t="shared" si="6"/>
        <v>SI</v>
      </c>
      <c r="G105" s="64" t="str">
        <f>IF(AND(A105&gt;=INICIO,A105&lt;=FIN),"OK","-")</f>
        <v>-</v>
      </c>
      <c r="H105" s="62" t="str">
        <f t="shared" si="7"/>
        <v>-</v>
      </c>
    </row>
    <row r="106" spans="1:8" x14ac:dyDescent="0.2">
      <c r="A106" s="43">
        <v>42307</v>
      </c>
      <c r="B106" t="s">
        <v>81</v>
      </c>
      <c r="C106" s="44">
        <v>4693.7700000000004</v>
      </c>
      <c r="D106" s="62" t="str">
        <f t="shared" si="4"/>
        <v>Cierto</v>
      </c>
      <c r="E106" s="62">
        <f t="shared" si="5"/>
        <v>234.68850000000003</v>
      </c>
      <c r="F106" s="43" t="str">
        <f t="shared" si="6"/>
        <v>SI</v>
      </c>
      <c r="G106" s="64" t="str">
        <f>IF(AND(A106&gt;=INICIO,A106&lt;=FIN),"OK","-")</f>
        <v>-</v>
      </c>
      <c r="H106" s="62" t="str">
        <f t="shared" si="7"/>
        <v>Promoción</v>
      </c>
    </row>
    <row r="107" spans="1:8" x14ac:dyDescent="0.2">
      <c r="A107" s="43">
        <v>42330</v>
      </c>
      <c r="B107" t="s">
        <v>82</v>
      </c>
      <c r="C107" s="44">
        <v>1732.53</v>
      </c>
      <c r="D107" s="62" t="str">
        <f t="shared" si="4"/>
        <v>No es Cierto</v>
      </c>
      <c r="E107" s="62">
        <f t="shared" si="5"/>
        <v>0</v>
      </c>
      <c r="F107" s="43" t="str">
        <f t="shared" si="6"/>
        <v>SI</v>
      </c>
      <c r="G107" s="64" t="str">
        <f>IF(AND(A107&gt;=INICIO,A107&lt;=FIN),"OK","-")</f>
        <v>-</v>
      </c>
      <c r="H107" s="62" t="str">
        <f t="shared" si="7"/>
        <v>-</v>
      </c>
    </row>
    <row r="108" spans="1:8" x14ac:dyDescent="0.2">
      <c r="A108" s="43">
        <v>42335</v>
      </c>
      <c r="B108" t="s">
        <v>82</v>
      </c>
      <c r="C108" s="44">
        <v>4606.8999999999996</v>
      </c>
      <c r="D108" s="62" t="str">
        <f t="shared" si="4"/>
        <v>Cierto</v>
      </c>
      <c r="E108" s="62">
        <f t="shared" si="5"/>
        <v>0</v>
      </c>
      <c r="F108" s="43" t="str">
        <f t="shared" si="6"/>
        <v>SI</v>
      </c>
      <c r="G108" s="64" t="str">
        <f>IF(AND(A108&gt;=INICIO,A108&lt;=FIN),"OK","-")</f>
        <v>-</v>
      </c>
      <c r="H108" s="62" t="str">
        <f t="shared" si="7"/>
        <v>-</v>
      </c>
    </row>
    <row r="109" spans="1:8" x14ac:dyDescent="0.2">
      <c r="A109" s="43">
        <v>42340</v>
      </c>
      <c r="B109" t="s">
        <v>84</v>
      </c>
      <c r="C109" s="44">
        <v>4373.32</v>
      </c>
      <c r="D109" s="62" t="str">
        <f t="shared" si="4"/>
        <v>Cierto</v>
      </c>
      <c r="E109" s="62">
        <f t="shared" si="5"/>
        <v>0</v>
      </c>
      <c r="F109" s="43" t="str">
        <f t="shared" si="6"/>
        <v>SI</v>
      </c>
      <c r="G109" s="64" t="str">
        <f>IF(AND(A109&gt;=INICIO,A109&lt;=FIN),"OK","-")</f>
        <v>-</v>
      </c>
      <c r="H109" s="62" t="str">
        <f t="shared" si="7"/>
        <v>-</v>
      </c>
    </row>
    <row r="110" spans="1:8" x14ac:dyDescent="0.2">
      <c r="A110" s="43">
        <v>42345</v>
      </c>
      <c r="B110" t="s">
        <v>80</v>
      </c>
      <c r="C110" s="44">
        <v>127.41</v>
      </c>
      <c r="D110" s="62" t="str">
        <f t="shared" si="4"/>
        <v>No es Cierto</v>
      </c>
      <c r="E110" s="62">
        <f t="shared" si="5"/>
        <v>0</v>
      </c>
      <c r="F110" s="43" t="str">
        <f t="shared" si="6"/>
        <v>SI</v>
      </c>
      <c r="G110" s="64" t="str">
        <f>IF(AND(A110&gt;=INICIO,A110&lt;=FIN),"OK","-")</f>
        <v>-</v>
      </c>
      <c r="H110" s="62" t="str">
        <f t="shared" si="7"/>
        <v>-</v>
      </c>
    </row>
    <row r="111" spans="1:8" x14ac:dyDescent="0.2">
      <c r="A111" s="43">
        <v>42360</v>
      </c>
      <c r="B111" t="s">
        <v>81</v>
      </c>
      <c r="C111" s="44">
        <v>1516.33</v>
      </c>
      <c r="D111" s="62" t="str">
        <f t="shared" si="4"/>
        <v>No es Cierto</v>
      </c>
      <c r="E111" s="62">
        <f t="shared" si="5"/>
        <v>75.816500000000005</v>
      </c>
      <c r="F111" s="43" t="str">
        <f t="shared" si="6"/>
        <v>SI</v>
      </c>
      <c r="G111" s="64" t="str">
        <f>IF(AND(A111&gt;=INICIO,A111&lt;=FIN),"OK","-")</f>
        <v>-</v>
      </c>
      <c r="H111" s="62" t="str">
        <f t="shared" si="7"/>
        <v>Promoción</v>
      </c>
    </row>
    <row r="112" spans="1:8" x14ac:dyDescent="0.2">
      <c r="A112" s="43">
        <v>42368</v>
      </c>
      <c r="B112" t="s">
        <v>81</v>
      </c>
      <c r="C112" s="44">
        <v>606.15</v>
      </c>
      <c r="D112" s="62" t="str">
        <f t="shared" si="4"/>
        <v>No es Cierto</v>
      </c>
      <c r="E112" s="62">
        <f t="shared" si="5"/>
        <v>30.307500000000001</v>
      </c>
      <c r="F112" s="43" t="str">
        <f t="shared" si="6"/>
        <v>SI</v>
      </c>
      <c r="G112" s="64" t="str">
        <f>IF(AND(A112&gt;=INICIO,A112&lt;=FIN),"OK","-")</f>
        <v>-</v>
      </c>
      <c r="H112" s="62" t="str">
        <f t="shared" si="7"/>
        <v>Promoción</v>
      </c>
    </row>
  </sheetData>
  <autoFilter ref="A4:H112"/>
  <sortState ref="A5:C112">
    <sortCondition ref="A5"/>
  </sortState>
  <mergeCells count="1">
    <mergeCell ref="A2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6" zoomScale="136" zoomScaleNormal="136" workbookViewId="0">
      <selection activeCell="F67" sqref="F67"/>
    </sheetView>
  </sheetViews>
  <sheetFormatPr baseColWidth="10" defaultColWidth="11.42578125" defaultRowHeight="12.75" x14ac:dyDescent="0.2"/>
  <cols>
    <col min="1" max="1" width="13.28515625" style="1" customWidth="1"/>
    <col min="2" max="2" width="13.42578125" style="1" bestFit="1" customWidth="1"/>
    <col min="3" max="3" width="16.28515625" style="1" bestFit="1" customWidth="1"/>
    <col min="4" max="4" width="24.28515625" style="1" customWidth="1"/>
    <col min="5" max="5" width="16.5703125" style="1" customWidth="1"/>
    <col min="6" max="6" width="11.42578125" style="1"/>
    <col min="7" max="7" width="39.42578125" style="1" customWidth="1"/>
    <col min="8" max="16384" width="11.42578125" style="1"/>
  </cols>
  <sheetData>
    <row r="1" spans="1:7" customFormat="1" ht="18" x14ac:dyDescent="0.25">
      <c r="A1" s="59" t="s">
        <v>0</v>
      </c>
      <c r="B1" s="60"/>
      <c r="C1" s="60"/>
      <c r="D1" s="60"/>
      <c r="E1" s="60"/>
      <c r="F1" s="60"/>
      <c r="G1" s="60"/>
    </row>
    <row r="3" spans="1:7" x14ac:dyDescent="0.2">
      <c r="A3" s="55" t="s">
        <v>1</v>
      </c>
      <c r="B3" s="55"/>
      <c r="C3" s="55"/>
      <c r="D3" s="55"/>
      <c r="E3" s="55"/>
      <c r="F3" s="55"/>
      <c r="G3" s="55"/>
    </row>
    <row r="4" spans="1:7" ht="13.5" thickBot="1" x14ac:dyDescent="0.25"/>
    <row r="5" spans="1:7" ht="13.5" thickBot="1" x14ac:dyDescent="0.25">
      <c r="A5" s="56" t="s">
        <v>2</v>
      </c>
      <c r="B5" s="57"/>
      <c r="C5" s="57"/>
      <c r="D5" s="57"/>
      <c r="E5" s="57"/>
      <c r="F5" s="57"/>
      <c r="G5" s="57"/>
    </row>
    <row r="7" spans="1:7" x14ac:dyDescent="0.2">
      <c r="B7" s="40" t="s">
        <v>3</v>
      </c>
      <c r="C7" s="40" t="s">
        <v>4</v>
      </c>
      <c r="D7" s="40" t="s">
        <v>5</v>
      </c>
    </row>
    <row r="8" spans="1:7" x14ac:dyDescent="0.2">
      <c r="B8" s="2" t="s">
        <v>6</v>
      </c>
      <c r="C8" s="2" t="s">
        <v>7</v>
      </c>
      <c r="D8" s="3" t="str">
        <f>IF(C8="C","Tiene Bonificación","Sin Bonificación")</f>
        <v>Sin Bonificación</v>
      </c>
    </row>
    <row r="9" spans="1:7" x14ac:dyDescent="0.2">
      <c r="B9" s="2" t="s">
        <v>8</v>
      </c>
      <c r="C9" s="2" t="s">
        <v>9</v>
      </c>
      <c r="D9" s="3" t="str">
        <f t="shared" ref="D9:D12" si="0">IF(C9="C","Tiene Bonificación","Sin Bonificación")</f>
        <v>Sin Bonificación</v>
      </c>
    </row>
    <row r="10" spans="1:7" x14ac:dyDescent="0.2">
      <c r="B10" s="2" t="s">
        <v>10</v>
      </c>
      <c r="C10" s="2" t="s">
        <v>11</v>
      </c>
      <c r="D10" s="3" t="str">
        <f t="shared" si="0"/>
        <v>Tiene Bonificación</v>
      </c>
    </row>
    <row r="11" spans="1:7" x14ac:dyDescent="0.2">
      <c r="B11" s="2" t="s">
        <v>6</v>
      </c>
      <c r="C11" s="2" t="s">
        <v>12</v>
      </c>
      <c r="D11" s="3" t="str">
        <f t="shared" si="0"/>
        <v>Sin Bonificación</v>
      </c>
    </row>
    <row r="12" spans="1:7" x14ac:dyDescent="0.2">
      <c r="B12" s="2" t="s">
        <v>13</v>
      </c>
      <c r="C12" s="2" t="s">
        <v>11</v>
      </c>
      <c r="D12" s="3" t="str">
        <f t="shared" si="0"/>
        <v>Tiene Bonificación</v>
      </c>
    </row>
    <row r="16" spans="1:7" x14ac:dyDescent="0.2">
      <c r="A16" s="55" t="s">
        <v>14</v>
      </c>
      <c r="B16" s="55"/>
      <c r="C16" s="55"/>
      <c r="D16" s="55"/>
      <c r="E16" s="55"/>
      <c r="F16" s="55"/>
      <c r="G16" s="55"/>
    </row>
    <row r="17" spans="1:7" ht="13.5" thickBot="1" x14ac:dyDescent="0.25"/>
    <row r="18" spans="1:7" x14ac:dyDescent="0.2">
      <c r="A18" s="53" t="s">
        <v>15</v>
      </c>
      <c r="B18" s="54"/>
      <c r="C18" s="54"/>
      <c r="D18" s="54"/>
      <c r="E18" s="54"/>
      <c r="F18" s="54"/>
      <c r="G18" s="54"/>
    </row>
    <row r="19" spans="1:7" ht="13.5" thickBot="1" x14ac:dyDescent="0.25">
      <c r="A19" s="49" t="s">
        <v>16</v>
      </c>
      <c r="B19" s="50"/>
      <c r="C19" s="50"/>
      <c r="D19" s="50"/>
      <c r="E19" s="50"/>
      <c r="F19" s="50"/>
      <c r="G19" s="50"/>
    </row>
    <row r="21" spans="1:7" x14ac:dyDescent="0.2">
      <c r="B21" s="40" t="s">
        <v>17</v>
      </c>
      <c r="C21" s="40" t="s">
        <v>18</v>
      </c>
      <c r="D21" s="40" t="s">
        <v>19</v>
      </c>
    </row>
    <row r="22" spans="1:7" x14ac:dyDescent="0.2">
      <c r="B22" s="3" t="s">
        <v>20</v>
      </c>
      <c r="C22" s="2">
        <v>10000</v>
      </c>
      <c r="D22" s="3">
        <f>IF(C22&lt;9000,C22+(C22*5%),C22)</f>
        <v>10000</v>
      </c>
    </row>
    <row r="23" spans="1:7" x14ac:dyDescent="0.2">
      <c r="B23" s="3" t="s">
        <v>21</v>
      </c>
      <c r="C23" s="2">
        <v>5000</v>
      </c>
      <c r="D23" s="3">
        <f t="shared" ref="D23:D26" si="1">IF(C23&lt;9000,C23+(C23*5%),C23)</f>
        <v>5250</v>
      </c>
    </row>
    <row r="24" spans="1:7" x14ac:dyDescent="0.2">
      <c r="B24" s="3" t="s">
        <v>22</v>
      </c>
      <c r="C24" s="2">
        <v>38000</v>
      </c>
      <c r="D24" s="3">
        <f t="shared" si="1"/>
        <v>38000</v>
      </c>
    </row>
    <row r="25" spans="1:7" x14ac:dyDescent="0.2">
      <c r="B25" s="3" t="s">
        <v>23</v>
      </c>
      <c r="C25" s="2">
        <v>7500</v>
      </c>
      <c r="D25" s="3">
        <f t="shared" si="1"/>
        <v>7875</v>
      </c>
    </row>
    <row r="26" spans="1:7" x14ac:dyDescent="0.2">
      <c r="B26" s="3" t="s">
        <v>24</v>
      </c>
      <c r="C26" s="2">
        <v>15000</v>
      </c>
      <c r="D26" s="3">
        <f t="shared" si="1"/>
        <v>15000</v>
      </c>
    </row>
    <row r="30" spans="1:7" x14ac:dyDescent="0.2">
      <c r="A30" s="55" t="s">
        <v>25</v>
      </c>
      <c r="B30" s="55"/>
      <c r="C30" s="55"/>
      <c r="D30" s="55"/>
      <c r="E30" s="55"/>
      <c r="F30" s="55"/>
      <c r="G30" s="55"/>
    </row>
    <row r="31" spans="1:7" ht="13.5" thickBot="1" x14ac:dyDescent="0.25"/>
    <row r="32" spans="1:7" ht="29.25" customHeight="1" thickBot="1" x14ac:dyDescent="0.25">
      <c r="A32" s="56" t="s">
        <v>26</v>
      </c>
      <c r="B32" s="57"/>
      <c r="C32" s="57"/>
      <c r="D32" s="57"/>
      <c r="E32" s="57"/>
      <c r="F32" s="57"/>
      <c r="G32" s="57"/>
    </row>
    <row r="34" spans="1:7" x14ac:dyDescent="0.2">
      <c r="B34" s="58" t="s">
        <v>17</v>
      </c>
      <c r="C34" s="58"/>
      <c r="D34" s="40" t="s">
        <v>27</v>
      </c>
      <c r="E34" s="40" t="s">
        <v>28</v>
      </c>
    </row>
    <row r="35" spans="1:7" x14ac:dyDescent="0.2">
      <c r="B35" s="48" t="s">
        <v>29</v>
      </c>
      <c r="C35" s="48"/>
      <c r="D35" s="4" t="s">
        <v>30</v>
      </c>
      <c r="E35" s="5" t="str">
        <f>IF(D35="A","Empleado","Obrero")</f>
        <v>Empleado</v>
      </c>
    </row>
    <row r="36" spans="1:7" x14ac:dyDescent="0.2">
      <c r="B36" s="48" t="s">
        <v>31</v>
      </c>
      <c r="C36" s="48"/>
      <c r="D36" s="4" t="s">
        <v>32</v>
      </c>
      <c r="E36" s="5" t="str">
        <f t="shared" ref="E36:E40" si="2">IF(D36="A","Empleado","Obrero")</f>
        <v>Obrero</v>
      </c>
    </row>
    <row r="37" spans="1:7" x14ac:dyDescent="0.2">
      <c r="B37" s="48" t="s">
        <v>33</v>
      </c>
      <c r="C37" s="48"/>
      <c r="D37" s="4" t="s">
        <v>30</v>
      </c>
      <c r="E37" s="5" t="str">
        <f t="shared" si="2"/>
        <v>Empleado</v>
      </c>
    </row>
    <row r="38" spans="1:7" x14ac:dyDescent="0.2">
      <c r="B38" s="48" t="s">
        <v>34</v>
      </c>
      <c r="C38" s="48"/>
      <c r="D38" s="4" t="s">
        <v>30</v>
      </c>
      <c r="E38" s="5" t="str">
        <f t="shared" si="2"/>
        <v>Empleado</v>
      </c>
    </row>
    <row r="39" spans="1:7" x14ac:dyDescent="0.2">
      <c r="B39" s="48" t="s">
        <v>35</v>
      </c>
      <c r="C39" s="48"/>
      <c r="D39" s="4" t="s">
        <v>32</v>
      </c>
      <c r="E39" s="5" t="str">
        <f t="shared" si="2"/>
        <v>Obrero</v>
      </c>
    </row>
    <row r="40" spans="1:7" x14ac:dyDescent="0.2">
      <c r="B40" s="48" t="s">
        <v>36</v>
      </c>
      <c r="C40" s="48"/>
      <c r="D40" s="4" t="s">
        <v>32</v>
      </c>
      <c r="E40" s="5" t="str">
        <f t="shared" si="2"/>
        <v>Obrero</v>
      </c>
    </row>
    <row r="44" spans="1:7" x14ac:dyDescent="0.2">
      <c r="A44" s="55" t="s">
        <v>37</v>
      </c>
      <c r="B44" s="55"/>
      <c r="C44" s="55"/>
      <c r="D44" s="55"/>
      <c r="E44" s="55"/>
      <c r="F44" s="55"/>
      <c r="G44" s="55"/>
    </row>
    <row r="45" spans="1:7" ht="13.5" thickBot="1" x14ac:dyDescent="0.25"/>
    <row r="46" spans="1:7" x14ac:dyDescent="0.2">
      <c r="A46" s="6" t="s">
        <v>38</v>
      </c>
      <c r="B46" s="7"/>
      <c r="C46" s="7"/>
      <c r="D46" s="7"/>
      <c r="E46" s="7"/>
      <c r="F46" s="7"/>
      <c r="G46" s="7"/>
    </row>
    <row r="47" spans="1:7" ht="15.75" customHeight="1" thickBot="1" x14ac:dyDescent="0.25">
      <c r="A47" s="8" t="s">
        <v>39</v>
      </c>
      <c r="B47" s="9"/>
      <c r="C47" s="9"/>
      <c r="D47" s="9"/>
      <c r="E47" s="9"/>
      <c r="F47" s="9"/>
      <c r="G47" s="9"/>
    </row>
    <row r="49" spans="1:8" x14ac:dyDescent="0.2">
      <c r="B49" s="40" t="s">
        <v>40</v>
      </c>
      <c r="C49" s="41" t="s">
        <v>41</v>
      </c>
      <c r="D49" s="40" t="s">
        <v>42</v>
      </c>
    </row>
    <row r="50" spans="1:8" x14ac:dyDescent="0.2">
      <c r="B50" s="10" t="s">
        <v>43</v>
      </c>
      <c r="C50" s="11">
        <v>7.9</v>
      </c>
      <c r="D50" s="12" t="str">
        <f>IF(C50&gt;=10.5,"APROBADO","DESAPROBADO")</f>
        <v>DESAPROBADO</v>
      </c>
    </row>
    <row r="51" spans="1:8" x14ac:dyDescent="0.2">
      <c r="B51" s="10" t="s">
        <v>44</v>
      </c>
      <c r="C51" s="11">
        <v>12</v>
      </c>
      <c r="D51" s="12" t="str">
        <f t="shared" ref="D51:D56" si="3">IF(C51&gt;=10.5,"APROBADO","DESAPROBADO")</f>
        <v>APROBADO</v>
      </c>
    </row>
    <row r="52" spans="1:8" x14ac:dyDescent="0.2">
      <c r="B52" s="10" t="s">
        <v>45</v>
      </c>
      <c r="C52" s="11">
        <v>10.4</v>
      </c>
      <c r="D52" s="12" t="str">
        <f t="shared" si="3"/>
        <v>DESAPROBADO</v>
      </c>
    </row>
    <row r="53" spans="1:8" x14ac:dyDescent="0.2">
      <c r="B53" s="10" t="s">
        <v>46</v>
      </c>
      <c r="C53" s="11">
        <v>15</v>
      </c>
      <c r="D53" s="12" t="str">
        <f t="shared" si="3"/>
        <v>APROBADO</v>
      </c>
      <c r="H53" s="1" t="s">
        <v>89</v>
      </c>
    </row>
    <row r="54" spans="1:8" x14ac:dyDescent="0.2">
      <c r="B54" s="10" t="s">
        <v>47</v>
      </c>
      <c r="C54" s="11">
        <v>10</v>
      </c>
      <c r="D54" s="12" t="str">
        <f t="shared" si="3"/>
        <v>DESAPROBADO</v>
      </c>
    </row>
    <row r="55" spans="1:8" x14ac:dyDescent="0.2">
      <c r="B55" s="13" t="s">
        <v>48</v>
      </c>
      <c r="C55" s="14">
        <v>7</v>
      </c>
      <c r="D55" s="12" t="str">
        <f t="shared" si="3"/>
        <v>DESAPROBADO</v>
      </c>
    </row>
    <row r="56" spans="1:8" x14ac:dyDescent="0.2">
      <c r="B56" s="15" t="s">
        <v>49</v>
      </c>
      <c r="C56" s="16">
        <v>16</v>
      </c>
      <c r="D56" s="12" t="str">
        <f t="shared" si="3"/>
        <v>APROBADO</v>
      </c>
    </row>
    <row r="57" spans="1:8" x14ac:dyDescent="0.2">
      <c r="B57" s="17"/>
      <c r="C57" s="17"/>
      <c r="D57" s="17"/>
    </row>
    <row r="58" spans="1:8" x14ac:dyDescent="0.2">
      <c r="B58" s="17"/>
      <c r="C58" s="17"/>
      <c r="D58" s="17"/>
    </row>
    <row r="60" spans="1:8" x14ac:dyDescent="0.2">
      <c r="A60" s="55" t="s">
        <v>50</v>
      </c>
      <c r="B60" s="55"/>
      <c r="C60" s="55"/>
      <c r="D60" s="55"/>
      <c r="E60" s="55"/>
      <c r="F60" s="55"/>
      <c r="G60" s="55"/>
    </row>
    <row r="61" spans="1:8" ht="13.5" thickBot="1" x14ac:dyDescent="0.25">
      <c r="B61" s="18"/>
      <c r="C61" s="19"/>
      <c r="E61" s="18"/>
      <c r="F61" s="19"/>
    </row>
    <row r="62" spans="1:8" x14ac:dyDescent="0.2">
      <c r="A62" s="53" t="s">
        <v>51</v>
      </c>
      <c r="B62" s="54"/>
      <c r="C62" s="54"/>
      <c r="D62" s="54"/>
      <c r="E62" s="54"/>
      <c r="F62" s="54"/>
      <c r="G62" s="54"/>
    </row>
    <row r="63" spans="1:8" ht="13.5" thickBot="1" x14ac:dyDescent="0.25">
      <c r="A63" s="49" t="s">
        <v>52</v>
      </c>
      <c r="B63" s="50"/>
      <c r="C63" s="50"/>
      <c r="D63" s="50"/>
      <c r="E63" s="50"/>
      <c r="F63" s="50"/>
      <c r="G63" s="50"/>
    </row>
    <row r="65" spans="2:6" x14ac:dyDescent="0.2">
      <c r="B65" s="51" t="s">
        <v>53</v>
      </c>
      <c r="C65" s="52"/>
      <c r="D65" s="40" t="s">
        <v>54</v>
      </c>
      <c r="E65" s="40" t="s">
        <v>55</v>
      </c>
    </row>
    <row r="66" spans="2:6" x14ac:dyDescent="0.2">
      <c r="B66" s="48" t="s">
        <v>29</v>
      </c>
      <c r="C66" s="48"/>
      <c r="D66" s="4">
        <v>1850</v>
      </c>
      <c r="E66" s="5">
        <f>IF(D66&gt;1500,15.8%*D66,22.5%*D66)</f>
        <v>292.3</v>
      </c>
      <c r="F66" s="1">
        <f>IF(D66&gt;1500,15.8%,22.5%)*D66</f>
        <v>292.3</v>
      </c>
    </row>
    <row r="67" spans="2:6" x14ac:dyDescent="0.2">
      <c r="B67" s="48" t="s">
        <v>31</v>
      </c>
      <c r="C67" s="48"/>
      <c r="D67" s="4">
        <v>3200</v>
      </c>
      <c r="E67" s="5">
        <f t="shared" ref="E67:E71" si="4">IF(D67&gt;1500,15.8%*D67,22.5%*D67)</f>
        <v>505.6</v>
      </c>
    </row>
    <row r="68" spans="2:6" x14ac:dyDescent="0.2">
      <c r="B68" s="48" t="s">
        <v>33</v>
      </c>
      <c r="C68" s="48"/>
      <c r="D68" s="4">
        <v>750</v>
      </c>
      <c r="E68" s="5">
        <f t="shared" si="4"/>
        <v>168.75</v>
      </c>
    </row>
    <row r="69" spans="2:6" x14ac:dyDescent="0.2">
      <c r="B69" s="48" t="s">
        <v>34</v>
      </c>
      <c r="C69" s="48"/>
      <c r="D69" s="4">
        <v>290</v>
      </c>
      <c r="E69" s="5">
        <f t="shared" si="4"/>
        <v>65.25</v>
      </c>
    </row>
    <row r="70" spans="2:6" x14ac:dyDescent="0.2">
      <c r="B70" s="48" t="s">
        <v>35</v>
      </c>
      <c r="C70" s="48"/>
      <c r="D70" s="4">
        <v>390</v>
      </c>
      <c r="E70" s="5">
        <f t="shared" si="4"/>
        <v>87.75</v>
      </c>
    </row>
    <row r="71" spans="2:6" x14ac:dyDescent="0.2">
      <c r="B71" s="48" t="s">
        <v>36</v>
      </c>
      <c r="C71" s="48"/>
      <c r="D71" s="4">
        <v>660</v>
      </c>
      <c r="E71" s="5">
        <f t="shared" si="4"/>
        <v>148.5</v>
      </c>
    </row>
    <row r="73" spans="2:6" ht="14.25" customHeight="1" x14ac:dyDescent="0.2"/>
  </sheetData>
  <mergeCells count="26">
    <mergeCell ref="A19:G19"/>
    <mergeCell ref="A1:G1"/>
    <mergeCell ref="A3:G3"/>
    <mergeCell ref="A5:G5"/>
    <mergeCell ref="A16:G16"/>
    <mergeCell ref="A18:G18"/>
    <mergeCell ref="A62:G62"/>
    <mergeCell ref="A30:G30"/>
    <mergeCell ref="A32:G32"/>
    <mergeCell ref="B34:C34"/>
    <mergeCell ref="B35:C35"/>
    <mergeCell ref="B36:C36"/>
    <mergeCell ref="B37:C37"/>
    <mergeCell ref="B38:C38"/>
    <mergeCell ref="B39:C39"/>
    <mergeCell ref="B40:C40"/>
    <mergeCell ref="A44:G44"/>
    <mergeCell ref="A60:G60"/>
    <mergeCell ref="B70:C70"/>
    <mergeCell ref="B71:C71"/>
    <mergeCell ref="A63:G63"/>
    <mergeCell ref="B65:C65"/>
    <mergeCell ref="B66:C66"/>
    <mergeCell ref="B67:C67"/>
    <mergeCell ref="B68:C68"/>
    <mergeCell ref="B69:C69"/>
  </mergeCells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0"/>
  <sheetViews>
    <sheetView tabSelected="1" topLeftCell="A51" zoomScale="190" zoomScaleNormal="190" workbookViewId="0">
      <selection activeCell="C54" sqref="C54"/>
    </sheetView>
  </sheetViews>
  <sheetFormatPr baseColWidth="10" defaultColWidth="11.42578125" defaultRowHeight="12.75" x14ac:dyDescent="0.2"/>
  <cols>
    <col min="1" max="1" width="12.42578125" style="1" customWidth="1"/>
    <col min="2" max="2" width="11.5703125" style="1" bestFit="1" customWidth="1"/>
    <col min="3" max="3" width="16.28515625" style="1" bestFit="1" customWidth="1"/>
    <col min="4" max="5" width="16.7109375" style="1" customWidth="1"/>
    <col min="6" max="6" width="11.42578125" style="1"/>
    <col min="7" max="7" width="39.42578125" style="1" customWidth="1"/>
    <col min="8" max="16384" width="11.42578125" style="1"/>
  </cols>
  <sheetData>
    <row r="3" spans="1:7" x14ac:dyDescent="0.2">
      <c r="A3" s="20" t="s">
        <v>25</v>
      </c>
      <c r="B3" s="20"/>
      <c r="C3" s="20"/>
      <c r="D3" s="20"/>
      <c r="E3" s="20"/>
      <c r="F3" s="20"/>
      <c r="G3" s="20"/>
    </row>
    <row r="4" spans="1:7" ht="13.5" thickBot="1" x14ac:dyDescent="0.25"/>
    <row r="5" spans="1:7" ht="29.25" customHeight="1" thickBot="1" x14ac:dyDescent="0.25">
      <c r="A5" s="56" t="s">
        <v>56</v>
      </c>
      <c r="B5" s="57"/>
      <c r="C5" s="57"/>
      <c r="D5" s="57"/>
      <c r="E5" s="57"/>
      <c r="F5" s="57"/>
      <c r="G5" s="57"/>
    </row>
    <row r="7" spans="1:7" x14ac:dyDescent="0.2">
      <c r="B7" s="61" t="s">
        <v>17</v>
      </c>
      <c r="C7" s="61"/>
      <c r="D7" s="42" t="s">
        <v>57</v>
      </c>
      <c r="E7" s="42" t="s">
        <v>58</v>
      </c>
    </row>
    <row r="8" spans="1:7" x14ac:dyDescent="0.2">
      <c r="B8" s="48" t="s">
        <v>29</v>
      </c>
      <c r="C8" s="48"/>
      <c r="D8" s="4" t="s">
        <v>30</v>
      </c>
      <c r="E8" s="5" t="str">
        <f>IF(D8="C","EMPLEADO",IF(D8="A","TEMPORAL","OBRERO"))</f>
        <v>TEMPORAL</v>
      </c>
    </row>
    <row r="9" spans="1:7" x14ac:dyDescent="0.2">
      <c r="B9" s="48" t="s">
        <v>31</v>
      </c>
      <c r="C9" s="48"/>
      <c r="D9" s="4" t="s">
        <v>32</v>
      </c>
      <c r="E9" s="5" t="str">
        <f t="shared" ref="E9:E13" si="0">IF(D9="C","EMPLEADO",IF(D9="A","TEMPORAL","OBRERO"))</f>
        <v>OBRERO</v>
      </c>
    </row>
    <row r="10" spans="1:7" x14ac:dyDescent="0.2">
      <c r="B10" s="48" t="s">
        <v>33</v>
      </c>
      <c r="C10" s="48"/>
      <c r="D10" s="4" t="s">
        <v>30</v>
      </c>
      <c r="E10" s="5" t="str">
        <f t="shared" si="0"/>
        <v>TEMPORAL</v>
      </c>
    </row>
    <row r="11" spans="1:7" x14ac:dyDescent="0.2">
      <c r="B11" s="48" t="s">
        <v>34</v>
      </c>
      <c r="C11" s="48"/>
      <c r="D11" s="4" t="s">
        <v>30</v>
      </c>
      <c r="E11" s="5" t="str">
        <f t="shared" si="0"/>
        <v>TEMPORAL</v>
      </c>
    </row>
    <row r="12" spans="1:7" x14ac:dyDescent="0.2">
      <c r="B12" s="48" t="s">
        <v>35</v>
      </c>
      <c r="C12" s="48"/>
      <c r="D12" s="4" t="s">
        <v>11</v>
      </c>
      <c r="E12" s="5" t="str">
        <f t="shared" si="0"/>
        <v>EMPLEADO</v>
      </c>
    </row>
    <row r="13" spans="1:7" x14ac:dyDescent="0.2">
      <c r="B13" s="48" t="s">
        <v>36</v>
      </c>
      <c r="C13" s="48"/>
      <c r="D13" s="4" t="s">
        <v>32</v>
      </c>
      <c r="E13" s="5" t="str">
        <f t="shared" si="0"/>
        <v>OBRERO</v>
      </c>
    </row>
    <row r="16" spans="1:7" x14ac:dyDescent="0.2">
      <c r="A16" s="20" t="s">
        <v>37</v>
      </c>
      <c r="B16" s="20"/>
      <c r="C16" s="20"/>
      <c r="D16" s="20"/>
      <c r="E16" s="20"/>
      <c r="F16" s="20"/>
      <c r="G16" s="20"/>
    </row>
    <row r="17" spans="1:7" ht="13.5" thickBot="1" x14ac:dyDescent="0.25"/>
    <row r="18" spans="1:7" x14ac:dyDescent="0.2">
      <c r="A18" s="6" t="s">
        <v>59</v>
      </c>
      <c r="B18" s="7"/>
      <c r="C18" s="7"/>
      <c r="D18" s="7"/>
      <c r="E18" s="7"/>
      <c r="F18" s="7"/>
      <c r="G18" s="7"/>
    </row>
    <row r="19" spans="1:7" ht="15.75" customHeight="1" thickBot="1" x14ac:dyDescent="0.25">
      <c r="A19" s="8" t="s">
        <v>60</v>
      </c>
      <c r="B19" s="9"/>
      <c r="C19" s="9"/>
      <c r="D19" s="9"/>
      <c r="E19" s="9"/>
      <c r="F19" s="9"/>
      <c r="G19" s="9"/>
    </row>
    <row r="21" spans="1:7" x14ac:dyDescent="0.2">
      <c r="B21" s="21" t="s">
        <v>40</v>
      </c>
      <c r="C21" s="22" t="s">
        <v>41</v>
      </c>
      <c r="D21" s="23" t="s">
        <v>42</v>
      </c>
    </row>
    <row r="22" spans="1:7" x14ac:dyDescent="0.2">
      <c r="B22" s="10" t="s">
        <v>43</v>
      </c>
      <c r="C22" s="24">
        <v>18</v>
      </c>
      <c r="D22" s="12" t="str">
        <f>IF(C22&gt;=16.5,"Excelente",IF(C22&gt;=10.5,"Regular","Desaprobado"))</f>
        <v>Excelente</v>
      </c>
    </row>
    <row r="23" spans="1:7" x14ac:dyDescent="0.2">
      <c r="B23" s="10" t="s">
        <v>44</v>
      </c>
      <c r="C23" s="24">
        <v>12</v>
      </c>
      <c r="D23" s="12" t="str">
        <f t="shared" ref="D23:D28" si="1">IF(C23&gt;=16.5,"Excelente",IF(C23&gt;=10.5,"Regular","Desaprobado"))</f>
        <v>Regular</v>
      </c>
    </row>
    <row r="24" spans="1:7" x14ac:dyDescent="0.2">
      <c r="B24" s="10" t="s">
        <v>45</v>
      </c>
      <c r="C24" s="24">
        <v>10</v>
      </c>
      <c r="D24" s="12" t="str">
        <f t="shared" si="1"/>
        <v>Desaprobado</v>
      </c>
    </row>
    <row r="25" spans="1:7" x14ac:dyDescent="0.2">
      <c r="B25" s="10" t="s">
        <v>46</v>
      </c>
      <c r="C25" s="24">
        <v>15</v>
      </c>
      <c r="D25" s="12" t="str">
        <f t="shared" si="1"/>
        <v>Regular</v>
      </c>
    </row>
    <row r="26" spans="1:7" x14ac:dyDescent="0.2">
      <c r="B26" s="10" t="s">
        <v>47</v>
      </c>
      <c r="C26" s="24">
        <v>10</v>
      </c>
      <c r="D26" s="12" t="str">
        <f t="shared" si="1"/>
        <v>Desaprobado</v>
      </c>
    </row>
    <row r="27" spans="1:7" x14ac:dyDescent="0.2">
      <c r="B27" s="13" t="s">
        <v>48</v>
      </c>
      <c r="C27" s="25">
        <v>7</v>
      </c>
      <c r="D27" s="12" t="str">
        <f t="shared" si="1"/>
        <v>Desaprobado</v>
      </c>
    </row>
    <row r="28" spans="1:7" x14ac:dyDescent="0.2">
      <c r="B28" s="15" t="s">
        <v>49</v>
      </c>
      <c r="C28" s="26">
        <v>16</v>
      </c>
      <c r="D28" s="12" t="str">
        <f t="shared" si="1"/>
        <v>Regular</v>
      </c>
    </row>
    <row r="29" spans="1:7" x14ac:dyDescent="0.2">
      <c r="B29" s="17"/>
      <c r="C29" s="17"/>
      <c r="D29" s="17"/>
    </row>
    <row r="31" spans="1:7" x14ac:dyDescent="0.2">
      <c r="A31" s="20" t="s">
        <v>50</v>
      </c>
      <c r="B31" s="20"/>
      <c r="C31" s="20"/>
      <c r="D31" s="20"/>
      <c r="E31" s="20"/>
      <c r="F31" s="20"/>
      <c r="G31" s="20"/>
    </row>
    <row r="32" spans="1:7" ht="13.5" thickBot="1" x14ac:dyDescent="0.25"/>
    <row r="33" spans="1:7" x14ac:dyDescent="0.2">
      <c r="A33" s="6" t="s">
        <v>61</v>
      </c>
      <c r="B33" s="27"/>
      <c r="C33" s="27"/>
      <c r="D33" s="27"/>
      <c r="E33" s="27"/>
      <c r="F33" s="27"/>
      <c r="G33" s="27"/>
    </row>
    <row r="34" spans="1:7" x14ac:dyDescent="0.2">
      <c r="A34" s="28" t="s">
        <v>62</v>
      </c>
      <c r="B34" s="29"/>
      <c r="C34" s="29"/>
      <c r="D34" s="29"/>
      <c r="E34" s="29"/>
      <c r="F34" s="29"/>
      <c r="G34" s="29"/>
    </row>
    <row r="35" spans="1:7" ht="13.5" thickBot="1" x14ac:dyDescent="0.25">
      <c r="A35" s="8" t="s">
        <v>63</v>
      </c>
      <c r="B35" s="30"/>
      <c r="C35" s="30"/>
      <c r="D35" s="30"/>
      <c r="E35" s="30"/>
      <c r="F35" s="30"/>
      <c r="G35" s="30"/>
    </row>
    <row r="36" spans="1:7" x14ac:dyDescent="0.2">
      <c r="A36" s="31"/>
      <c r="B36" s="17"/>
      <c r="C36" s="17"/>
      <c r="D36" s="17"/>
      <c r="E36" s="17"/>
      <c r="F36" s="17"/>
      <c r="G36" s="17"/>
    </row>
    <row r="38" spans="1:7" x14ac:dyDescent="0.2">
      <c r="B38" s="22" t="s">
        <v>64</v>
      </c>
      <c r="C38" s="22" t="s">
        <v>65</v>
      </c>
      <c r="D38" s="22" t="s">
        <v>66</v>
      </c>
    </row>
    <row r="39" spans="1:7" x14ac:dyDescent="0.2">
      <c r="B39" s="10" t="s">
        <v>67</v>
      </c>
      <c r="C39" s="32">
        <v>456.87</v>
      </c>
      <c r="D39" s="24">
        <f>IF(C39&lt;500,112%,IF(C39&lt;900,108%,100%))*C39</f>
        <v>511.69440000000003</v>
      </c>
    </row>
    <row r="40" spans="1:7" x14ac:dyDescent="0.2">
      <c r="B40" s="10" t="s">
        <v>68</v>
      </c>
      <c r="C40" s="24">
        <v>678.89</v>
      </c>
      <c r="D40" s="24">
        <f>IF(C40&lt;500,112%,IF(C40&lt;900,108%,100%))*C40</f>
        <v>733.20120000000009</v>
      </c>
    </row>
    <row r="41" spans="1:7" x14ac:dyDescent="0.2">
      <c r="B41" s="10" t="s">
        <v>69</v>
      </c>
      <c r="C41" s="24">
        <v>1000.55</v>
      </c>
      <c r="D41" s="24">
        <f t="shared" ref="D40:D44" si="2">IF(C41&lt;500,112%,IF(C41&lt;900,108%,100%))*C41</f>
        <v>1000.55</v>
      </c>
    </row>
    <row r="42" spans="1:7" x14ac:dyDescent="0.2">
      <c r="B42" s="10" t="s">
        <v>70</v>
      </c>
      <c r="C42" s="24">
        <v>750.37</v>
      </c>
      <c r="D42" s="24">
        <f t="shared" si="2"/>
        <v>810.39960000000008</v>
      </c>
    </row>
    <row r="43" spans="1:7" x14ac:dyDescent="0.2">
      <c r="B43" s="10" t="s">
        <v>71</v>
      </c>
      <c r="C43" s="24">
        <v>380.59</v>
      </c>
      <c r="D43" s="24">
        <f t="shared" si="2"/>
        <v>426.26080000000002</v>
      </c>
    </row>
    <row r="44" spans="1:7" x14ac:dyDescent="0.2">
      <c r="B44" s="15" t="s">
        <v>72</v>
      </c>
      <c r="C44" s="26">
        <v>2500.15</v>
      </c>
      <c r="D44" s="24">
        <f t="shared" si="2"/>
        <v>2500.15</v>
      </c>
    </row>
    <row r="45" spans="1:7" x14ac:dyDescent="0.2">
      <c r="B45" s="17"/>
      <c r="C45" s="17"/>
      <c r="D45" s="17"/>
    </row>
    <row r="47" spans="1:7" x14ac:dyDescent="0.2">
      <c r="A47" s="20" t="s">
        <v>73</v>
      </c>
      <c r="B47" s="20"/>
      <c r="C47" s="20"/>
      <c r="D47" s="20"/>
      <c r="E47" s="20"/>
      <c r="F47" s="20"/>
      <c r="G47" s="20"/>
    </row>
    <row r="48" spans="1:7" ht="13.5" thickBot="1" x14ac:dyDescent="0.25"/>
    <row r="49" spans="1:7" ht="19.149999999999999" customHeight="1" thickBot="1" x14ac:dyDescent="0.25">
      <c r="A49" s="33" t="s">
        <v>74</v>
      </c>
      <c r="B49" s="34"/>
      <c r="C49" s="34"/>
      <c r="D49" s="34"/>
      <c r="E49" s="34"/>
      <c r="F49" s="34"/>
      <c r="G49" s="34"/>
    </row>
    <row r="51" spans="1:7" x14ac:dyDescent="0.2">
      <c r="B51" s="35" t="s">
        <v>75</v>
      </c>
      <c r="C51" s="35" t="s">
        <v>76</v>
      </c>
      <c r="E51" s="36"/>
      <c r="F51" s="19"/>
    </row>
    <row r="52" spans="1:7" x14ac:dyDescent="0.2">
      <c r="B52" s="37">
        <v>12</v>
      </c>
      <c r="C52" s="38" t="str">
        <f>IF(B52&gt;=18,"Mayor de edad",IF(B52&gt;15,"Joven","Niño"))</f>
        <v>Niño</v>
      </c>
      <c r="E52" s="36"/>
      <c r="F52" s="19"/>
    </row>
    <row r="53" spans="1:7" x14ac:dyDescent="0.2">
      <c r="B53" s="37">
        <v>4</v>
      </c>
      <c r="C53" s="38" t="str">
        <f>IF(B53&gt;=18,"Mayor de edad",IF(B53&gt;15,"Joven","Niño"))</f>
        <v>Niño</v>
      </c>
      <c r="E53" s="36"/>
      <c r="F53" s="19"/>
    </row>
    <row r="54" spans="1:7" x14ac:dyDescent="0.2">
      <c r="B54" s="37">
        <v>21</v>
      </c>
      <c r="C54" s="38" t="str">
        <f t="shared" ref="C53:C59" si="3">IF(B54&gt;=18,"Mayor de edad",IF(B54&gt;15,"Joven","Niño"))</f>
        <v>Mayor de edad</v>
      </c>
      <c r="E54" s="36"/>
      <c r="F54" s="19"/>
    </row>
    <row r="55" spans="1:7" x14ac:dyDescent="0.2">
      <c r="B55" s="37">
        <v>11</v>
      </c>
      <c r="C55" s="38" t="str">
        <f t="shared" si="3"/>
        <v>Niño</v>
      </c>
      <c r="E55" s="36"/>
    </row>
    <row r="56" spans="1:7" x14ac:dyDescent="0.2">
      <c r="B56" s="37">
        <v>17</v>
      </c>
      <c r="C56" s="38" t="str">
        <f t="shared" si="3"/>
        <v>Joven</v>
      </c>
      <c r="E56" s="36"/>
      <c r="F56" s="19"/>
    </row>
    <row r="57" spans="1:7" x14ac:dyDescent="0.2">
      <c r="B57" s="37">
        <v>23</v>
      </c>
      <c r="C57" s="38" t="str">
        <f t="shared" si="3"/>
        <v>Mayor de edad</v>
      </c>
      <c r="E57" s="36"/>
      <c r="F57" s="19"/>
    </row>
    <row r="58" spans="1:7" x14ac:dyDescent="0.2">
      <c r="B58" s="37">
        <v>9</v>
      </c>
      <c r="C58" s="38" t="str">
        <f t="shared" si="3"/>
        <v>Niño</v>
      </c>
      <c r="E58" s="36"/>
      <c r="F58" s="19"/>
    </row>
    <row r="59" spans="1:7" x14ac:dyDescent="0.2">
      <c r="B59" s="39">
        <v>16</v>
      </c>
      <c r="C59" s="38" t="str">
        <f t="shared" si="3"/>
        <v>Joven</v>
      </c>
      <c r="E59" s="36"/>
      <c r="F59" s="19"/>
    </row>
    <row r="60" spans="1:7" x14ac:dyDescent="0.2">
      <c r="B60" s="36"/>
      <c r="C60" s="19"/>
      <c r="E60" s="36"/>
      <c r="F60" s="19"/>
    </row>
  </sheetData>
  <mergeCells count="8">
    <mergeCell ref="B13:C13"/>
    <mergeCell ref="A5:G5"/>
    <mergeCell ref="B7:C7"/>
    <mergeCell ref="B8:C8"/>
    <mergeCell ref="B9:C9"/>
    <mergeCell ref="B10:C10"/>
    <mergeCell ref="B11:C11"/>
    <mergeCell ref="B12:C12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Ejer2</vt:lpstr>
      <vt:lpstr>SI ANIDADO</vt:lpstr>
      <vt:lpstr>Distrito</vt:lpstr>
      <vt:lpstr>Fecha</vt:lpstr>
      <vt:lpstr>FIN</vt:lpstr>
      <vt:lpstr>Importe</vt:lpstr>
      <vt:lpstr>INICIO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alumnos</dc:creator>
  <cp:keywords/>
  <dc:description/>
  <cp:lastModifiedBy>Master</cp:lastModifiedBy>
  <cp:revision/>
  <dcterms:created xsi:type="dcterms:W3CDTF">2012-10-29T01:46:56Z</dcterms:created>
  <dcterms:modified xsi:type="dcterms:W3CDTF">2017-01-29T22:56:34Z</dcterms:modified>
</cp:coreProperties>
</file>