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\Documents\GitHub\DecatlonEstadistics\resources\WC-2005\"/>
    </mc:Choice>
  </mc:AlternateContent>
  <xr:revisionPtr revIDLastSave="0" documentId="13_ncr:1_{D874FE08-80A1-4E26-B58D-EADE3AD582DE}" xr6:coauthVersionLast="45" xr6:coauthVersionMax="45" xr10:uidLastSave="{00000000-0000-0000-0000-000000000000}"/>
  <bookViews>
    <workbookView xWindow="810" yWindow="-120" windowWidth="28110" windowHeight="16440" xr2:uid="{34DEB7DA-1114-4C00-A5A7-79B4D4252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W15" i="1"/>
  <c r="W16" i="1"/>
  <c r="W17" i="1"/>
  <c r="W18" i="1"/>
  <c r="U14" i="1"/>
  <c r="U15" i="1"/>
  <c r="U16" i="1"/>
  <c r="U17" i="1"/>
  <c r="U18" i="1"/>
  <c r="S14" i="1"/>
  <c r="S15" i="1"/>
  <c r="S16" i="1"/>
  <c r="S17" i="1"/>
  <c r="S18" i="1"/>
  <c r="Q14" i="1"/>
  <c r="Q15" i="1"/>
  <c r="Q16" i="1"/>
  <c r="Q17" i="1"/>
  <c r="Q18" i="1"/>
  <c r="O14" i="1"/>
  <c r="O15" i="1"/>
  <c r="O16" i="1"/>
  <c r="O17" i="1"/>
  <c r="O18" i="1"/>
  <c r="M18" i="1"/>
  <c r="M14" i="1"/>
  <c r="M15" i="1"/>
  <c r="M16" i="1"/>
  <c r="M17" i="1"/>
  <c r="K14" i="1"/>
  <c r="K15" i="1"/>
  <c r="K16" i="1"/>
  <c r="K17" i="1"/>
  <c r="K18" i="1"/>
  <c r="I14" i="1"/>
  <c r="I15" i="1"/>
  <c r="I16" i="1"/>
  <c r="I17" i="1"/>
  <c r="I18" i="1"/>
  <c r="G14" i="1"/>
  <c r="G15" i="1"/>
  <c r="G16" i="1"/>
  <c r="G17" i="1"/>
  <c r="G18" i="1"/>
  <c r="E18" i="1"/>
  <c r="E14" i="1"/>
  <c r="E15" i="1"/>
  <c r="E16" i="1"/>
  <c r="E17" i="1"/>
  <c r="K3" i="1" l="1"/>
  <c r="K4" i="1"/>
  <c r="K5" i="1"/>
  <c r="K6" i="1"/>
  <c r="K7" i="1"/>
  <c r="K8" i="1"/>
  <c r="K9" i="1"/>
  <c r="K10" i="1"/>
  <c r="K11" i="1"/>
  <c r="K12" i="1"/>
  <c r="K13" i="1"/>
  <c r="I3" i="1"/>
  <c r="I4" i="1"/>
  <c r="I5" i="1"/>
  <c r="I6" i="1"/>
  <c r="I7" i="1"/>
  <c r="I8" i="1"/>
  <c r="I9" i="1"/>
  <c r="I10" i="1"/>
  <c r="I11" i="1"/>
  <c r="I12" i="1"/>
  <c r="I13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E2" i="1" l="1"/>
  <c r="W3" i="1" l="1"/>
  <c r="W4" i="1"/>
  <c r="W5" i="1"/>
  <c r="W6" i="1"/>
  <c r="W7" i="1"/>
  <c r="W8" i="1"/>
  <c r="W9" i="1"/>
  <c r="W10" i="1"/>
  <c r="W11" i="1"/>
  <c r="W12" i="1"/>
  <c r="W13" i="1"/>
  <c r="U3" i="1"/>
  <c r="U4" i="1"/>
  <c r="U5" i="1"/>
  <c r="U6" i="1"/>
  <c r="U7" i="1"/>
  <c r="U8" i="1"/>
  <c r="U9" i="1"/>
  <c r="U10" i="1"/>
  <c r="U11" i="1"/>
  <c r="U12" i="1"/>
  <c r="U13" i="1"/>
  <c r="S3" i="1"/>
  <c r="S4" i="1"/>
  <c r="S5" i="1"/>
  <c r="S6" i="1"/>
  <c r="S7" i="1"/>
  <c r="S8" i="1"/>
  <c r="S9" i="1"/>
  <c r="S10" i="1"/>
  <c r="S11" i="1"/>
  <c r="S12" i="1"/>
  <c r="S13" i="1"/>
  <c r="Q3" i="1"/>
  <c r="Q4" i="1"/>
  <c r="Q5" i="1"/>
  <c r="Q6" i="1"/>
  <c r="Q7" i="1"/>
  <c r="Q8" i="1"/>
  <c r="Q9" i="1"/>
  <c r="Q10" i="1"/>
  <c r="Q11" i="1"/>
  <c r="Q12" i="1"/>
  <c r="Q13" i="1"/>
  <c r="O3" i="1"/>
  <c r="O4" i="1"/>
  <c r="O5" i="1"/>
  <c r="O6" i="1"/>
  <c r="O7" i="1"/>
  <c r="O8" i="1"/>
  <c r="O9" i="1"/>
  <c r="O10" i="1"/>
  <c r="O11" i="1"/>
  <c r="O12" i="1"/>
  <c r="O13" i="1"/>
  <c r="M3" i="1"/>
  <c r="M4" i="1"/>
  <c r="M5" i="1"/>
  <c r="M6" i="1"/>
  <c r="M7" i="1"/>
  <c r="M8" i="1"/>
  <c r="M9" i="1"/>
  <c r="M10" i="1"/>
  <c r="M11" i="1"/>
  <c r="M12" i="1"/>
  <c r="M13" i="1"/>
  <c r="W2" i="1" l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<sst xmlns="http://schemas.openxmlformats.org/spreadsheetml/2006/main" count="71" uniqueCount="57">
  <si>
    <t>Pos</t>
  </si>
  <si>
    <t>Name</t>
  </si>
  <si>
    <t>Country</t>
  </si>
  <si>
    <t>Points</t>
  </si>
  <si>
    <t>100m</t>
  </si>
  <si>
    <t>100pts</t>
  </si>
  <si>
    <t>Long</t>
  </si>
  <si>
    <t>Long pts</t>
  </si>
  <si>
    <t>Shot</t>
  </si>
  <si>
    <t>Shot pts</t>
  </si>
  <si>
    <t>High</t>
  </si>
  <si>
    <t>High pts</t>
  </si>
  <si>
    <t>400m</t>
  </si>
  <si>
    <t>400 pts</t>
  </si>
  <si>
    <t>110H</t>
  </si>
  <si>
    <t>110 pts</t>
  </si>
  <si>
    <t>Discus</t>
  </si>
  <si>
    <t>Discus pts</t>
  </si>
  <si>
    <t>Pole</t>
  </si>
  <si>
    <t>Pole pts</t>
  </si>
  <si>
    <t>Javelin</t>
  </si>
  <si>
    <t>Javelin pts</t>
  </si>
  <si>
    <t>1500m</t>
  </si>
  <si>
    <t>1500m pts</t>
  </si>
  <si>
    <t>USA</t>
  </si>
  <si>
    <t>FRA</t>
  </si>
  <si>
    <t>Tomas Dvorak</t>
  </si>
  <si>
    <t>CZE</t>
  </si>
  <si>
    <t>a</t>
  </si>
  <si>
    <t>b</t>
  </si>
  <si>
    <t>c</t>
  </si>
  <si>
    <t>110m H</t>
  </si>
  <si>
    <t>GER</t>
  </si>
  <si>
    <t>RUS</t>
  </si>
  <si>
    <t>Roman Sebrle</t>
  </si>
  <si>
    <t>Andre Niklaus</t>
  </si>
  <si>
    <t>Paul Terek</t>
  </si>
  <si>
    <t>Bryan Clay</t>
  </si>
  <si>
    <t>Attila Zsivoczky</t>
  </si>
  <si>
    <t>HUN</t>
  </si>
  <si>
    <t>Aleksandr Pogorelov</t>
  </si>
  <si>
    <t>Kristjan Rahnu</t>
  </si>
  <si>
    <t>EST</t>
  </si>
  <si>
    <t>Romain Barras</t>
  </si>
  <si>
    <t>Jaakko Ojaniemi</t>
  </si>
  <si>
    <t>FIN</t>
  </si>
  <si>
    <t>Aleksey Drozdov</t>
  </si>
  <si>
    <t>Hamdi Dhouibi</t>
  </si>
  <si>
    <t>TUN</t>
  </si>
  <si>
    <t>Mikk Pahapill</t>
  </si>
  <si>
    <t>Frederic Xhonneux</t>
  </si>
  <si>
    <t>BEL</t>
  </si>
  <si>
    <t>Roland Schwarzl</t>
  </si>
  <si>
    <t>AUT</t>
  </si>
  <si>
    <t>Oscar Gonzalez</t>
  </si>
  <si>
    <t>ESP</t>
  </si>
  <si>
    <t>Phil Mcmullen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</si>
</sst>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9"/>
      <name val="Times New Roman"/>
      <family val="1"/>
    </font>
    <font>
      <sz val="9"/>
      <name val="Arial Black"/>
      <family val="2"/>
    </font>
    <font>
      <sz val="10"/>
      <name val="Arial Black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0" borderId="0" xfId="0" applyFill="1"/>
    <xf numFmtId="0" fontId="3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20</xdr:row>
      <xdr:rowOff>0</xdr:rowOff>
    </xdr:to>
    <xdr:sp macro="" textlink="">
      <xdr:nvSpPr>
        <xdr:cNvPr id="2" name="AutoShape 81" descr="BVI">
          <a:extLst>
            <a:ext uri="{FF2B5EF4-FFF2-40B4-BE49-F238E27FC236}">
              <a16:creationId xmlns:a16="http://schemas.microsoft.com/office/drawing/2014/main" id="{5AF11B4C-D090-41AC-87F5-29806112E3D3}"/>
            </a:ext>
          </a:extLst>
        </xdr:cNvPr>
        <xdr:cNvSpPr>
          <a:spLocks noChangeAspect="1" noChangeArrowheads="1"/>
        </xdr:cNvSpPr>
      </xdr:nvSpPr>
      <xdr:spPr bwMode="auto">
        <a:xfrm>
          <a:off x="1962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523875</xdr:colOff>
      <xdr:row>29</xdr:row>
      <xdr:rowOff>38100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0819354-2B73-4BD9-9B64-81176FACDFF3}"/>
            </a:ext>
          </a:extLst>
        </xdr:cNvPr>
        <xdr:cNvSpPr txBox="1"/>
      </xdr:nvSpPr>
      <xdr:spPr>
        <a:xfrm>
          <a:off x="3019425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D70C-E319-4B1A-A34F-73775A44C87E}">
  <dimension ref="A1:Y39"/>
  <sheetViews>
    <sheetView tabSelected="1" zoomScale="85" zoomScaleNormal="85" workbookViewId="0">
      <selection activeCell="W11" sqref="W11:W18"/>
    </sheetView>
  </sheetViews>
  <sheetFormatPr baseColWidth="10" defaultRowHeight="15" x14ac:dyDescent="0.25"/>
  <cols>
    <col min="1" max="1" width="9.7109375" customWidth="1"/>
    <col min="2" max="2" width="18.7109375" customWidth="1"/>
    <col min="3" max="25" width="9.7109375" customWidth="1"/>
  </cols>
  <sheetData>
    <row r="1" spans="1:25" ht="12" customHeight="1" x14ac:dyDescent="0.25">
      <c r="A1" s="12" t="s">
        <v>0</v>
      </c>
      <c r="B1" s="13" t="s">
        <v>1</v>
      </c>
      <c r="C1" s="14" t="s">
        <v>2</v>
      </c>
      <c r="D1" s="19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6" t="s">
        <v>23</v>
      </c>
    </row>
    <row r="2" spans="1:25" ht="12" customHeight="1" x14ac:dyDescent="0.25">
      <c r="A2" s="31">
        <v>1</v>
      </c>
      <c r="B2" s="29" t="s">
        <v>37</v>
      </c>
      <c r="C2" s="30" t="s">
        <v>24</v>
      </c>
      <c r="D2" s="30">
        <v>8732</v>
      </c>
      <c r="E2" s="26">
        <f>ROUND((POWER((F2/C$28),1/E$28)-D$28)*-1,2)</f>
        <v>10.43</v>
      </c>
      <c r="F2" s="30">
        <v>992</v>
      </c>
      <c r="G2" s="26">
        <f>ROUND((POWER((H2/C$34),1/E$34)+D$34)/100,2)</f>
        <v>7.54</v>
      </c>
      <c r="H2" s="30">
        <v>945</v>
      </c>
      <c r="I2" s="26">
        <f>ROUND((POWER((J2/C$35),1/E$35)+D$35)+0.01,2)</f>
        <v>16.260000000000002</v>
      </c>
      <c r="J2" s="29">
        <v>867</v>
      </c>
      <c r="K2" s="26">
        <f>ROUND((POWER((L2/C$32),1/E$32)+D$32)/100,2)</f>
        <v>2</v>
      </c>
      <c r="L2" s="29">
        <v>803</v>
      </c>
      <c r="M2" s="26">
        <f t="shared" ref="M2:M18" si="0">ROUND((POWER((N2/C$29),1/E$29)-D$29)*-1,2)</f>
        <v>47.79</v>
      </c>
      <c r="N2" s="29">
        <v>920</v>
      </c>
      <c r="O2" s="27">
        <f t="shared" ref="O2:O18" si="1">ROUND((POWER((P2/C$30),1/E$30)-D$30)*-1,2)</f>
        <v>14.43</v>
      </c>
      <c r="P2" s="29">
        <v>920</v>
      </c>
      <c r="Q2" s="27">
        <f>ROUND((POWER((R2/C$36),1/E$36)+D$36)+0.02,2)</f>
        <v>53.66</v>
      </c>
      <c r="R2" s="29">
        <v>947</v>
      </c>
      <c r="S2" s="27">
        <f>ROUND((POWER((T2/C$33),1/E$33)+D$33)/100,2)</f>
        <v>4.9000000000000004</v>
      </c>
      <c r="T2" s="29">
        <v>880</v>
      </c>
      <c r="U2" s="27">
        <f>ROUND((POWER((V2/C$37),1/E$37)+D$37)+0.04,2)</f>
        <v>72.010000000000005</v>
      </c>
      <c r="V2" s="29">
        <v>920</v>
      </c>
      <c r="W2" s="28">
        <f t="shared" ref="W2:W11" si="2">(POWER((X2/C$31),1/E$31)-D$31)*-1/(24*60*60)</f>
        <v>3.517319067951856E-3</v>
      </c>
      <c r="X2" s="29">
        <v>538</v>
      </c>
      <c r="Y2" s="25"/>
    </row>
    <row r="3" spans="1:25" ht="12" customHeight="1" x14ac:dyDescent="0.25">
      <c r="A3" s="31">
        <v>2</v>
      </c>
      <c r="B3" s="29" t="s">
        <v>34</v>
      </c>
      <c r="C3" s="30" t="s">
        <v>27</v>
      </c>
      <c r="D3" s="30">
        <v>8521</v>
      </c>
      <c r="E3" s="26">
        <f t="shared" ref="E3:E18" si="3">ROUND((POWER((F3/C$28),1/E$28)-D$28)*-1,2)</f>
        <v>10.91</v>
      </c>
      <c r="F3" s="30">
        <v>881</v>
      </c>
      <c r="G3" s="26">
        <f t="shared" ref="G3:G18" si="4">ROUND((POWER((H3/C$34),1/E$34)+D$34)/100,2)</f>
        <v>7.86</v>
      </c>
      <c r="H3" s="30">
        <v>1025</v>
      </c>
      <c r="I3" s="26">
        <f t="shared" ref="I3:I18" si="5">ROUND((POWER((J3/C$35),1/E$35)+D$35)+0.01,2)</f>
        <v>16.29</v>
      </c>
      <c r="J3" s="29">
        <v>869</v>
      </c>
      <c r="K3" s="26">
        <f t="shared" ref="K3:K18" si="6">ROUND((POWER((L3/C$32),1/E$32)+D$32)/100,2)</f>
        <v>2.06</v>
      </c>
      <c r="L3" s="29">
        <v>859</v>
      </c>
      <c r="M3" s="26">
        <f t="shared" si="0"/>
        <v>48.64</v>
      </c>
      <c r="N3" s="29">
        <v>879</v>
      </c>
      <c r="O3" s="27">
        <f t="shared" si="1"/>
        <v>14.71</v>
      </c>
      <c r="P3" s="29">
        <v>885</v>
      </c>
      <c r="Q3" s="27">
        <f t="shared" ref="Q3:Q18" si="7">ROUND((POWER((R3/C$36),1/E$36)+D$36)+0.02,2)</f>
        <v>46.85</v>
      </c>
      <c r="R3" s="29">
        <v>805</v>
      </c>
      <c r="S3" s="27">
        <f t="shared" ref="S3:S18" si="8">ROUND((POWER((T3/C$33),1/E$33)+D$33)/100,2)</f>
        <v>4.8</v>
      </c>
      <c r="T3" s="29">
        <v>849</v>
      </c>
      <c r="U3" s="27">
        <f t="shared" ref="U3:U18" si="9">ROUND((POWER((V3/C$37),1/E$37)+D$37)+0.04,2)</f>
        <v>63.2</v>
      </c>
      <c r="V3" s="29">
        <v>786</v>
      </c>
      <c r="W3" s="28">
        <f t="shared" si="2"/>
        <v>3.2366912058295321E-3</v>
      </c>
      <c r="X3" s="29">
        <v>683</v>
      </c>
      <c r="Y3" s="25"/>
    </row>
    <row r="4" spans="1:25" ht="12" customHeight="1" x14ac:dyDescent="0.25">
      <c r="A4" s="31">
        <v>3</v>
      </c>
      <c r="B4" s="29" t="s">
        <v>38</v>
      </c>
      <c r="C4" s="30" t="s">
        <v>39</v>
      </c>
      <c r="D4" s="30">
        <v>8385</v>
      </c>
      <c r="E4" s="26">
        <f t="shared" si="3"/>
        <v>10.9</v>
      </c>
      <c r="F4" s="30">
        <v>883</v>
      </c>
      <c r="G4" s="26">
        <f t="shared" si="4"/>
        <v>7.03</v>
      </c>
      <c r="H4" s="30">
        <v>821</v>
      </c>
      <c r="I4" s="26">
        <f t="shared" si="5"/>
        <v>15.72</v>
      </c>
      <c r="J4" s="29">
        <v>834</v>
      </c>
      <c r="K4" s="26">
        <f t="shared" si="6"/>
        <v>2.15</v>
      </c>
      <c r="L4" s="29">
        <v>944</v>
      </c>
      <c r="M4" s="26">
        <f t="shared" si="0"/>
        <v>49.29</v>
      </c>
      <c r="N4" s="29">
        <v>848</v>
      </c>
      <c r="O4" s="27">
        <f t="shared" si="1"/>
        <v>15.16</v>
      </c>
      <c r="P4" s="29">
        <v>831</v>
      </c>
      <c r="Q4" s="27">
        <f t="shared" si="7"/>
        <v>49.59</v>
      </c>
      <c r="R4" s="29">
        <v>862</v>
      </c>
      <c r="S4" s="27">
        <f t="shared" si="8"/>
        <v>4.8</v>
      </c>
      <c r="T4" s="29">
        <v>849</v>
      </c>
      <c r="U4" s="27">
        <f t="shared" si="9"/>
        <v>63</v>
      </c>
      <c r="V4" s="29">
        <v>783</v>
      </c>
      <c r="W4" s="28">
        <f t="shared" si="2"/>
        <v>3.1517566614653668E-3</v>
      </c>
      <c r="X4" s="29">
        <v>730</v>
      </c>
      <c r="Y4" s="25"/>
    </row>
    <row r="5" spans="1:25" ht="12" customHeight="1" x14ac:dyDescent="0.25">
      <c r="A5" s="31">
        <v>4</v>
      </c>
      <c r="B5" s="29" t="s">
        <v>35</v>
      </c>
      <c r="C5" s="30" t="s">
        <v>32</v>
      </c>
      <c r="D5" s="30">
        <v>8316</v>
      </c>
      <c r="E5" s="26">
        <f t="shared" si="3"/>
        <v>11.04</v>
      </c>
      <c r="F5" s="30">
        <v>852</v>
      </c>
      <c r="G5" s="26">
        <f t="shared" si="4"/>
        <v>7.2</v>
      </c>
      <c r="H5" s="30">
        <v>862</v>
      </c>
      <c r="I5" s="26">
        <f t="shared" si="5"/>
        <v>14.24</v>
      </c>
      <c r="J5" s="29">
        <v>743</v>
      </c>
      <c r="K5" s="26">
        <f t="shared" si="6"/>
        <v>2.0299999999999998</v>
      </c>
      <c r="L5" s="29">
        <v>831</v>
      </c>
      <c r="M5" s="26">
        <f t="shared" si="0"/>
        <v>49.42</v>
      </c>
      <c r="N5" s="29">
        <v>842</v>
      </c>
      <c r="O5" s="27">
        <f t="shared" si="1"/>
        <v>14.79</v>
      </c>
      <c r="P5" s="29">
        <v>876</v>
      </c>
      <c r="Q5" s="27">
        <f t="shared" si="7"/>
        <v>46.12</v>
      </c>
      <c r="R5" s="29">
        <v>790</v>
      </c>
      <c r="S5" s="27">
        <f t="shared" si="8"/>
        <v>5.3</v>
      </c>
      <c r="T5" s="29">
        <v>1004</v>
      </c>
      <c r="U5" s="27">
        <f t="shared" si="9"/>
        <v>61.74</v>
      </c>
      <c r="V5" s="29">
        <v>764</v>
      </c>
      <c r="W5" s="28">
        <f t="shared" si="2"/>
        <v>3.1128653515386634E-3</v>
      </c>
      <c r="X5" s="29">
        <v>752</v>
      </c>
      <c r="Y5" s="25"/>
    </row>
    <row r="6" spans="1:25" ht="12" customHeight="1" x14ac:dyDescent="0.25">
      <c r="A6" s="31">
        <v>5</v>
      </c>
      <c r="B6" s="29" t="s">
        <v>40</v>
      </c>
      <c r="C6" s="30" t="s">
        <v>33</v>
      </c>
      <c r="D6" s="30">
        <v>8246</v>
      </c>
      <c r="E6" s="26">
        <f t="shared" si="3"/>
        <v>10.86</v>
      </c>
      <c r="F6" s="30">
        <v>892</v>
      </c>
      <c r="G6" s="26">
        <f t="shared" si="4"/>
        <v>7.49</v>
      </c>
      <c r="H6" s="30">
        <v>932</v>
      </c>
      <c r="I6" s="26">
        <f t="shared" si="5"/>
        <v>15.9</v>
      </c>
      <c r="J6" s="29">
        <v>845</v>
      </c>
      <c r="K6" s="26">
        <f t="shared" si="6"/>
        <v>2.09</v>
      </c>
      <c r="L6" s="29">
        <v>887</v>
      </c>
      <c r="M6" s="26">
        <f t="shared" si="0"/>
        <v>50.59</v>
      </c>
      <c r="N6" s="29">
        <v>788</v>
      </c>
      <c r="O6" s="27">
        <f t="shared" si="1"/>
        <v>14.46</v>
      </c>
      <c r="P6" s="29">
        <v>917</v>
      </c>
      <c r="Q6" s="27">
        <f t="shared" si="7"/>
        <v>46.65</v>
      </c>
      <c r="R6" s="29">
        <v>801</v>
      </c>
      <c r="S6" s="27">
        <f t="shared" si="8"/>
        <v>5</v>
      </c>
      <c r="T6" s="29">
        <v>910</v>
      </c>
      <c r="U6" s="27">
        <f t="shared" si="9"/>
        <v>59.82</v>
      </c>
      <c r="V6" s="29">
        <v>735</v>
      </c>
      <c r="W6" s="28">
        <f t="shared" si="2"/>
        <v>3.5152720801767128E-3</v>
      </c>
      <c r="X6" s="29">
        <v>539</v>
      </c>
      <c r="Y6" s="25"/>
    </row>
    <row r="7" spans="1:25" ht="12" customHeight="1" x14ac:dyDescent="0.25">
      <c r="A7" s="31">
        <v>6</v>
      </c>
      <c r="B7" s="29" t="s">
        <v>41</v>
      </c>
      <c r="C7" s="30" t="s">
        <v>42</v>
      </c>
      <c r="D7" s="30">
        <v>8223</v>
      </c>
      <c r="E7" s="26">
        <f t="shared" si="3"/>
        <v>10.59</v>
      </c>
      <c r="F7" s="30">
        <v>954</v>
      </c>
      <c r="G7" s="26">
        <f t="shared" si="4"/>
        <v>7.36</v>
      </c>
      <c r="H7" s="30">
        <v>900</v>
      </c>
      <c r="I7" s="26">
        <f t="shared" si="5"/>
        <v>15.79</v>
      </c>
      <c r="J7" s="29">
        <v>838</v>
      </c>
      <c r="K7" s="26">
        <f t="shared" si="6"/>
        <v>2.0299999999999998</v>
      </c>
      <c r="L7" s="29">
        <v>831</v>
      </c>
      <c r="M7" s="26">
        <f t="shared" si="0"/>
        <v>48.6</v>
      </c>
      <c r="N7" s="29">
        <v>881</v>
      </c>
      <c r="O7" s="27">
        <f t="shared" si="1"/>
        <v>14.88</v>
      </c>
      <c r="P7" s="29">
        <v>865</v>
      </c>
      <c r="Q7" s="27">
        <f t="shared" si="7"/>
        <v>47.14</v>
      </c>
      <c r="R7" s="29">
        <v>811</v>
      </c>
      <c r="S7" s="27">
        <f t="shared" si="8"/>
        <v>4.7</v>
      </c>
      <c r="T7" s="29">
        <v>819</v>
      </c>
      <c r="U7" s="27">
        <f t="shared" si="9"/>
        <v>61.68</v>
      </c>
      <c r="V7" s="29">
        <v>763</v>
      </c>
      <c r="W7" s="28">
        <f t="shared" si="2"/>
        <v>3.4706714644326272E-3</v>
      </c>
      <c r="X7" s="29">
        <v>561</v>
      </c>
      <c r="Y7" s="25"/>
    </row>
    <row r="8" spans="1:25" ht="12" customHeight="1" x14ac:dyDescent="0.25">
      <c r="A8" s="31">
        <v>7</v>
      </c>
      <c r="B8" s="29" t="s">
        <v>43</v>
      </c>
      <c r="C8" s="30" t="s">
        <v>25</v>
      </c>
      <c r="D8" s="30">
        <v>8087</v>
      </c>
      <c r="E8" s="26">
        <f t="shared" si="3"/>
        <v>11.15</v>
      </c>
      <c r="F8" s="30">
        <v>827</v>
      </c>
      <c r="G8" s="26">
        <f t="shared" si="4"/>
        <v>7.35</v>
      </c>
      <c r="H8" s="30">
        <v>898</v>
      </c>
      <c r="I8" s="26">
        <f t="shared" si="5"/>
        <v>14.62</v>
      </c>
      <c r="J8" s="29">
        <v>766</v>
      </c>
      <c r="K8" s="26">
        <f t="shared" si="6"/>
        <v>1.94</v>
      </c>
      <c r="L8" s="29">
        <v>749</v>
      </c>
      <c r="M8" s="26">
        <f t="shared" si="0"/>
        <v>48.64</v>
      </c>
      <c r="N8" s="29">
        <v>879</v>
      </c>
      <c r="O8" s="27">
        <f t="shared" si="1"/>
        <v>14.66</v>
      </c>
      <c r="P8" s="29">
        <v>892</v>
      </c>
      <c r="Q8" s="27">
        <f t="shared" si="7"/>
        <v>44.23</v>
      </c>
      <c r="R8" s="29">
        <v>751</v>
      </c>
      <c r="S8" s="27">
        <f t="shared" si="8"/>
        <v>4.8</v>
      </c>
      <c r="T8" s="29">
        <v>849</v>
      </c>
      <c r="U8" s="27">
        <f t="shared" si="9"/>
        <v>60.42</v>
      </c>
      <c r="V8" s="29">
        <v>744</v>
      </c>
      <c r="W8" s="28">
        <f t="shared" si="2"/>
        <v>3.1481990339725097E-3</v>
      </c>
      <c r="X8" s="29">
        <v>732</v>
      </c>
      <c r="Y8" s="25"/>
    </row>
    <row r="9" spans="1:25" ht="12" customHeight="1" x14ac:dyDescent="0.25">
      <c r="A9" s="31">
        <v>8</v>
      </c>
      <c r="B9" s="29" t="s">
        <v>26</v>
      </c>
      <c r="C9" s="30" t="s">
        <v>27</v>
      </c>
      <c r="D9" s="30">
        <v>8068</v>
      </c>
      <c r="E9" s="26">
        <f t="shared" si="3"/>
        <v>10.94</v>
      </c>
      <c r="F9" s="30">
        <v>874</v>
      </c>
      <c r="G9" s="26">
        <f t="shared" si="4"/>
        <v>7.31</v>
      </c>
      <c r="H9" s="30">
        <v>888</v>
      </c>
      <c r="I9" s="26">
        <f t="shared" si="5"/>
        <v>15.95</v>
      </c>
      <c r="J9" s="29">
        <v>848</v>
      </c>
      <c r="K9" s="26">
        <f t="shared" si="6"/>
        <v>2</v>
      </c>
      <c r="L9" s="29">
        <v>803</v>
      </c>
      <c r="M9" s="26">
        <f t="shared" si="0"/>
        <v>50.35</v>
      </c>
      <c r="N9" s="29">
        <v>799</v>
      </c>
      <c r="O9" s="27">
        <f t="shared" si="1"/>
        <v>14.81</v>
      </c>
      <c r="P9" s="29">
        <v>873</v>
      </c>
      <c r="Q9" s="27">
        <f t="shared" si="7"/>
        <v>45.68</v>
      </c>
      <c r="R9" s="29">
        <v>781</v>
      </c>
      <c r="S9" s="27">
        <f t="shared" si="8"/>
        <v>4.2</v>
      </c>
      <c r="T9" s="29">
        <v>673</v>
      </c>
      <c r="U9" s="27">
        <f t="shared" si="9"/>
        <v>64.92</v>
      </c>
      <c r="V9" s="29">
        <v>812</v>
      </c>
      <c r="W9" s="28">
        <f t="shared" si="2"/>
        <v>3.1749912776259282E-3</v>
      </c>
      <c r="X9" s="29">
        <v>717</v>
      </c>
      <c r="Y9" s="25"/>
    </row>
    <row r="10" spans="1:25" ht="12" customHeight="1" x14ac:dyDescent="0.25">
      <c r="A10" s="31">
        <v>9</v>
      </c>
      <c r="B10" s="29" t="s">
        <v>44</v>
      </c>
      <c r="C10" s="30" t="s">
        <v>45</v>
      </c>
      <c r="D10" s="30">
        <v>8042</v>
      </c>
      <c r="E10" s="26">
        <f t="shared" si="3"/>
        <v>10.67</v>
      </c>
      <c r="F10" s="30">
        <v>935</v>
      </c>
      <c r="G10" s="26">
        <f t="shared" si="4"/>
        <v>7.57</v>
      </c>
      <c r="H10" s="30">
        <v>952</v>
      </c>
      <c r="I10" s="26">
        <f t="shared" si="5"/>
        <v>14.96</v>
      </c>
      <c r="J10" s="29">
        <v>787</v>
      </c>
      <c r="K10" s="26">
        <f t="shared" si="6"/>
        <v>1.91</v>
      </c>
      <c r="L10" s="29">
        <v>723</v>
      </c>
      <c r="M10" s="26">
        <f t="shared" si="0"/>
        <v>50.31</v>
      </c>
      <c r="N10" s="29">
        <v>801</v>
      </c>
      <c r="O10" s="27">
        <f t="shared" si="1"/>
        <v>15.04</v>
      </c>
      <c r="P10" s="29">
        <v>845</v>
      </c>
      <c r="Q10" s="27">
        <f t="shared" si="7"/>
        <v>42.42</v>
      </c>
      <c r="R10" s="29">
        <v>714</v>
      </c>
      <c r="S10" s="27">
        <f t="shared" si="8"/>
        <v>4.5</v>
      </c>
      <c r="T10" s="29">
        <v>760</v>
      </c>
      <c r="U10" s="27">
        <f t="shared" si="9"/>
        <v>66.3</v>
      </c>
      <c r="V10" s="29">
        <v>833</v>
      </c>
      <c r="W10" s="28">
        <f t="shared" si="2"/>
        <v>3.2202241058321124E-3</v>
      </c>
      <c r="X10" s="29">
        <v>692</v>
      </c>
      <c r="Y10" s="25"/>
    </row>
    <row r="11" spans="1:25" ht="12" customHeight="1" x14ac:dyDescent="0.25">
      <c r="A11" s="31">
        <v>10</v>
      </c>
      <c r="B11" s="29" t="s">
        <v>46</v>
      </c>
      <c r="C11" s="30" t="s">
        <v>33</v>
      </c>
      <c r="D11" s="30">
        <v>8038</v>
      </c>
      <c r="E11" s="26">
        <f t="shared" si="3"/>
        <v>11.07</v>
      </c>
      <c r="F11" s="30">
        <v>845</v>
      </c>
      <c r="G11" s="26">
        <f t="shared" si="4"/>
        <v>7.24</v>
      </c>
      <c r="H11" s="30">
        <v>871</v>
      </c>
      <c r="I11" s="26">
        <f t="shared" si="5"/>
        <v>15.43</v>
      </c>
      <c r="J11" s="29">
        <v>816</v>
      </c>
      <c r="K11" s="26">
        <f t="shared" si="6"/>
        <v>2.06</v>
      </c>
      <c r="L11" s="29">
        <v>859</v>
      </c>
      <c r="M11" s="26">
        <f t="shared" si="0"/>
        <v>51.12</v>
      </c>
      <c r="N11" s="29">
        <v>764</v>
      </c>
      <c r="O11" s="27">
        <f t="shared" si="1"/>
        <v>15.68</v>
      </c>
      <c r="P11" s="29">
        <v>770</v>
      </c>
      <c r="Q11" s="27">
        <f t="shared" si="7"/>
        <v>50.12</v>
      </c>
      <c r="R11" s="29">
        <v>873</v>
      </c>
      <c r="S11" s="27">
        <f t="shared" si="8"/>
        <v>4.5</v>
      </c>
      <c r="T11" s="29">
        <v>760</v>
      </c>
      <c r="U11" s="27">
        <f t="shared" si="9"/>
        <v>63.66</v>
      </c>
      <c r="V11" s="29">
        <v>793</v>
      </c>
      <c r="W11" s="28">
        <f t="shared" si="2"/>
        <v>3.2293602624711101E-3</v>
      </c>
      <c r="X11" s="29">
        <v>687</v>
      </c>
      <c r="Y11" s="25"/>
    </row>
    <row r="12" spans="1:25" ht="12" customHeight="1" x14ac:dyDescent="0.25">
      <c r="A12" s="31">
        <v>11</v>
      </c>
      <c r="B12" s="29" t="s">
        <v>47</v>
      </c>
      <c r="C12" s="30" t="s">
        <v>48</v>
      </c>
      <c r="D12" s="30">
        <v>8023</v>
      </c>
      <c r="E12" s="26">
        <f t="shared" si="3"/>
        <v>10.67</v>
      </c>
      <c r="F12" s="30">
        <v>935</v>
      </c>
      <c r="G12" s="26">
        <f t="shared" si="4"/>
        <v>7.43</v>
      </c>
      <c r="H12" s="30">
        <v>918</v>
      </c>
      <c r="I12" s="26">
        <f t="shared" si="5"/>
        <v>12.85</v>
      </c>
      <c r="J12" s="29">
        <v>658</v>
      </c>
      <c r="K12" s="26">
        <f t="shared" si="6"/>
        <v>1.94</v>
      </c>
      <c r="L12" s="29">
        <v>749</v>
      </c>
      <c r="M12" s="26">
        <f t="shared" si="0"/>
        <v>47.05</v>
      </c>
      <c r="N12" s="29">
        <v>956</v>
      </c>
      <c r="O12" s="27">
        <f t="shared" si="1"/>
        <v>14.57</v>
      </c>
      <c r="P12" s="29">
        <v>903</v>
      </c>
      <c r="Q12" s="27">
        <f t="shared" si="7"/>
        <v>41.15</v>
      </c>
      <c r="R12" s="29">
        <v>688</v>
      </c>
      <c r="S12" s="27">
        <f t="shared" si="8"/>
        <v>4.8</v>
      </c>
      <c r="T12" s="29">
        <v>849</v>
      </c>
      <c r="U12" s="27">
        <f t="shared" si="9"/>
        <v>52.87</v>
      </c>
      <c r="V12" s="29">
        <v>631</v>
      </c>
      <c r="W12" s="28">
        <f>(POWER((X12/C$31),1/E$31)-D$31)*-1/(24*60*60)</f>
        <v>3.1410971511054695E-3</v>
      </c>
      <c r="X12" s="29">
        <v>736</v>
      </c>
      <c r="Y12" s="25"/>
    </row>
    <row r="13" spans="1:25" ht="12" customHeight="1" x14ac:dyDescent="0.25">
      <c r="A13" s="31">
        <v>12</v>
      </c>
      <c r="B13" s="29" t="s">
        <v>49</v>
      </c>
      <c r="C13" s="30" t="s">
        <v>42</v>
      </c>
      <c r="D13" s="30">
        <v>8003</v>
      </c>
      <c r="E13" s="26">
        <f t="shared" si="3"/>
        <v>11.06</v>
      </c>
      <c r="F13" s="30">
        <v>847</v>
      </c>
      <c r="G13" s="26">
        <f t="shared" si="4"/>
        <v>7.27</v>
      </c>
      <c r="H13" s="30">
        <v>878</v>
      </c>
      <c r="I13" s="26">
        <f t="shared" si="5"/>
        <v>15.36</v>
      </c>
      <c r="J13" s="29">
        <v>812</v>
      </c>
      <c r="K13" s="26">
        <f t="shared" si="6"/>
        <v>2.06</v>
      </c>
      <c r="L13" s="29">
        <v>859</v>
      </c>
      <c r="M13" s="26">
        <f t="shared" si="0"/>
        <v>51.46</v>
      </c>
      <c r="N13" s="29">
        <v>749</v>
      </c>
      <c r="O13" s="27">
        <f t="shared" si="1"/>
        <v>15.38</v>
      </c>
      <c r="P13" s="29">
        <v>805</v>
      </c>
      <c r="Q13" s="27">
        <f t="shared" si="7"/>
        <v>45.83</v>
      </c>
      <c r="R13" s="29">
        <v>784</v>
      </c>
      <c r="S13" s="27">
        <f t="shared" si="8"/>
        <v>4.8</v>
      </c>
      <c r="T13" s="29">
        <v>849</v>
      </c>
      <c r="U13" s="27">
        <f t="shared" si="9"/>
        <v>63.53</v>
      </c>
      <c r="V13" s="29">
        <v>791</v>
      </c>
      <c r="W13" s="28">
        <f>(POWER((X13/C$31),1/E$31)-D$31)*-1/(24*60*60)</f>
        <v>3.3376646650333641E-3</v>
      </c>
      <c r="X13" s="29">
        <v>629</v>
      </c>
      <c r="Y13" s="25"/>
    </row>
    <row r="14" spans="1:25" ht="12" customHeight="1" x14ac:dyDescent="0.25">
      <c r="A14" s="31">
        <v>13</v>
      </c>
      <c r="B14" s="29" t="s">
        <v>36</v>
      </c>
      <c r="C14" s="30" t="s">
        <v>24</v>
      </c>
      <c r="D14" s="30">
        <v>7921</v>
      </c>
      <c r="E14" s="26">
        <f t="shared" si="3"/>
        <v>10.83</v>
      </c>
      <c r="F14" s="30">
        <v>899</v>
      </c>
      <c r="G14" s="26">
        <f>ROUND((POWER((H14/C$34),1/E$34)+D$34)/100,2)</f>
        <v>7.16</v>
      </c>
      <c r="H14" s="30">
        <v>852</v>
      </c>
      <c r="I14" s="26">
        <f t="shared" si="5"/>
        <v>14.31</v>
      </c>
      <c r="J14" s="29">
        <v>747</v>
      </c>
      <c r="K14" s="26">
        <f t="shared" si="6"/>
        <v>1.97</v>
      </c>
      <c r="L14" s="29">
        <v>776</v>
      </c>
      <c r="M14" s="26">
        <f t="shared" si="0"/>
        <v>48.87</v>
      </c>
      <c r="N14" s="29">
        <v>868</v>
      </c>
      <c r="O14" s="27">
        <f t="shared" si="1"/>
        <v>15.83</v>
      </c>
      <c r="P14" s="29">
        <v>752</v>
      </c>
      <c r="Q14" s="27">
        <f t="shared" si="7"/>
        <v>44.66</v>
      </c>
      <c r="R14" s="29">
        <v>760</v>
      </c>
      <c r="S14" s="27">
        <f t="shared" si="8"/>
        <v>5</v>
      </c>
      <c r="T14" s="29">
        <v>910</v>
      </c>
      <c r="U14" s="27">
        <f t="shared" si="9"/>
        <v>54.48</v>
      </c>
      <c r="V14" s="29">
        <v>655</v>
      </c>
      <c r="W14" s="28">
        <f t="shared" ref="W14:W18" si="10">(POWER((X14/C$31),1/E$31)-D$31)*-1/(24*60*60)</f>
        <v>3.2020423166202899E-3</v>
      </c>
      <c r="X14" s="29">
        <v>702</v>
      </c>
      <c r="Y14" s="25"/>
    </row>
    <row r="15" spans="1:25" ht="12" customHeight="1" x14ac:dyDescent="0.25">
      <c r="A15" s="31">
        <v>14</v>
      </c>
      <c r="B15" s="29" t="s">
        <v>50</v>
      </c>
      <c r="C15" s="30" t="s">
        <v>51</v>
      </c>
      <c r="D15" s="30">
        <v>7616</v>
      </c>
      <c r="E15" s="26">
        <f t="shared" si="3"/>
        <v>11.28</v>
      </c>
      <c r="F15" s="30">
        <v>799</v>
      </c>
      <c r="G15" s="26">
        <f t="shared" si="4"/>
        <v>7.21</v>
      </c>
      <c r="H15" s="30">
        <v>864</v>
      </c>
      <c r="I15" s="26">
        <f t="shared" si="5"/>
        <v>12.92</v>
      </c>
      <c r="J15" s="29">
        <v>662</v>
      </c>
      <c r="K15" s="26">
        <f t="shared" si="6"/>
        <v>2.0299999999999998</v>
      </c>
      <c r="L15" s="29">
        <v>831</v>
      </c>
      <c r="M15" s="26">
        <f t="shared" si="0"/>
        <v>49.06</v>
      </c>
      <c r="N15" s="29">
        <v>859</v>
      </c>
      <c r="O15" s="27">
        <f t="shared" si="1"/>
        <v>15.76</v>
      </c>
      <c r="P15" s="29">
        <v>761</v>
      </c>
      <c r="Q15" s="27">
        <f t="shared" si="7"/>
        <v>38.64</v>
      </c>
      <c r="R15" s="29">
        <v>637</v>
      </c>
      <c r="S15" s="27">
        <f t="shared" si="8"/>
        <v>4.7</v>
      </c>
      <c r="T15" s="29">
        <v>819</v>
      </c>
      <c r="U15" s="27">
        <f t="shared" si="9"/>
        <v>50.17</v>
      </c>
      <c r="V15" s="29">
        <v>591</v>
      </c>
      <c r="W15" s="28">
        <f t="shared" si="10"/>
        <v>3.0417554488625554E-3</v>
      </c>
      <c r="X15" s="29">
        <v>793</v>
      </c>
      <c r="Y15" s="25"/>
    </row>
    <row r="16" spans="1:25" ht="12" customHeight="1" x14ac:dyDescent="0.25">
      <c r="A16" s="31">
        <v>15</v>
      </c>
      <c r="B16" s="29" t="s">
        <v>52</v>
      </c>
      <c r="C16" s="30" t="s">
        <v>53</v>
      </c>
      <c r="D16" s="30">
        <v>7549</v>
      </c>
      <c r="E16" s="26">
        <f t="shared" si="3"/>
        <v>11.06</v>
      </c>
      <c r="F16" s="30">
        <v>847</v>
      </c>
      <c r="G16" s="26">
        <f t="shared" si="4"/>
        <v>7.1</v>
      </c>
      <c r="H16" s="30">
        <v>838</v>
      </c>
      <c r="I16" s="26">
        <f t="shared" si="5"/>
        <v>13.73</v>
      </c>
      <c r="J16" s="29">
        <v>712</v>
      </c>
      <c r="K16" s="26">
        <f t="shared" si="6"/>
        <v>1.82</v>
      </c>
      <c r="L16" s="29">
        <v>644</v>
      </c>
      <c r="M16" s="26">
        <f t="shared" si="0"/>
        <v>50.81</v>
      </c>
      <c r="N16" s="29">
        <v>778</v>
      </c>
      <c r="O16" s="27">
        <f t="shared" si="1"/>
        <v>14.9</v>
      </c>
      <c r="P16" s="29">
        <v>862</v>
      </c>
      <c r="Q16" s="27">
        <f t="shared" si="7"/>
        <v>45.54</v>
      </c>
      <c r="R16" s="29">
        <v>778</v>
      </c>
      <c r="S16" s="27">
        <f t="shared" si="8"/>
        <v>4.9000000000000004</v>
      </c>
      <c r="T16" s="29">
        <v>880</v>
      </c>
      <c r="U16" s="27">
        <f t="shared" si="9"/>
        <v>50.71</v>
      </c>
      <c r="V16" s="29">
        <v>599</v>
      </c>
      <c r="W16" s="28">
        <f t="shared" si="10"/>
        <v>3.3722010020241422E-3</v>
      </c>
      <c r="X16" s="29">
        <v>611</v>
      </c>
      <c r="Y16" s="25"/>
    </row>
    <row r="17" spans="1:25" ht="12" customHeight="1" x14ac:dyDescent="0.25">
      <c r="A17" s="31">
        <v>16</v>
      </c>
      <c r="B17" s="29" t="s">
        <v>54</v>
      </c>
      <c r="C17" s="30" t="s">
        <v>55</v>
      </c>
      <c r="D17" s="30">
        <v>7526</v>
      </c>
      <c r="E17" s="26">
        <f t="shared" si="3"/>
        <v>11.07</v>
      </c>
      <c r="F17" s="30">
        <v>845</v>
      </c>
      <c r="G17" s="26">
        <f t="shared" si="4"/>
        <v>7.2</v>
      </c>
      <c r="H17" s="30">
        <v>862</v>
      </c>
      <c r="I17" s="26">
        <f t="shared" si="5"/>
        <v>13.64</v>
      </c>
      <c r="J17" s="29">
        <v>706</v>
      </c>
      <c r="K17" s="26">
        <f t="shared" si="6"/>
        <v>2</v>
      </c>
      <c r="L17" s="29">
        <v>803</v>
      </c>
      <c r="M17" s="26">
        <f t="shared" si="0"/>
        <v>49.72</v>
      </c>
      <c r="N17" s="29">
        <v>828</v>
      </c>
      <c r="O17" s="27">
        <f t="shared" si="1"/>
        <v>14.97</v>
      </c>
      <c r="P17" s="29">
        <v>854</v>
      </c>
      <c r="Q17" s="27">
        <f t="shared" si="7"/>
        <v>37</v>
      </c>
      <c r="R17" s="29">
        <v>604</v>
      </c>
      <c r="S17" s="27">
        <f t="shared" si="8"/>
        <v>4.5999999999999996</v>
      </c>
      <c r="T17" s="29">
        <v>790</v>
      </c>
      <c r="U17" s="27">
        <f t="shared" si="9"/>
        <v>45.55</v>
      </c>
      <c r="V17" s="29">
        <v>523</v>
      </c>
      <c r="W17" s="28">
        <f t="shared" si="10"/>
        <v>3.1857801929727819E-3</v>
      </c>
      <c r="X17" s="29">
        <v>711</v>
      </c>
      <c r="Y17" s="25"/>
    </row>
    <row r="18" spans="1:25" ht="12" customHeight="1" x14ac:dyDescent="0.25">
      <c r="A18" s="31">
        <v>17</v>
      </c>
      <c r="B18" s="29" t="s">
        <v>56</v>
      </c>
      <c r="C18" s="30" t="s">
        <v>24</v>
      </c>
      <c r="D18" s="30">
        <v>6832</v>
      </c>
      <c r="E18" s="26">
        <f t="shared" si="3"/>
        <v>11.47</v>
      </c>
      <c r="F18" s="30">
        <v>759</v>
      </c>
      <c r="G18" s="26">
        <f t="shared" si="4"/>
        <v>6.65</v>
      </c>
      <c r="H18" s="30">
        <v>732</v>
      </c>
      <c r="I18" s="26">
        <f t="shared" si="5"/>
        <v>15.01</v>
      </c>
      <c r="J18" s="29">
        <v>790</v>
      </c>
      <c r="K18" s="26">
        <f t="shared" si="6"/>
        <v>1.94</v>
      </c>
      <c r="L18" s="29">
        <v>749</v>
      </c>
      <c r="M18" s="26">
        <f t="shared" si="0"/>
        <v>50.22</v>
      </c>
      <c r="N18" s="29">
        <v>805</v>
      </c>
      <c r="O18" s="27">
        <f t="shared" si="1"/>
        <v>15.58</v>
      </c>
      <c r="P18" s="29">
        <v>781</v>
      </c>
      <c r="Q18" s="27">
        <f t="shared" si="7"/>
        <v>49.26</v>
      </c>
      <c r="R18" s="29">
        <v>855</v>
      </c>
      <c r="S18" s="27">
        <f t="shared" si="8"/>
        <v>1</v>
      </c>
      <c r="T18" s="29">
        <v>0</v>
      </c>
      <c r="U18" s="27">
        <f t="shared" si="9"/>
        <v>53.34</v>
      </c>
      <c r="V18" s="29">
        <v>638</v>
      </c>
      <c r="W18" s="28">
        <f t="shared" si="10"/>
        <v>3.1642437649794805E-3</v>
      </c>
      <c r="X18" s="29">
        <v>723</v>
      </c>
      <c r="Y18" s="25"/>
    </row>
    <row r="19" spans="1:25" ht="12" customHeight="1" x14ac:dyDescent="0.25">
      <c r="A19" s="20"/>
      <c r="B19" s="21"/>
      <c r="C19" s="22"/>
      <c r="D19" s="22"/>
      <c r="E19" s="20"/>
      <c r="F19" s="23"/>
      <c r="G19" s="20"/>
      <c r="H19" s="23"/>
      <c r="I19" s="20"/>
      <c r="J19" s="23"/>
      <c r="K19" s="20"/>
      <c r="L19" s="23"/>
      <c r="M19" s="20"/>
      <c r="N19" s="23"/>
      <c r="O19" s="22"/>
      <c r="P19" s="23"/>
      <c r="Q19" s="22"/>
      <c r="R19" s="23"/>
      <c r="S19" s="22"/>
      <c r="T19" s="23"/>
      <c r="U19" s="22"/>
      <c r="V19" s="23"/>
      <c r="W19" s="24"/>
      <c r="X19" s="23"/>
    </row>
    <row r="20" spans="1:25" ht="12" customHeight="1" x14ac:dyDescent="0.25">
      <c r="A20" s="20"/>
      <c r="B20" s="21"/>
      <c r="C20" s="22"/>
      <c r="D20" s="22"/>
      <c r="E20" s="20"/>
      <c r="F20" s="23"/>
      <c r="G20" s="20"/>
      <c r="H20" s="23"/>
      <c r="I20" s="20"/>
      <c r="J20" s="23"/>
      <c r="K20" s="20"/>
      <c r="L20" s="23"/>
      <c r="M20" s="20"/>
      <c r="N20" s="23"/>
      <c r="O20" s="22"/>
      <c r="P20" s="23"/>
      <c r="Q20" s="22"/>
      <c r="R20" s="23"/>
      <c r="S20" s="22"/>
      <c r="T20" s="23"/>
      <c r="U20" s="22"/>
      <c r="V20" s="23"/>
      <c r="W20" s="24"/>
      <c r="X20" s="23"/>
    </row>
    <row r="21" spans="1:25" ht="12" customHeight="1" x14ac:dyDescent="0.25">
      <c r="A21" s="20"/>
      <c r="B21" s="21"/>
      <c r="C21" s="22"/>
      <c r="D21" s="22"/>
      <c r="E21" s="20"/>
      <c r="F21" s="23"/>
      <c r="G21" s="20"/>
      <c r="H21" s="23"/>
      <c r="I21" s="20"/>
      <c r="J21" s="23"/>
      <c r="K21" s="20"/>
      <c r="L21" s="23"/>
      <c r="M21" s="20"/>
      <c r="N21" s="23"/>
      <c r="O21" s="22"/>
      <c r="P21" s="23"/>
      <c r="Q21" s="22"/>
      <c r="R21" s="23"/>
      <c r="S21" s="22"/>
      <c r="T21" s="23"/>
      <c r="U21" s="22"/>
      <c r="V21" s="23"/>
      <c r="W21" s="24"/>
      <c r="X21" s="23"/>
    </row>
    <row r="22" spans="1:25" ht="12" customHeight="1" x14ac:dyDescent="0.25">
      <c r="A22" s="8"/>
      <c r="B22" s="9"/>
      <c r="C22" s="9"/>
      <c r="D22" s="9"/>
      <c r="E22" s="8"/>
      <c r="F22" s="9"/>
      <c r="G22" s="8"/>
      <c r="H22" s="9"/>
      <c r="I22" s="8"/>
      <c r="J22" s="9"/>
      <c r="K22" s="8"/>
      <c r="L22" s="9"/>
      <c r="M22" s="8"/>
      <c r="N22" s="9"/>
      <c r="O22" s="9"/>
      <c r="P22" s="9"/>
      <c r="Q22" s="9"/>
      <c r="R22" s="9"/>
      <c r="S22" s="9"/>
      <c r="T22" s="9"/>
      <c r="U22" s="9"/>
      <c r="V22" s="9"/>
      <c r="W22" s="10"/>
      <c r="X22" s="9"/>
    </row>
    <row r="23" spans="1:25" ht="12" customHeight="1" x14ac:dyDescent="0.25">
      <c r="A23" s="8"/>
      <c r="B23" s="9"/>
      <c r="C23" s="9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</row>
    <row r="24" spans="1:25" ht="12" customHeight="1" x14ac:dyDescent="0.25">
      <c r="N24" s="1"/>
    </row>
    <row r="25" spans="1:25" ht="12" customHeight="1" x14ac:dyDescent="0.25">
      <c r="N25" s="1"/>
    </row>
    <row r="26" spans="1:25" ht="12" customHeight="1" x14ac:dyDescent="0.25">
      <c r="N26" s="1"/>
      <c r="S26" s="2"/>
    </row>
    <row r="27" spans="1:25" ht="12" customHeight="1" x14ac:dyDescent="0.25">
      <c r="B27" s="3"/>
      <c r="C27" s="4" t="s">
        <v>28</v>
      </c>
      <c r="D27" s="4" t="s">
        <v>29</v>
      </c>
      <c r="E27" s="4" t="s">
        <v>30</v>
      </c>
      <c r="N27" s="1"/>
    </row>
    <row r="28" spans="1:25" ht="12" customHeight="1" x14ac:dyDescent="0.25">
      <c r="B28" s="5" t="s">
        <v>4</v>
      </c>
      <c r="C28" s="6">
        <v>25.434699999999999</v>
      </c>
      <c r="D28" s="6">
        <v>18</v>
      </c>
      <c r="E28" s="6">
        <v>1.81</v>
      </c>
      <c r="P28" s="17"/>
    </row>
    <row r="29" spans="1:25" ht="12" customHeight="1" x14ac:dyDescent="0.25">
      <c r="B29" s="5" t="s">
        <v>12</v>
      </c>
      <c r="C29" s="6">
        <v>1.53775</v>
      </c>
      <c r="D29" s="6">
        <v>82</v>
      </c>
      <c r="E29" s="6">
        <v>1.81</v>
      </c>
    </row>
    <row r="30" spans="1:25" ht="12" customHeight="1" x14ac:dyDescent="0.25">
      <c r="B30" s="5" t="s">
        <v>31</v>
      </c>
      <c r="C30" s="6">
        <v>5.7435200000000002</v>
      </c>
      <c r="D30" s="6">
        <v>28.5</v>
      </c>
      <c r="E30" s="6">
        <v>1.92</v>
      </c>
    </row>
    <row r="31" spans="1:25" ht="12" customHeight="1" x14ac:dyDescent="0.25">
      <c r="B31" s="5" t="s">
        <v>22</v>
      </c>
      <c r="C31" s="6">
        <v>3.7679999999999998E-2</v>
      </c>
      <c r="D31" s="6">
        <v>480</v>
      </c>
      <c r="E31" s="6">
        <v>1.85</v>
      </c>
    </row>
    <row r="32" spans="1:25" ht="12" customHeight="1" x14ac:dyDescent="0.25">
      <c r="B32" s="7" t="s">
        <v>10</v>
      </c>
      <c r="C32" s="6">
        <v>0.84650000000000003</v>
      </c>
      <c r="D32" s="6">
        <v>75</v>
      </c>
      <c r="E32" s="6">
        <v>1.42</v>
      </c>
    </row>
    <row r="33" spans="2:9" ht="12" customHeight="1" x14ac:dyDescent="0.25">
      <c r="B33" s="7" t="s">
        <v>18</v>
      </c>
      <c r="C33" s="6">
        <v>0.2797</v>
      </c>
      <c r="D33" s="6">
        <v>100</v>
      </c>
      <c r="E33" s="6">
        <v>1.35</v>
      </c>
    </row>
    <row r="34" spans="2:9" ht="12" customHeight="1" x14ac:dyDescent="0.25">
      <c r="B34" s="7" t="s">
        <v>6</v>
      </c>
      <c r="C34" s="6">
        <v>0.14354</v>
      </c>
      <c r="D34" s="6">
        <v>220</v>
      </c>
      <c r="E34" s="6">
        <v>1.4</v>
      </c>
    </row>
    <row r="35" spans="2:9" ht="21" customHeight="1" x14ac:dyDescent="0.25">
      <c r="B35" s="7" t="s">
        <v>8</v>
      </c>
      <c r="C35" s="6">
        <v>51.39</v>
      </c>
      <c r="D35" s="6">
        <v>1.5</v>
      </c>
      <c r="E35" s="6">
        <v>1.05</v>
      </c>
    </row>
    <row r="36" spans="2:9" ht="12" customHeight="1" x14ac:dyDescent="0.25">
      <c r="B36" s="7" t="s">
        <v>16</v>
      </c>
      <c r="C36" s="6">
        <v>12.91</v>
      </c>
      <c r="D36" s="6">
        <v>4</v>
      </c>
      <c r="E36" s="6">
        <v>1.1000000000000001</v>
      </c>
    </row>
    <row r="37" spans="2:9" ht="12" customHeight="1" x14ac:dyDescent="0.25">
      <c r="B37" s="7" t="s">
        <v>20</v>
      </c>
      <c r="C37" s="6">
        <v>10.14</v>
      </c>
      <c r="D37" s="6">
        <v>7</v>
      </c>
      <c r="E37" s="6">
        <v>1.08</v>
      </c>
    </row>
    <row r="38" spans="2:9" ht="12" customHeight="1" x14ac:dyDescent="0.25"/>
    <row r="39" spans="2:9" x14ac:dyDescent="0.25">
      <c r="I39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2020-02-19T19:38:23Z</dcterms:created>
  <dcterms:modified xsi:type="dcterms:W3CDTF">2020-02-19T21:33:30Z</dcterms:modified>
</cp:coreProperties>
</file>