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L13\Documents\"/>
    </mc:Choice>
  </mc:AlternateContent>
  <xr:revisionPtr revIDLastSave="0" documentId="13_ncr:1_{48CDD8FE-C160-4365-9227-2B057DC92AB3}" xr6:coauthVersionLast="47" xr6:coauthVersionMax="47" xr10:uidLastSave="{00000000-0000-0000-0000-000000000000}"/>
  <bookViews>
    <workbookView xWindow="-120" yWindow="-120" windowWidth="20730" windowHeight="11040" xr2:uid="{0B7BD846-B640-4028-A852-8352760722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Q40" i="1"/>
  <c r="R40" i="1"/>
  <c r="Q41" i="1" s="1"/>
  <c r="L39" i="1"/>
  <c r="K39" i="1"/>
  <c r="P13" i="1"/>
  <c r="Q14" i="1" s="1"/>
  <c r="E22" i="1"/>
  <c r="E23" i="1" s="1"/>
  <c r="E24" i="1" s="1"/>
  <c r="H20" i="1"/>
  <c r="G24" i="1"/>
  <c r="H23" i="1"/>
  <c r="H22" i="1"/>
  <c r="G21" i="1"/>
  <c r="H19" i="1"/>
  <c r="E19" i="1"/>
  <c r="E20" i="1" s="1"/>
  <c r="G18" i="1"/>
  <c r="G17" i="1"/>
  <c r="I16" i="1"/>
  <c r="G11" i="1"/>
  <c r="H10" i="1"/>
  <c r="H9" i="1"/>
  <c r="E9" i="1"/>
  <c r="E10" i="1" s="1"/>
  <c r="E11" i="1" s="1"/>
  <c r="H8" i="1"/>
  <c r="G7" i="1"/>
  <c r="H6" i="1"/>
  <c r="E6" i="1"/>
  <c r="G5" i="1"/>
  <c r="G4" i="1"/>
  <c r="I3" i="1"/>
  <c r="L15" i="1" l="1"/>
  <c r="M15" i="1"/>
  <c r="P14" i="1" s="1"/>
  <c r="P15" i="1" s="1"/>
  <c r="Q15" i="1" s="1"/>
  <c r="T16" i="1" s="1"/>
  <c r="L40" i="1"/>
  <c r="K40" i="1" s="1"/>
  <c r="R41" i="1" s="1"/>
  <c r="R42" i="1" s="1"/>
  <c r="Q42" i="1" s="1"/>
  <c r="P44" i="1" s="1"/>
  <c r="I17" i="1"/>
  <c r="I18" i="1" s="1"/>
  <c r="I19" i="1" s="1"/>
  <c r="I4" i="1"/>
  <c r="I5" i="1" s="1"/>
  <c r="I6" i="1" l="1"/>
  <c r="I7" i="1" s="1"/>
  <c r="I8" i="1" s="1"/>
  <c r="I9" i="1" s="1"/>
  <c r="I10" i="1" s="1"/>
  <c r="I11" i="1" s="1"/>
  <c r="I20" i="1"/>
  <c r="I21" i="1" s="1"/>
  <c r="I22" i="1" l="1"/>
  <c r="I23" i="1" s="1"/>
  <c r="I24" i="1" s="1"/>
</calcChain>
</file>

<file path=xl/sharedStrings.xml><?xml version="1.0" encoding="utf-8"?>
<sst xmlns="http://schemas.openxmlformats.org/spreadsheetml/2006/main" count="92" uniqueCount="58">
  <si>
    <t>Producto</t>
  </si>
  <si>
    <t>Fecha</t>
  </si>
  <si>
    <t>Entrada</t>
  </si>
  <si>
    <t>Salida</t>
  </si>
  <si>
    <t>Existencia</t>
  </si>
  <si>
    <t>Precio</t>
  </si>
  <si>
    <t>Debe</t>
  </si>
  <si>
    <t>Haber</t>
  </si>
  <si>
    <t>Total</t>
  </si>
  <si>
    <t>Mesas</t>
  </si>
  <si>
    <t>Inventario Inicial</t>
  </si>
  <si>
    <t>Compra</t>
  </si>
  <si>
    <t>Venta</t>
  </si>
  <si>
    <t>UEPS</t>
  </si>
  <si>
    <t>PEPS</t>
  </si>
  <si>
    <t>Sistema Analitico</t>
  </si>
  <si>
    <t>Caja</t>
  </si>
  <si>
    <t>Bancos</t>
  </si>
  <si>
    <t>Inventario</t>
  </si>
  <si>
    <t>Doc x Pag</t>
  </si>
  <si>
    <t>Ventas</t>
  </si>
  <si>
    <t>Des Ventas</t>
  </si>
  <si>
    <t>Compras</t>
  </si>
  <si>
    <t>Gastos de compra</t>
  </si>
  <si>
    <t>Gastos de venta</t>
  </si>
  <si>
    <t>inventario final</t>
  </si>
  <si>
    <t>Mobiliario</t>
  </si>
  <si>
    <t>Almacen</t>
  </si>
  <si>
    <t>Costos venta</t>
  </si>
  <si>
    <t>Proveedor</t>
  </si>
  <si>
    <t>Perdida y ganancia</t>
  </si>
  <si>
    <t>Actividad</t>
  </si>
  <si>
    <t>Método Perpetuo</t>
  </si>
  <si>
    <t>1)</t>
  </si>
  <si>
    <t>2)</t>
  </si>
  <si>
    <t>3)</t>
  </si>
  <si>
    <t>(3</t>
  </si>
  <si>
    <t>(4</t>
  </si>
  <si>
    <t>(5</t>
  </si>
  <si>
    <t>(1</t>
  </si>
  <si>
    <t>6)</t>
  </si>
  <si>
    <t>Des Compras</t>
  </si>
  <si>
    <t>(3A</t>
  </si>
  <si>
    <t>(2A</t>
  </si>
  <si>
    <t>4)</t>
  </si>
  <si>
    <t>5)</t>
  </si>
  <si>
    <t>2A(</t>
  </si>
  <si>
    <t>(2</t>
  </si>
  <si>
    <t>Inventario Final</t>
  </si>
  <si>
    <t>(4A</t>
  </si>
  <si>
    <t>4A(</t>
  </si>
  <si>
    <t>A5(</t>
  </si>
  <si>
    <t>(A5</t>
  </si>
  <si>
    <t>(A6</t>
  </si>
  <si>
    <t>A6(</t>
  </si>
  <si>
    <t>(A7</t>
  </si>
  <si>
    <t>InvFinal</t>
  </si>
  <si>
    <t>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</si>
</sst>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dobe Fan Heiti Std B"/>
      <family val="2"/>
      <charset val="128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1" fillId="0" borderId="7" xfId="0" applyFont="1" applyBorder="1"/>
    <xf numFmtId="0" fontId="0" fillId="5" borderId="5" xfId="0" applyFill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6" borderId="5" xfId="0" applyFill="1" applyBorder="1"/>
    <xf numFmtId="0" fontId="0" fillId="0" borderId="6" xfId="0" applyBorder="1"/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/>
    <xf numFmtId="0" fontId="0" fillId="9" borderId="0" xfId="0" applyFill="1"/>
    <xf numFmtId="0" fontId="0" fillId="11" borderId="5" xfId="0" applyFill="1" applyBorder="1"/>
    <xf numFmtId="0" fontId="0" fillId="9" borderId="5" xfId="0" applyFill="1" applyBorder="1"/>
    <xf numFmtId="0" fontId="0" fillId="0" borderId="0" xfId="0" applyAlignment="1">
      <alignment horizontal="right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3" fontId="0" fillId="10" borderId="0" xfId="0" applyNumberFormat="1" applyFill="1"/>
    <xf numFmtId="3" fontId="0" fillId="0" borderId="5" xfId="0" applyNumberFormat="1" applyBorder="1"/>
    <xf numFmtId="0" fontId="3" fillId="0" borderId="7" xfId="0" applyFont="1" applyBorder="1"/>
    <xf numFmtId="0" fontId="3" fillId="0" borderId="5" xfId="0" applyFont="1" applyBorder="1"/>
    <xf numFmtId="0" fontId="0" fillId="7" borderId="5" xfId="0" applyFill="1" applyBorder="1"/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3" fontId="0" fillId="0" borderId="12" xfId="0" applyNumberFormat="1" applyBorder="1"/>
    <xf numFmtId="0" fontId="0" fillId="8" borderId="5" xfId="0" applyFill="1" applyBorder="1"/>
    <xf numFmtId="0" fontId="0" fillId="4" borderId="12" xfId="0" applyFill="1" applyBorder="1"/>
    <xf numFmtId="0" fontId="0" fillId="12" borderId="8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0" borderId="12" xfId="0" applyFont="1" applyBorder="1"/>
    <xf numFmtId="0" fontId="0" fillId="7" borderId="12" xfId="0" applyFill="1" applyBorder="1"/>
    <xf numFmtId="3" fontId="0" fillId="10" borderId="5" xfId="0" applyNumberFormat="1" applyFill="1" applyBorder="1"/>
    <xf numFmtId="0" fontId="0" fillId="8" borderId="13" xfId="0" applyFill="1" applyBorder="1"/>
    <xf numFmtId="0" fontId="3" fillId="0" borderId="12" xfId="0" applyFont="1" applyBorder="1"/>
    <xf numFmtId="0" fontId="0" fillId="2" borderId="9" xfId="0" applyFill="1" applyBorder="1"/>
    <xf numFmtId="0" fontId="0" fillId="13" borderId="12" xfId="0" applyFill="1" applyBorder="1"/>
    <xf numFmtId="0" fontId="0" fillId="6" borderId="13" xfId="0" applyFill="1" applyBorder="1"/>
    <xf numFmtId="0" fontId="3" fillId="0" borderId="3" xfId="0" applyFont="1" applyBorder="1"/>
    <xf numFmtId="0" fontId="0" fillId="2" borderId="12" xfId="0" applyFill="1" applyBorder="1"/>
    <xf numFmtId="0" fontId="3" fillId="0" borderId="13" xfId="0" applyFont="1" applyBorder="1"/>
    <xf numFmtId="0" fontId="0" fillId="11" borderId="9" xfId="0" applyFill="1" applyBorder="1"/>
    <xf numFmtId="0" fontId="1" fillId="0" borderId="13" xfId="0" applyFont="1" applyBorder="1"/>
    <xf numFmtId="0" fontId="0" fillId="13" borderId="9" xfId="0" applyFill="1" applyBorder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3366FF"/>
      <color rgb="FF99FFCC"/>
      <color rgb="FFCC66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9A6E-E462-405D-91D5-2D29B2F5AC18}">
  <dimension ref="A1:Z45"/>
  <sheetViews>
    <sheetView tabSelected="1" topLeftCell="I1" zoomScale="85" zoomScaleNormal="85" workbookViewId="0">
      <selection activeCell="T15" sqref="T15:U15"/>
    </sheetView>
  </sheetViews>
  <sheetFormatPr baseColWidth="10" defaultRowHeight="15" x14ac:dyDescent="0.25"/>
  <cols>
    <col min="1" max="1" width="15.140625" customWidth="1"/>
    <col min="2" max="2" width="18.140625" customWidth="1"/>
    <col min="3" max="3" width="14.5703125" customWidth="1"/>
    <col min="16" max="16" width="11.5703125" customWidth="1"/>
  </cols>
  <sheetData>
    <row r="1" spans="1:26" x14ac:dyDescent="0.25">
      <c r="A1" s="3" t="s">
        <v>0</v>
      </c>
      <c r="B1" s="4" t="s">
        <v>9</v>
      </c>
      <c r="C1" s="27" t="s">
        <v>13</v>
      </c>
      <c r="D1" s="27"/>
      <c r="E1" s="27"/>
      <c r="F1" s="27"/>
      <c r="G1" s="27"/>
      <c r="H1" s="27"/>
      <c r="I1" s="27"/>
      <c r="M1" s="69" t="s">
        <v>15</v>
      </c>
      <c r="N1" s="69"/>
      <c r="O1" s="69"/>
      <c r="P1" s="69"/>
      <c r="Q1" s="69"/>
      <c r="R1" s="69"/>
      <c r="S1" s="69"/>
      <c r="T1" s="69"/>
      <c r="U1" s="69"/>
    </row>
    <row r="2" spans="1:26" x14ac:dyDescent="0.25">
      <c r="A2" s="6" t="s">
        <v>1</v>
      </c>
      <c r="B2" s="6" t="s">
        <v>31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M2" s="69"/>
      <c r="N2" s="69"/>
      <c r="O2" s="69"/>
      <c r="P2" s="69"/>
      <c r="Q2" s="69"/>
      <c r="R2" s="69"/>
      <c r="S2" s="69"/>
      <c r="T2" s="69"/>
      <c r="U2" s="69"/>
    </row>
    <row r="3" spans="1:26" x14ac:dyDescent="0.25">
      <c r="A3" s="7">
        <v>45292</v>
      </c>
      <c r="B3" s="8" t="s">
        <v>10</v>
      </c>
      <c r="C3" s="9"/>
      <c r="D3" s="9"/>
      <c r="E3" s="9">
        <v>600</v>
      </c>
      <c r="F3" s="9">
        <v>400</v>
      </c>
      <c r="G3" s="9"/>
      <c r="H3" s="9"/>
      <c r="I3" s="9">
        <f>E3*F3</f>
        <v>240000</v>
      </c>
    </row>
    <row r="4" spans="1:26" x14ac:dyDescent="0.25">
      <c r="A4" s="7">
        <v>45293</v>
      </c>
      <c r="B4" s="8" t="s">
        <v>11</v>
      </c>
      <c r="C4" s="9">
        <v>2000</v>
      </c>
      <c r="D4" s="9"/>
      <c r="E4" s="9">
        <v>2600</v>
      </c>
      <c r="F4" s="9">
        <v>500</v>
      </c>
      <c r="G4" s="9">
        <f>C4*F4</f>
        <v>1000000</v>
      </c>
      <c r="H4" s="9"/>
      <c r="I4" s="9">
        <f>I3+G4</f>
        <v>1240000</v>
      </c>
      <c r="L4" s="44" t="s">
        <v>16</v>
      </c>
      <c r="M4" s="45"/>
      <c r="O4" s="44" t="s">
        <v>17</v>
      </c>
      <c r="P4" s="45"/>
      <c r="S4" s="44" t="s">
        <v>18</v>
      </c>
      <c r="T4" s="45"/>
      <c r="V4" s="44" t="s">
        <v>19</v>
      </c>
      <c r="W4" s="45"/>
    </row>
    <row r="5" spans="1:26" x14ac:dyDescent="0.25">
      <c r="A5" s="7">
        <v>45294</v>
      </c>
      <c r="B5" s="9" t="s">
        <v>11</v>
      </c>
      <c r="C5" s="9">
        <v>3000</v>
      </c>
      <c r="D5" s="9"/>
      <c r="E5" s="9">
        <v>5600</v>
      </c>
      <c r="F5" s="9">
        <v>300</v>
      </c>
      <c r="G5" s="9">
        <f>C5*F5</f>
        <v>900000</v>
      </c>
      <c r="H5" s="9"/>
      <c r="I5" s="9">
        <f>I4+G5</f>
        <v>2140000</v>
      </c>
      <c r="K5" s="36" t="s">
        <v>33</v>
      </c>
      <c r="L5" s="46">
        <v>100000</v>
      </c>
      <c r="M5" s="17"/>
      <c r="N5" s="36" t="s">
        <v>33</v>
      </c>
      <c r="O5" s="46">
        <v>250000</v>
      </c>
      <c r="P5" s="40">
        <v>700000</v>
      </c>
      <c r="Q5" t="s">
        <v>36</v>
      </c>
      <c r="R5" s="36" t="s">
        <v>33</v>
      </c>
      <c r="S5" s="46">
        <v>900000</v>
      </c>
      <c r="T5" s="51">
        <v>900000</v>
      </c>
      <c r="V5" s="46"/>
      <c r="W5" s="17">
        <v>200000</v>
      </c>
      <c r="X5" t="s">
        <v>39</v>
      </c>
    </row>
    <row r="6" spans="1:26" x14ac:dyDescent="0.25">
      <c r="A6" s="7">
        <v>45295</v>
      </c>
      <c r="B6" s="9" t="s">
        <v>12</v>
      </c>
      <c r="C6" s="9"/>
      <c r="D6" s="9">
        <v>2600</v>
      </c>
      <c r="E6" s="9">
        <f>E5-D6</f>
        <v>3000</v>
      </c>
      <c r="F6" s="9">
        <v>300</v>
      </c>
      <c r="G6" s="9"/>
      <c r="H6" s="9">
        <f>D6*F6</f>
        <v>780000</v>
      </c>
      <c r="I6" s="9">
        <f>I5-H6</f>
        <v>1360000</v>
      </c>
      <c r="L6" s="47"/>
      <c r="M6" s="17"/>
      <c r="N6" s="36" t="s">
        <v>34</v>
      </c>
      <c r="O6" s="50">
        <v>800000</v>
      </c>
      <c r="P6" s="18">
        <v>750</v>
      </c>
      <c r="Q6" t="s">
        <v>37</v>
      </c>
      <c r="R6" s="36" t="s">
        <v>40</v>
      </c>
      <c r="S6" s="52">
        <v>750000</v>
      </c>
      <c r="T6" s="17"/>
      <c r="V6" s="48"/>
      <c r="W6" s="49"/>
    </row>
    <row r="7" spans="1:26" x14ac:dyDescent="0.25">
      <c r="A7" s="7">
        <v>45296</v>
      </c>
      <c r="B7" s="9" t="s">
        <v>11</v>
      </c>
      <c r="C7" s="9">
        <v>400</v>
      </c>
      <c r="D7" s="9"/>
      <c r="E7" s="9">
        <v>3400</v>
      </c>
      <c r="F7" s="9">
        <v>200</v>
      </c>
      <c r="G7" s="9">
        <f t="shared" ref="G7" si="0">C7*F7</f>
        <v>80000</v>
      </c>
      <c r="H7" s="9"/>
      <c r="I7" s="9">
        <f>I6+G7</f>
        <v>1440000</v>
      </c>
      <c r="L7" s="48"/>
      <c r="M7" s="49"/>
      <c r="N7" s="36" t="s">
        <v>35</v>
      </c>
      <c r="O7" s="47">
        <v>3000</v>
      </c>
      <c r="P7" s="17">
        <v>2000</v>
      </c>
      <c r="Q7" t="s">
        <v>38</v>
      </c>
      <c r="S7" s="48"/>
      <c r="T7" s="49"/>
    </row>
    <row r="8" spans="1:26" x14ac:dyDescent="0.25">
      <c r="A8" s="7">
        <v>45297</v>
      </c>
      <c r="B8" s="9" t="s">
        <v>12</v>
      </c>
      <c r="C8" s="9"/>
      <c r="D8" s="9">
        <v>400</v>
      </c>
      <c r="E8" s="9">
        <v>3000</v>
      </c>
      <c r="F8" s="9">
        <v>200</v>
      </c>
      <c r="G8" s="9"/>
      <c r="H8" s="9">
        <f t="shared" ref="H8:H10" si="1">D8*F8</f>
        <v>80000</v>
      </c>
      <c r="I8" s="9">
        <f>I7-H8</f>
        <v>1360000</v>
      </c>
      <c r="O8" s="48"/>
      <c r="P8" s="49">
        <v>4000</v>
      </c>
      <c r="Q8" t="s">
        <v>39</v>
      </c>
      <c r="X8" s="53" t="s">
        <v>41</v>
      </c>
      <c r="Y8" s="54"/>
    </row>
    <row r="9" spans="1:26" x14ac:dyDescent="0.25">
      <c r="A9" s="10"/>
      <c r="B9" s="9"/>
      <c r="C9" s="9"/>
      <c r="D9" s="9">
        <v>200</v>
      </c>
      <c r="E9" s="9">
        <f>E8-D9</f>
        <v>2800</v>
      </c>
      <c r="F9" s="9">
        <v>300</v>
      </c>
      <c r="G9" s="9"/>
      <c r="H9" s="9">
        <f t="shared" si="1"/>
        <v>60000</v>
      </c>
      <c r="I9" s="9">
        <f>I8-H9</f>
        <v>1300000</v>
      </c>
      <c r="T9" s="44" t="s">
        <v>21</v>
      </c>
      <c r="U9" s="45"/>
      <c r="W9" s="36" t="s">
        <v>33</v>
      </c>
      <c r="X9" s="55">
        <v>3000</v>
      </c>
      <c r="Y9" s="20">
        <v>3000</v>
      </c>
      <c r="Z9" t="s">
        <v>42</v>
      </c>
    </row>
    <row r="10" spans="1:26" x14ac:dyDescent="0.25">
      <c r="A10" s="7">
        <v>45298</v>
      </c>
      <c r="B10" s="9" t="s">
        <v>12</v>
      </c>
      <c r="C10" s="9"/>
      <c r="D10" s="9">
        <v>200</v>
      </c>
      <c r="E10" s="9">
        <f>E9-D10</f>
        <v>2600</v>
      </c>
      <c r="F10" s="9">
        <v>300</v>
      </c>
      <c r="G10" s="9"/>
      <c r="H10" s="9">
        <f t="shared" si="1"/>
        <v>60000</v>
      </c>
      <c r="I10" s="9">
        <f>I9-H10</f>
        <v>1240000</v>
      </c>
      <c r="L10" s="44" t="s">
        <v>22</v>
      </c>
      <c r="M10" s="45"/>
      <c r="P10" s="44" t="s">
        <v>20</v>
      </c>
      <c r="Q10" s="45"/>
      <c r="S10" s="36" t="s">
        <v>33</v>
      </c>
      <c r="T10" s="67">
        <v>4000</v>
      </c>
      <c r="U10" s="68">
        <v>4000</v>
      </c>
      <c r="V10" t="s">
        <v>43</v>
      </c>
      <c r="X10" s="48"/>
      <c r="Y10" s="49"/>
    </row>
    <row r="11" spans="1:26" x14ac:dyDescent="0.25">
      <c r="A11" s="7">
        <v>45299</v>
      </c>
      <c r="B11" s="9" t="s">
        <v>11</v>
      </c>
      <c r="C11" s="9">
        <v>500</v>
      </c>
      <c r="D11" s="9"/>
      <c r="E11" s="9">
        <f>E10+C11</f>
        <v>3100</v>
      </c>
      <c r="F11" s="9">
        <v>600</v>
      </c>
      <c r="G11" s="9">
        <f>F11*C11</f>
        <v>300000</v>
      </c>
      <c r="H11" s="9"/>
      <c r="I11" s="12">
        <f>I10+G11</f>
        <v>1540000</v>
      </c>
      <c r="L11" s="55">
        <v>700000</v>
      </c>
      <c r="M11" s="20">
        <v>3000</v>
      </c>
      <c r="N11" t="s">
        <v>42</v>
      </c>
      <c r="O11" s="36" t="s">
        <v>46</v>
      </c>
      <c r="P11" s="61">
        <v>4000</v>
      </c>
      <c r="Q11" s="18">
        <v>800000</v>
      </c>
      <c r="R11" t="s">
        <v>47</v>
      </c>
      <c r="T11" s="17"/>
    </row>
    <row r="12" spans="1:26" x14ac:dyDescent="0.25">
      <c r="K12" s="36" t="s">
        <v>51</v>
      </c>
      <c r="L12" s="56">
        <v>750</v>
      </c>
      <c r="M12" s="57">
        <v>750000</v>
      </c>
      <c r="N12" t="s">
        <v>56</v>
      </c>
      <c r="O12" s="36" t="s">
        <v>50</v>
      </c>
      <c r="P12" s="62">
        <v>2000</v>
      </c>
      <c r="Q12" s="49"/>
      <c r="T12" s="44" t="s">
        <v>24</v>
      </c>
      <c r="U12" s="45"/>
      <c r="X12" s="53" t="s">
        <v>23</v>
      </c>
      <c r="Y12" s="54"/>
    </row>
    <row r="13" spans="1:26" x14ac:dyDescent="0.25">
      <c r="L13" s="58">
        <v>900000</v>
      </c>
      <c r="M13" s="49"/>
      <c r="P13" s="63">
        <f>P11+P12</f>
        <v>6000</v>
      </c>
      <c r="Q13" s="41">
        <v>800000</v>
      </c>
      <c r="S13" s="36" t="s">
        <v>45</v>
      </c>
      <c r="T13" s="55">
        <v>2000</v>
      </c>
      <c r="U13" s="25">
        <v>2000</v>
      </c>
      <c r="V13" t="s">
        <v>49</v>
      </c>
      <c r="W13" s="36" t="s">
        <v>44</v>
      </c>
      <c r="X13" s="55">
        <v>750</v>
      </c>
      <c r="Y13" s="43">
        <v>750</v>
      </c>
      <c r="Z13" t="s">
        <v>52</v>
      </c>
    </row>
    <row r="14" spans="1:26" x14ac:dyDescent="0.25">
      <c r="A14" s="11" t="s">
        <v>0</v>
      </c>
      <c r="B14" s="11" t="s">
        <v>9</v>
      </c>
      <c r="C14" s="28" t="s">
        <v>14</v>
      </c>
      <c r="D14" s="28"/>
      <c r="E14" s="28"/>
      <c r="F14" s="28"/>
      <c r="G14" s="28"/>
      <c r="H14" s="28"/>
      <c r="I14" s="28"/>
      <c r="L14" s="59">
        <f>L11+L12+L13</f>
        <v>1600750</v>
      </c>
      <c r="M14" s="42">
        <f>SUM(M11:M12)</f>
        <v>753000</v>
      </c>
      <c r="O14" s="36" t="s">
        <v>54</v>
      </c>
      <c r="P14" s="64">
        <f>M15</f>
        <v>847750</v>
      </c>
      <c r="Q14" s="42">
        <f>Q13-P13</f>
        <v>794000</v>
      </c>
      <c r="T14" s="48"/>
      <c r="U14" s="49"/>
      <c r="X14" s="48"/>
      <c r="Y14" s="49"/>
    </row>
    <row r="15" spans="1:26" x14ac:dyDescent="0.25">
      <c r="A15" s="6" t="s">
        <v>1</v>
      </c>
      <c r="B15" s="6" t="s">
        <v>31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7</v>
      </c>
      <c r="I15" s="6" t="s">
        <v>8</v>
      </c>
      <c r="L15" s="48">
        <f>L14-M14</f>
        <v>847750</v>
      </c>
      <c r="M15" s="60">
        <f>L15</f>
        <v>847750</v>
      </c>
      <c r="N15" t="s">
        <v>53</v>
      </c>
      <c r="P15" s="65">
        <f>P14-Q14</f>
        <v>53750</v>
      </c>
      <c r="Q15" s="66">
        <f>P15</f>
        <v>53750</v>
      </c>
      <c r="R15" t="s">
        <v>55</v>
      </c>
      <c r="T15" s="29" t="s">
        <v>57</v>
      </c>
      <c r="U15" s="29"/>
    </row>
    <row r="16" spans="1:26" x14ac:dyDescent="0.25">
      <c r="A16" s="8">
        <v>45292</v>
      </c>
      <c r="B16" s="8" t="s">
        <v>10</v>
      </c>
      <c r="C16" s="9"/>
      <c r="D16" s="9"/>
      <c r="E16" s="9">
        <v>600</v>
      </c>
      <c r="F16" s="9">
        <v>400</v>
      </c>
      <c r="G16" s="9"/>
      <c r="H16" s="9"/>
      <c r="I16" s="9">
        <f>E16*F16</f>
        <v>240000</v>
      </c>
      <c r="S16" s="36" t="s">
        <v>55</v>
      </c>
      <c r="T16" s="38">
        <f>Q15</f>
        <v>53750</v>
      </c>
      <c r="U16" s="38"/>
    </row>
    <row r="17" spans="1:18" x14ac:dyDescent="0.25">
      <c r="A17" s="8">
        <v>45293</v>
      </c>
      <c r="B17" s="8" t="s">
        <v>11</v>
      </c>
      <c r="C17" s="9">
        <v>2000</v>
      </c>
      <c r="D17" s="9"/>
      <c r="E17" s="9">
        <v>2600</v>
      </c>
      <c r="F17" s="9">
        <v>500</v>
      </c>
      <c r="G17" s="9">
        <f>C17*F17</f>
        <v>1000000</v>
      </c>
      <c r="H17" s="9"/>
      <c r="I17" s="9">
        <f>I16+G17</f>
        <v>1240000</v>
      </c>
      <c r="M17" t="s">
        <v>48</v>
      </c>
      <c r="O17" s="39">
        <v>750000</v>
      </c>
      <c r="P17" s="29"/>
      <c r="Q17" s="29"/>
    </row>
    <row r="18" spans="1:18" x14ac:dyDescent="0.25">
      <c r="A18" s="8">
        <v>45294</v>
      </c>
      <c r="B18" s="9" t="s">
        <v>11</v>
      </c>
      <c r="C18" s="9">
        <v>3000</v>
      </c>
      <c r="D18" s="9"/>
      <c r="E18" s="9">
        <v>5600</v>
      </c>
      <c r="F18" s="9">
        <v>300</v>
      </c>
      <c r="G18" s="9">
        <f>C18*F18</f>
        <v>900000</v>
      </c>
      <c r="H18" s="9"/>
      <c r="I18" s="9">
        <f>I17+G18</f>
        <v>2140000</v>
      </c>
      <c r="Q18" s="1"/>
    </row>
    <row r="19" spans="1:18" x14ac:dyDescent="0.25">
      <c r="A19" s="8">
        <v>45295</v>
      </c>
      <c r="B19" s="9" t="s">
        <v>12</v>
      </c>
      <c r="C19" s="9"/>
      <c r="D19" s="9">
        <v>600</v>
      </c>
      <c r="E19" s="9">
        <f>E18-D19</f>
        <v>5000</v>
      </c>
      <c r="F19" s="9">
        <v>400</v>
      </c>
      <c r="G19" s="9"/>
      <c r="H19" s="9">
        <f>D19*F19</f>
        <v>240000</v>
      </c>
      <c r="I19" s="9">
        <f>I18-H19</f>
        <v>1900000</v>
      </c>
    </row>
    <row r="20" spans="1:18" x14ac:dyDescent="0.25">
      <c r="A20" s="8"/>
      <c r="B20" s="9"/>
      <c r="C20" s="9"/>
      <c r="D20" s="9">
        <v>2000</v>
      </c>
      <c r="E20" s="9">
        <f>E19-D20</f>
        <v>3000</v>
      </c>
      <c r="F20" s="9">
        <v>500</v>
      </c>
      <c r="G20" s="9"/>
      <c r="H20" s="9">
        <f>F20*D20</f>
        <v>1000000</v>
      </c>
      <c r="I20" s="9">
        <f>I19-H20</f>
        <v>900000</v>
      </c>
    </row>
    <row r="21" spans="1:18" x14ac:dyDescent="0.25">
      <c r="A21" s="8">
        <v>45296</v>
      </c>
      <c r="B21" s="9" t="s">
        <v>11</v>
      </c>
      <c r="C21" s="9">
        <v>400</v>
      </c>
      <c r="D21" s="9"/>
      <c r="E21" s="9">
        <v>3400</v>
      </c>
      <c r="F21" s="9">
        <v>200</v>
      </c>
      <c r="G21" s="9">
        <f t="shared" ref="G21" si="2">C21*F21</f>
        <v>80000</v>
      </c>
      <c r="H21" s="9"/>
      <c r="I21" s="9">
        <f>I20+G21</f>
        <v>980000</v>
      </c>
    </row>
    <row r="22" spans="1:18" x14ac:dyDescent="0.25">
      <c r="A22" s="8">
        <v>45297</v>
      </c>
      <c r="B22" s="9" t="s">
        <v>12</v>
      </c>
      <c r="C22" s="9"/>
      <c r="D22" s="9">
        <v>600</v>
      </c>
      <c r="E22" s="9">
        <f>E21-D22</f>
        <v>2800</v>
      </c>
      <c r="F22" s="9">
        <v>300</v>
      </c>
      <c r="G22" s="9"/>
      <c r="H22" s="9">
        <f t="shared" ref="H22:H23" si="3">D22*F22</f>
        <v>180000</v>
      </c>
      <c r="I22" s="9">
        <f>I21-H22</f>
        <v>800000</v>
      </c>
    </row>
    <row r="23" spans="1:18" x14ac:dyDescent="0.25">
      <c r="A23" s="8">
        <v>45298</v>
      </c>
      <c r="B23" s="9" t="s">
        <v>12</v>
      </c>
      <c r="C23" s="9"/>
      <c r="D23" s="9">
        <v>200</v>
      </c>
      <c r="E23" s="9">
        <f>E22-D23</f>
        <v>2600</v>
      </c>
      <c r="F23" s="9">
        <v>300</v>
      </c>
      <c r="G23" s="9"/>
      <c r="H23" s="9">
        <f t="shared" si="3"/>
        <v>60000</v>
      </c>
      <c r="I23" s="9">
        <f>I22-H23</f>
        <v>740000</v>
      </c>
    </row>
    <row r="24" spans="1:18" x14ac:dyDescent="0.25">
      <c r="A24" s="8">
        <v>45299</v>
      </c>
      <c r="B24" s="9" t="s">
        <v>11</v>
      </c>
      <c r="C24" s="9">
        <v>500</v>
      </c>
      <c r="D24" s="9"/>
      <c r="E24" s="9">
        <f>E23+C24</f>
        <v>3100</v>
      </c>
      <c r="F24" s="9">
        <v>600</v>
      </c>
      <c r="G24" s="9">
        <f>F24*C24</f>
        <v>300000</v>
      </c>
      <c r="H24" s="9"/>
      <c r="I24" s="12">
        <f>I23+G24</f>
        <v>1040000</v>
      </c>
    </row>
    <row r="27" spans="1:18" x14ac:dyDescent="0.25">
      <c r="M27" s="3" t="s">
        <v>25</v>
      </c>
    </row>
    <row r="28" spans="1:18" x14ac:dyDescent="0.25">
      <c r="N28" s="3"/>
      <c r="O28" s="1">
        <v>750000</v>
      </c>
    </row>
    <row r="29" spans="1:18" x14ac:dyDescent="0.25">
      <c r="K29" s="13" t="s">
        <v>32</v>
      </c>
      <c r="L29" s="13"/>
      <c r="M29" s="13"/>
      <c r="P29" s="13"/>
      <c r="Q29" s="13"/>
      <c r="R29" s="13"/>
    </row>
    <row r="30" spans="1:18" x14ac:dyDescent="0.25">
      <c r="K30" s="14"/>
      <c r="L30" s="14"/>
      <c r="M30" s="14"/>
      <c r="N30" s="13"/>
      <c r="O30" s="13"/>
      <c r="P30" s="14"/>
      <c r="Q30" s="14"/>
      <c r="R30" s="14"/>
    </row>
    <row r="31" spans="1:18" x14ac:dyDescent="0.25">
      <c r="K31" s="30" t="s">
        <v>16</v>
      </c>
      <c r="L31" s="30"/>
      <c r="N31" s="14"/>
      <c r="O31" s="14"/>
      <c r="Q31" s="31" t="s">
        <v>26</v>
      </c>
      <c r="R31" s="30"/>
    </row>
    <row r="32" spans="1:18" x14ac:dyDescent="0.25">
      <c r="K32" s="16">
        <v>200000</v>
      </c>
      <c r="N32" s="15" t="s">
        <v>27</v>
      </c>
      <c r="O32" s="15"/>
      <c r="Q32" s="16">
        <v>350000</v>
      </c>
    </row>
    <row r="33" spans="11:18" x14ac:dyDescent="0.25">
      <c r="K33" s="17"/>
      <c r="N33" s="17">
        <v>600000</v>
      </c>
      <c r="O33" s="1">
        <v>300000</v>
      </c>
      <c r="Q33" s="17"/>
    </row>
    <row r="34" spans="11:18" x14ac:dyDescent="0.25">
      <c r="K34" s="17"/>
      <c r="N34" s="18">
        <v>60000</v>
      </c>
      <c r="O34" s="1">
        <v>110000</v>
      </c>
      <c r="Q34" s="17"/>
    </row>
    <row r="35" spans="11:18" x14ac:dyDescent="0.25">
      <c r="K35" s="17"/>
      <c r="N35" s="18">
        <v>100000</v>
      </c>
      <c r="O35" s="1">
        <v>40000</v>
      </c>
      <c r="Q35" s="17"/>
    </row>
    <row r="36" spans="11:18" x14ac:dyDescent="0.25">
      <c r="N36" s="18">
        <v>15000</v>
      </c>
    </row>
    <row r="37" spans="11:18" x14ac:dyDescent="0.25">
      <c r="K37" s="3" t="s">
        <v>20</v>
      </c>
      <c r="L37" s="3"/>
      <c r="N37" s="18">
        <v>40000</v>
      </c>
      <c r="Q37" s="5" t="s">
        <v>28</v>
      </c>
      <c r="R37" s="5"/>
    </row>
    <row r="38" spans="11:18" x14ac:dyDescent="0.25">
      <c r="K38" s="19">
        <v>50000</v>
      </c>
      <c r="L38" s="2">
        <v>500000</v>
      </c>
      <c r="Q38" s="24">
        <v>300000</v>
      </c>
      <c r="R38" s="1">
        <v>100000</v>
      </c>
    </row>
    <row r="39" spans="11:18" x14ac:dyDescent="0.25">
      <c r="K39" s="17">
        <f>K38</f>
        <v>50000</v>
      </c>
      <c r="L39">
        <f>L38</f>
        <v>500000</v>
      </c>
      <c r="N39" s="5" t="s">
        <v>17</v>
      </c>
      <c r="O39" s="5"/>
      <c r="Q39" s="18">
        <v>110000</v>
      </c>
    </row>
    <row r="40" spans="11:18" x14ac:dyDescent="0.25">
      <c r="K40" s="34">
        <f>L40</f>
        <v>450000</v>
      </c>
      <c r="L40">
        <f>L39-K39</f>
        <v>450000</v>
      </c>
      <c r="N40" s="22">
        <v>500000</v>
      </c>
      <c r="O40" s="21">
        <v>50000</v>
      </c>
      <c r="Q40" s="16">
        <f>Q38+Q39</f>
        <v>410000</v>
      </c>
      <c r="R40" s="26">
        <f>R38</f>
        <v>100000</v>
      </c>
    </row>
    <row r="41" spans="11:18" x14ac:dyDescent="0.25">
      <c r="K41" s="17"/>
      <c r="N41" s="23">
        <v>30000</v>
      </c>
      <c r="O41" s="21">
        <v>60000</v>
      </c>
      <c r="Q41" s="17">
        <f>Q40-R40</f>
        <v>310000</v>
      </c>
      <c r="R41" s="34">
        <f>K40</f>
        <v>450000</v>
      </c>
    </row>
    <row r="42" spans="11:18" x14ac:dyDescent="0.25">
      <c r="N42" s="23">
        <v>40000</v>
      </c>
      <c r="O42" s="21">
        <v>40000</v>
      </c>
      <c r="Q42" s="35">
        <f>R42</f>
        <v>140000</v>
      </c>
      <c r="R42">
        <f>R41-Q41</f>
        <v>140000</v>
      </c>
    </row>
    <row r="44" spans="11:18" x14ac:dyDescent="0.25">
      <c r="K44" s="5" t="s">
        <v>29</v>
      </c>
      <c r="L44" s="5"/>
      <c r="P44" s="33">
        <f>Q42</f>
        <v>140000</v>
      </c>
    </row>
    <row r="45" spans="11:18" x14ac:dyDescent="0.25">
      <c r="L45" s="32">
        <v>15000</v>
      </c>
      <c r="N45" s="37" t="s">
        <v>30</v>
      </c>
      <c r="O45" s="37"/>
    </row>
  </sheetData>
  <mergeCells count="18">
    <mergeCell ref="V4:W4"/>
    <mergeCell ref="S4:T4"/>
    <mergeCell ref="X12:Y12"/>
    <mergeCell ref="T15:U15"/>
    <mergeCell ref="L10:M10"/>
    <mergeCell ref="T16:U16"/>
    <mergeCell ref="X8:Y8"/>
    <mergeCell ref="T9:U9"/>
    <mergeCell ref="T12:U12"/>
    <mergeCell ref="K31:L31"/>
    <mergeCell ref="Q31:R31"/>
    <mergeCell ref="C1:I1"/>
    <mergeCell ref="C14:I14"/>
    <mergeCell ref="M1:U2"/>
    <mergeCell ref="P17:Q17"/>
    <mergeCell ref="P10:Q10"/>
    <mergeCell ref="L4:M4"/>
    <mergeCell ref="O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 Reyes</dc:creator>
  <cp:lastModifiedBy>THINKL13</cp:lastModifiedBy>
  <dcterms:created xsi:type="dcterms:W3CDTF">2024-12-15T22:51:00Z</dcterms:created>
  <dcterms:modified xsi:type="dcterms:W3CDTF">2024-12-17T06:47:43Z</dcterms:modified>
</cp:coreProperties>
</file>