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ulg\OneDrive\Computer\CPP\Fall 2022\CS 4210 - Machine Learning and Its Apps\Assignment2\"/>
    </mc:Choice>
  </mc:AlternateContent>
  <xr:revisionPtr revIDLastSave="0" documentId="13_ncr:1_{6F448519-74D2-4CF6-AC18-3C419F6ABA54}" xr6:coauthVersionLast="47" xr6:coauthVersionMax="47" xr10:uidLastSave="{00000000-0000-0000-0000-000000000000}"/>
  <bookViews>
    <workbookView xWindow="-108" yWindow="-108" windowWidth="24792" windowHeight="13440" xr2:uid="{AFFA89BE-22EC-49F1-B1AE-89DE7E74EC77}"/>
  </bookViews>
  <sheets>
    <sheet name="Prob1" sheetId="1" r:id="rId1"/>
    <sheet name="Prob2 T1" sheetId="2" r:id="rId2"/>
    <sheet name="Prob2 T2" sheetId="3" r:id="rId3"/>
    <sheet name="Prob2 T3" sheetId="4" r:id="rId4"/>
    <sheet name="Prob2 Test" sheetId="5" r:id="rId5"/>
    <sheet name="Prob3" sheetId="6" r:id="rId6"/>
    <sheet name="Prob4" sheetId="7" r:id="rId7"/>
    <sheet name="Prob 5" sheetId="8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5" l="1"/>
  <c r="K8" i="5"/>
  <c r="K7" i="5"/>
  <c r="K6" i="5"/>
  <c r="K5" i="5"/>
  <c r="K4" i="5"/>
  <c r="K3" i="5"/>
  <c r="K2" i="5"/>
  <c r="D74" i="6"/>
  <c r="D73" i="6"/>
  <c r="D72" i="6"/>
  <c r="D71" i="6"/>
  <c r="D70" i="6"/>
  <c r="D69" i="6"/>
  <c r="D68" i="6"/>
  <c r="D67" i="6"/>
  <c r="D66" i="6"/>
  <c r="D65" i="6"/>
  <c r="K2" i="2"/>
  <c r="K69" i="8"/>
  <c r="J69" i="8"/>
  <c r="I69" i="8"/>
  <c r="H69" i="8"/>
  <c r="K68" i="8"/>
  <c r="J68" i="8"/>
  <c r="I68" i="8"/>
  <c r="H68" i="8"/>
  <c r="K67" i="8"/>
  <c r="J67" i="8"/>
  <c r="I67" i="8"/>
  <c r="H67" i="8"/>
  <c r="K66" i="8"/>
  <c r="J66" i="8"/>
  <c r="I66" i="8"/>
  <c r="H66" i="8"/>
  <c r="K65" i="8"/>
  <c r="J65" i="8"/>
  <c r="I65" i="8"/>
  <c r="H65" i="8"/>
  <c r="K64" i="8"/>
  <c r="J64" i="8"/>
  <c r="I64" i="8"/>
  <c r="H64" i="8"/>
  <c r="K63" i="8"/>
  <c r="J63" i="8"/>
  <c r="I63" i="8"/>
  <c r="H63" i="8"/>
  <c r="K62" i="8"/>
  <c r="J62" i="8"/>
  <c r="I62" i="8"/>
  <c r="H62" i="8"/>
  <c r="K61" i="8"/>
  <c r="J61" i="8"/>
  <c r="I61" i="8"/>
  <c r="H61" i="8"/>
  <c r="K60" i="8"/>
  <c r="J60" i="8"/>
  <c r="I60" i="8"/>
  <c r="H60" i="8"/>
  <c r="K49" i="8"/>
  <c r="J49" i="8"/>
  <c r="I49" i="8"/>
  <c r="H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K48" i="8"/>
  <c r="J48" i="8"/>
  <c r="I48" i="8"/>
  <c r="H48" i="8"/>
  <c r="K47" i="8"/>
  <c r="J47" i="8"/>
  <c r="I47" i="8"/>
  <c r="H47" i="8"/>
  <c r="K46" i="8"/>
  <c r="J46" i="8"/>
  <c r="I46" i="8"/>
  <c r="H46" i="8"/>
  <c r="K45" i="8"/>
  <c r="J45" i="8"/>
  <c r="I45" i="8"/>
  <c r="H45" i="8"/>
  <c r="K44" i="8"/>
  <c r="J44" i="8"/>
  <c r="I44" i="8"/>
  <c r="H44" i="8"/>
  <c r="K43" i="8"/>
  <c r="J43" i="8"/>
  <c r="I43" i="8"/>
  <c r="H43" i="8"/>
  <c r="K42" i="8"/>
  <c r="J42" i="8"/>
  <c r="I42" i="8"/>
  <c r="H42" i="8"/>
  <c r="K41" i="8"/>
  <c r="J41" i="8"/>
  <c r="I41" i="8"/>
  <c r="H41" i="8"/>
  <c r="K40" i="8"/>
  <c r="J40" i="8"/>
  <c r="I40" i="8"/>
  <c r="H40" i="8"/>
  <c r="K39" i="8"/>
  <c r="J39" i="8"/>
  <c r="I39" i="8"/>
  <c r="H39" i="8"/>
  <c r="K38" i="8"/>
  <c r="J38" i="8"/>
  <c r="I38" i="8"/>
  <c r="H38" i="8"/>
  <c r="K37" i="8"/>
  <c r="J37" i="8"/>
  <c r="I37" i="8"/>
  <c r="H37" i="8"/>
  <c r="K36" i="8"/>
  <c r="J36" i="8"/>
  <c r="I36" i="8"/>
  <c r="H36" i="8"/>
  <c r="K35" i="8"/>
  <c r="J35" i="8"/>
  <c r="I35" i="8"/>
  <c r="H35" i="8"/>
  <c r="K27" i="8"/>
  <c r="B27" i="8"/>
  <c r="K24" i="8"/>
  <c r="B24" i="8"/>
  <c r="O18" i="8"/>
  <c r="F18" i="8"/>
  <c r="F2" i="7"/>
  <c r="F3" i="7"/>
  <c r="F4" i="7"/>
  <c r="F5" i="7"/>
  <c r="F6" i="7"/>
  <c r="F7" i="7"/>
  <c r="F8" i="7"/>
  <c r="F9" i="7"/>
  <c r="F10" i="7"/>
  <c r="F60" i="6"/>
  <c r="F59" i="6"/>
  <c r="F58" i="6"/>
  <c r="F57" i="6"/>
  <c r="F56" i="6"/>
  <c r="F55" i="6"/>
  <c r="F54" i="6"/>
  <c r="F53" i="6"/>
  <c r="F52" i="6"/>
  <c r="F51" i="6"/>
  <c r="G36" i="6"/>
  <c r="G35" i="6"/>
  <c r="G34" i="6"/>
  <c r="G33" i="6"/>
  <c r="G32" i="6"/>
  <c r="G31" i="6"/>
  <c r="G30" i="6"/>
  <c r="G29" i="6"/>
  <c r="G28" i="6"/>
  <c r="G27" i="6"/>
  <c r="H15" i="6"/>
  <c r="F11" i="6"/>
  <c r="F10" i="6"/>
  <c r="F9" i="6"/>
  <c r="F8" i="6"/>
  <c r="F7" i="6"/>
  <c r="F6" i="6"/>
  <c r="F5" i="6"/>
  <c r="F4" i="6"/>
  <c r="F3" i="6"/>
  <c r="F2" i="6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J2" i="5"/>
  <c r="I2" i="5"/>
  <c r="H2" i="5"/>
  <c r="G2" i="5"/>
  <c r="K25" i="4"/>
  <c r="J25" i="4"/>
  <c r="I25" i="4"/>
  <c r="H25" i="4"/>
  <c r="G25" i="4"/>
  <c r="K24" i="4"/>
  <c r="J24" i="4"/>
  <c r="I24" i="4"/>
  <c r="H24" i="4"/>
  <c r="G24" i="4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J20" i="4"/>
  <c r="I20" i="4"/>
  <c r="H20" i="4"/>
  <c r="G20" i="4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K8" i="3"/>
  <c r="K7" i="3"/>
  <c r="K6" i="3"/>
  <c r="K5" i="3"/>
  <c r="K4" i="3"/>
  <c r="K3" i="3"/>
  <c r="K2" i="3"/>
  <c r="J9" i="3"/>
  <c r="J8" i="3"/>
  <c r="J7" i="3"/>
  <c r="J6" i="3"/>
  <c r="J5" i="3"/>
  <c r="J4" i="3"/>
  <c r="J3" i="3"/>
  <c r="J2" i="3"/>
  <c r="I9" i="3"/>
  <c r="I8" i="3"/>
  <c r="I7" i="3"/>
  <c r="I6" i="3"/>
  <c r="I5" i="3"/>
  <c r="I4" i="3"/>
  <c r="I3" i="3"/>
  <c r="I2" i="3"/>
  <c r="H9" i="3"/>
  <c r="H8" i="3"/>
  <c r="H7" i="3"/>
  <c r="H6" i="3"/>
  <c r="H5" i="3"/>
  <c r="H4" i="3"/>
  <c r="H3" i="3"/>
  <c r="H2" i="3"/>
  <c r="G9" i="3"/>
  <c r="G8" i="3"/>
  <c r="G7" i="3"/>
  <c r="G6" i="3"/>
  <c r="G5" i="3"/>
  <c r="G4" i="3"/>
  <c r="G3" i="3"/>
  <c r="G2" i="3"/>
  <c r="K9" i="2"/>
  <c r="K8" i="2"/>
  <c r="K7" i="2"/>
  <c r="K6" i="2"/>
  <c r="K5" i="2"/>
  <c r="K4" i="2"/>
  <c r="K3" i="2"/>
  <c r="J9" i="2"/>
  <c r="J8" i="2"/>
  <c r="J7" i="2"/>
  <c r="J6" i="2"/>
  <c r="J5" i="2"/>
  <c r="J4" i="2"/>
  <c r="J3" i="2"/>
  <c r="J2" i="2"/>
  <c r="I9" i="2"/>
  <c r="I8" i="2"/>
  <c r="I7" i="2"/>
  <c r="I6" i="2"/>
  <c r="I5" i="2"/>
  <c r="I4" i="2"/>
  <c r="I3" i="2"/>
  <c r="I2" i="2"/>
  <c r="H9" i="2"/>
  <c r="H8" i="2"/>
  <c r="H7" i="2"/>
  <c r="H6" i="2"/>
  <c r="H5" i="2"/>
  <c r="H4" i="2"/>
  <c r="H3" i="2"/>
  <c r="H2" i="2"/>
  <c r="G9" i="2"/>
  <c r="G8" i="2"/>
  <c r="G7" i="2"/>
  <c r="G6" i="2"/>
  <c r="G5" i="2"/>
  <c r="G4" i="2"/>
  <c r="G3" i="2"/>
  <c r="G2" i="2"/>
  <c r="I14" i="1" l="1"/>
  <c r="G14" i="1"/>
</calcChain>
</file>

<file path=xl/sharedStrings.xml><?xml version="1.0" encoding="utf-8"?>
<sst xmlns="http://schemas.openxmlformats.org/spreadsheetml/2006/main" count="968" uniqueCount="143">
  <si>
    <t>Age</t>
  </si>
  <si>
    <t>Spectacle</t>
  </si>
  <si>
    <t>Astigmatism</t>
  </si>
  <si>
    <t xml:space="preserve">Tear </t>
  </si>
  <si>
    <t>Lenses (ground truth)</t>
  </si>
  <si>
    <t>Young</t>
  </si>
  <si>
    <t>Hypermetrope</t>
  </si>
  <si>
    <t>Yes</t>
  </si>
  <si>
    <t>Normal</t>
  </si>
  <si>
    <t>No</t>
  </si>
  <si>
    <t>Myope</t>
  </si>
  <si>
    <t>Reduced</t>
  </si>
  <si>
    <t>Presbyopic</t>
  </si>
  <si>
    <t>Prepresbyopic</t>
  </si>
  <si>
    <t>Prediction</t>
  </si>
  <si>
    <t>True Negative</t>
  </si>
  <si>
    <t>False Negative</t>
  </si>
  <si>
    <t>True Positive</t>
  </si>
  <si>
    <t>False Positive</t>
  </si>
  <si>
    <t>Evaluation</t>
  </si>
  <si>
    <t>Spectacle Prescription</t>
  </si>
  <si>
    <t>Tear Production Rate</t>
  </si>
  <si>
    <t xml:space="preserve"> Recommended Lenses</t>
  </si>
  <si>
    <t>[1, 1, 1, 1], [1, 2, 1, 1], [1, 1, 1, 1], [2, 1, 1, 1], [2, 2, 2, 2], [2, 2, 1, 1], [3, 1, 1, 1], [3, 2, 1, 1]</t>
  </si>
  <si>
    <t>[1, 1, 1, 1, 2, 2, 1, 2]</t>
  </si>
  <si>
    <t>Class</t>
  </si>
  <si>
    <t>[1, 1, 2, 2], [1, 1, 2, 1], [1, 1, 1, 1], [1, 2, 2, 2], [1, 2, 2, 1], [2, 1, 2, 1], [2, 2, 1, 1], [3, 1, 2, 1], [3, 1, 1, 1], [3, 2, 2, 2], [3, 2, 2, 1], [3, 2, 1, 1]</t>
  </si>
  <si>
    <t>[2, 1, 1, 2, 1, 1, 2, 2, 1, 2, 1, 2]</t>
  </si>
  <si>
    <t>[1, 1, 2, 2], [1, 1, 2, 1], [1, 1, 1, 2], [1, 1, 1, 1], [1, 2, 2, 2], [1, 2, 2, 1], [1, 2, 1, 2], [1, 2, 1, 1], [2, 1, 2, 2], [2, 1, 2, 1], [2, 1, 1, 2], [2, 1, 1, 1], [2, 2, 2, 2], [2, 2, 2, 1], [2, 2, 1, 2], [2, 2, 1, 1], [3, 1, 2, 2], [3, 1, 2, 1], [3, 1, 1, 2], [3, 1, 1, 1], [3, 2, 2, 2], [3, 2, 2, 1], [3, 2, 1, 2], [3, 2, 1, 1]</t>
  </si>
  <si>
    <t>[2, 1, 2, 1, 2, 1, 2, 1, 2, 1, 2, 1, 2, 1, 2, 2, 2, 2, 2, 1, 2, 1, 2, 2]</t>
  </si>
  <si>
    <t>[1, 1, 2, 1], [1, 2, 2, 1], [1, 1, 2, 2], [3, 2, 2, 2], [3, 1, 2, 1], [3, 1, 1, 2], [2, 1, 1, 1], [2, 1, 2, 2]</t>
  </si>
  <si>
    <t>x</t>
  </si>
  <si>
    <t>y</t>
  </si>
  <si>
    <t>-</t>
  </si>
  <si>
    <t>+</t>
  </si>
  <si>
    <t>P</t>
  </si>
  <si>
    <t>6, 9</t>
  </si>
  <si>
    <t>7, 10</t>
  </si>
  <si>
    <t>Total Predictions</t>
  </si>
  <si>
    <t># Wrong Predictions</t>
  </si>
  <si>
    <t>Error Rate</t>
  </si>
  <si>
    <t>Nearest Neighbor</t>
  </si>
  <si>
    <t>Distance</t>
  </si>
  <si>
    <t>Nearest Neighbors</t>
  </si>
  <si>
    <t>3NN</t>
  </si>
  <si>
    <t>2, 3, 5</t>
  </si>
  <si>
    <t>Instances</t>
  </si>
  <si>
    <t>- - +</t>
  </si>
  <si>
    <t>+ + +</t>
  </si>
  <si>
    <t>1, 3, 5</t>
  </si>
  <si>
    <t>1, 2, 5</t>
  </si>
  <si>
    <t>+ + -</t>
  </si>
  <si>
    <t>6, 7, 8</t>
  </si>
  <si>
    <t>Nearest Distance</t>
  </si>
  <si>
    <t>3, 7, 10</t>
  </si>
  <si>
    <t>- + +</t>
  </si>
  <si>
    <t>7, 8, 9</t>
  </si>
  <si>
    <t>+ - +</t>
  </si>
  <si>
    <t>6, 9, 10</t>
  </si>
  <si>
    <t>4, 6, 9</t>
  </si>
  <si>
    <t>Point</t>
  </si>
  <si>
    <t>- +  +</t>
  </si>
  <si>
    <t>6, 7, 10</t>
  </si>
  <si>
    <t>5, 7, 9</t>
  </si>
  <si>
    <t>Majority</t>
  </si>
  <si>
    <t>ID</t>
  </si>
  <si>
    <t>Red</t>
  </si>
  <si>
    <t>Green</t>
  </si>
  <si>
    <t>Blue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</si>
  <si>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</si>
  <si>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</si>
  <si>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</si>
  <si>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</si>
  <si>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</si>
  <si>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</si>
  <si>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</si>
  <si>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</si>
  <si>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</si>
  <si>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</si>
  <si>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?</t>
  </si>
  <si>
    <t>Distance from #10</t>
  </si>
  <si>
    <t>Day</t>
  </si>
  <si>
    <t>Outlook</t>
  </si>
  <si>
    <t>Temperature</t>
  </si>
  <si>
    <t>Humidity</t>
  </si>
  <si>
    <t>Wind</t>
  </si>
  <si>
    <t>PlayTennis</t>
  </si>
  <si>
    <t>D1</t>
  </si>
  <si>
    <t>Sunny</t>
  </si>
  <si>
    <t>Hot</t>
  </si>
  <si>
    <t>High</t>
  </si>
  <si>
    <t>Weak</t>
  </si>
  <si>
    <t>D2</t>
  </si>
  <si>
    <t>Strong</t>
  </si>
  <si>
    <t>D3</t>
  </si>
  <si>
    <t>Overcast</t>
  </si>
  <si>
    <t>D4</t>
  </si>
  <si>
    <t>Rain</t>
  </si>
  <si>
    <t>Mild</t>
  </si>
  <si>
    <t>D5</t>
  </si>
  <si>
    <t>Cool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</si>
  <si>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</si>
  <si>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</si>
  <si>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</si>
  <si>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</si>
  <si>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</si>
  <si>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</si>
  <si>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</si>
  <si>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</si>
  <si>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</si>
  <si>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</si>
  <si>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2/9</t>
  </si>
  <si>
    <t>4/9</t>
  </si>
  <si>
    <t>6/9</t>
  </si>
  <si>
    <t>9/14</t>
  </si>
  <si>
    <t>(2/9) * (4/9) * (6/9) * (6/9) * (9/14) =</t>
  </si>
  <si>
    <t>3/5</t>
  </si>
  <si>
    <t>2/5</t>
  </si>
  <si>
    <t>1/5</t>
  </si>
  <si>
    <t>5/14</t>
  </si>
  <si>
    <t>(3/5) * (2/5) * (1/5) * (2/5) * (5/14) =</t>
  </si>
  <si>
    <t>Normalization</t>
  </si>
  <si>
    <t>((2 + 1*9/14)/(9 + 1)) * ((4 + 1*9/14)/(9 + 1)) * ((6 + 1*9/14)/(9 + 1)) * ((6 + 1*9/14)/(9 + 1)) * (9/14) =</t>
  </si>
  <si>
    <t>((3 + 1*5/14)/(5 + 1)) * ((2 + 1*5/14)/(5 + 1)) * ((1 + 1*5/14)/(5 + 1)) * ((2 + 1*5/14)/(5 + 1)) * (5/14) =</t>
  </si>
  <si>
    <t>0.03480834/(0.03480834 + 0.006975963)</t>
  </si>
  <si>
    <t>0.006975963/(0.03480834 + 0.006975963)</t>
  </si>
  <si>
    <t>[1, 1, 1, 1], [1, 1, 1, 2], [2, 1, 1, 1], [3, 2, 1, 1], [3, 3, 2, 1], [3, 3, 2, 2], [2, 3, 2, 2], [1, 2, 1, 1], [1, 3, 2, 1], [3, 2, 2, 1], [1, 2, 2, 2], [2, 2, 1, 2], [2, 1, 2, 1], [3, 2, 1, 2]</t>
  </si>
  <si>
    <t>[1,1,2,2,2,1,2,1,2,2,2,2,2,1]</t>
  </si>
  <si>
    <t>Sunny, Mild, Normal, Weak</t>
  </si>
  <si>
    <t>[1,2,2,1]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</si>
  <si>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</si>
  <si>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</si>
  <si>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</si>
  <si>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</si>
  <si>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</si>
  <si>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</si>
  <si>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</si>
  <si>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</si>
  <si>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</si>
  <si>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[1, 1, 2, 1], [1, 1, 2, 2], [1, 3, 1, 1], [2, 1, 1, 2], [2, 3, 1, 1], [2, 3, 1, 2], [3, 2, 2, 2], [3, 1, 2, 2], [3, 1, 1, 1], [3, 2, 1, 2]</t>
  </si>
  <si>
    <t>class</t>
  </si>
  <si>
    <t>[2, 1], [4, 1], [3, 2], [0, 3], [3, 3], [4, 3], [1, 4], [2, 4], [4, 4], [0, 5]</t>
  </si>
  <si>
    <t>1,1,2,2,2,2,1,2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</si>
</sst>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8.5"/>
      <color rgb="FF000000"/>
      <name val="Times New Roman"/>
      <family val="1"/>
    </font>
    <font>
      <sz val="8.5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212529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quotePrefix="1"/>
    <xf numFmtId="0" fontId="0" fillId="3" borderId="5" xfId="0" quotePrefix="1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6" fontId="6" fillId="5" borderId="0" xfId="0" quotePrefix="1" applyNumberFormat="1" applyFont="1" applyFill="1" applyBorder="1" applyAlignment="1">
      <alignment vertical="top" wrapText="1"/>
    </xf>
    <xf numFmtId="0" fontId="0" fillId="0" borderId="0" xfId="0" quotePrefix="1" applyNumberFormat="1"/>
    <xf numFmtId="0" fontId="6" fillId="0" borderId="0" xfId="0" quotePrefix="1" applyFont="1" applyFill="1" applyBorder="1" applyAlignment="1">
      <alignment vertical="top" wrapText="1"/>
    </xf>
    <xf numFmtId="0" fontId="0" fillId="8" borderId="0" xfId="0" applyFill="1"/>
    <xf numFmtId="0" fontId="6" fillId="5" borderId="5" xfId="0" applyFont="1" applyFill="1" applyBorder="1" applyAlignment="1">
      <alignment vertical="top" wrapText="1"/>
    </xf>
    <xf numFmtId="0" fontId="6" fillId="7" borderId="5" xfId="0" applyFont="1" applyFill="1" applyBorder="1" applyAlignment="1">
      <alignment vertical="top" wrapText="1"/>
    </xf>
    <xf numFmtId="0" fontId="6" fillId="6" borderId="5" xfId="0" applyFont="1" applyFill="1" applyBorder="1" applyAlignment="1">
      <alignment vertical="top" wrapText="1"/>
    </xf>
    <xf numFmtId="0" fontId="7" fillId="9" borderId="5" xfId="0" applyFont="1" applyFill="1" applyBorder="1" applyAlignment="1">
      <alignment vertical="top" wrapText="1"/>
    </xf>
    <xf numFmtId="0" fontId="6" fillId="0" borderId="5" xfId="0" applyFont="1" applyFill="1" applyBorder="1" applyAlignment="1">
      <alignment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D9D"/>
      <color rgb="FFFFCCFF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17</xdr:col>
      <xdr:colOff>170180</xdr:colOff>
      <xdr:row>13</xdr:row>
      <xdr:rowOff>50165</xdr:rowOff>
    </xdr:to>
    <xdr:pic>
      <xdr:nvPicPr>
        <xdr:cNvPr id="2" name="Picture 1" descr="Timeline&#10;&#10;Description automatically generated with low confidence">
          <a:extLst>
            <a:ext uri="{FF2B5EF4-FFF2-40B4-BE49-F238E27FC236}">
              <a16:creationId xmlns:a16="http://schemas.microsoft.com/office/drawing/2014/main" id="{D53E415F-4B6E-61E0-9957-C3A83F26E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701040"/>
          <a:ext cx="3827780" cy="2206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18</xdr:row>
      <xdr:rowOff>144780</xdr:rowOff>
    </xdr:from>
    <xdr:to>
      <xdr:col>17</xdr:col>
      <xdr:colOff>441960</xdr:colOff>
      <xdr:row>42</xdr:row>
      <xdr:rowOff>121554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7AD9EE30-D811-423F-FC5C-2B8546D12D59}"/>
            </a:ext>
          </a:extLst>
        </xdr:cNvPr>
        <xdr:cNvGrpSpPr/>
      </xdr:nvGrpSpPr>
      <xdr:grpSpPr>
        <a:xfrm>
          <a:off x="7414260" y="3436620"/>
          <a:ext cx="4853940" cy="4365894"/>
          <a:chOff x="7315" y="0"/>
          <a:chExt cx="2603602" cy="2342388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19CB9060-07D4-B7BF-ECBE-E840FBF70CF7}"/>
              </a:ext>
            </a:extLst>
          </xdr:cNvPr>
          <xdr:cNvGrpSpPr/>
        </xdr:nvGrpSpPr>
        <xdr:grpSpPr>
          <a:xfrm>
            <a:off x="142037" y="0"/>
            <a:ext cx="2468880" cy="2342388"/>
            <a:chOff x="0" y="0"/>
            <a:chExt cx="2468880" cy="2342388"/>
          </a:xfrm>
        </xdr:grpSpPr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B7330DAE-B444-EE32-632F-C35127960109}"/>
                </a:ext>
              </a:extLst>
            </xdr:cNvPr>
            <xdr:cNvCxnSpPr/>
          </xdr:nvCxnSpPr>
          <xdr:spPr>
            <a:xfrm>
              <a:off x="0" y="2342388"/>
              <a:ext cx="2468880" cy="0"/>
            </a:xfrm>
            <a:prstGeom prst="line">
              <a:avLst/>
            </a:prstGeom>
            <a:ln w="19050">
              <a:solidFill>
                <a:schemeClr val="tx1"/>
              </a:solidFill>
              <a:headEnd type="none" w="med" len="med"/>
              <a:tailEnd type="triangle" w="med" len="med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5" name="Group 14">
              <a:extLst>
                <a:ext uri="{FF2B5EF4-FFF2-40B4-BE49-F238E27FC236}">
                  <a16:creationId xmlns:a16="http://schemas.microsoft.com/office/drawing/2014/main" id="{9D0CFD6D-8FC5-ED9C-DC59-88E478F1B8C7}"/>
                </a:ext>
              </a:extLst>
            </xdr:cNvPr>
            <xdr:cNvGrpSpPr/>
          </xdr:nvGrpSpPr>
          <xdr:grpSpPr>
            <a:xfrm>
              <a:off x="3048" y="0"/>
              <a:ext cx="2084832" cy="2331587"/>
              <a:chOff x="0" y="0"/>
              <a:chExt cx="2084832" cy="2331587"/>
            </a:xfrm>
          </xdr:grpSpPr>
          <xdr:cxnSp macro="">
            <xdr:nvCxnSpPr>
              <xdr:cNvPr id="16" name="Straight Connector 15">
                <a:extLst>
                  <a:ext uri="{FF2B5EF4-FFF2-40B4-BE49-F238E27FC236}">
                    <a16:creationId xmlns:a16="http://schemas.microsoft.com/office/drawing/2014/main" id="{FCD53427-86F1-6FA7-0456-ADBFBD20C920}"/>
                  </a:ext>
                </a:extLst>
              </xdr:cNvPr>
              <xdr:cNvCxnSpPr/>
            </xdr:nvCxnSpPr>
            <xdr:spPr>
              <a:xfrm>
                <a:off x="3048" y="0"/>
                <a:ext cx="0" cy="2326801"/>
              </a:xfrm>
              <a:prstGeom prst="line">
                <a:avLst/>
              </a:prstGeom>
              <a:ln w="19050">
                <a:solidFill>
                  <a:schemeClr val="tx1"/>
                </a:solidFill>
                <a:headEnd type="triangle" w="med" len="med"/>
                <a:tailEnd type="none" w="med" len="med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7" name="Straight Connector 16">
                <a:extLst>
                  <a:ext uri="{FF2B5EF4-FFF2-40B4-BE49-F238E27FC236}">
                    <a16:creationId xmlns:a16="http://schemas.microsoft.com/office/drawing/2014/main" id="{DED5A8EE-FF95-C547-7D05-2256CE869951}"/>
                  </a:ext>
                </a:extLst>
              </xdr:cNvPr>
              <xdr:cNvCxnSpPr/>
            </xdr:nvCxnSpPr>
            <xdr:spPr>
              <a:xfrm>
                <a:off x="416966" y="364236"/>
                <a:ext cx="0" cy="196506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8" name="Straight Connector 17">
                <a:extLst>
                  <a:ext uri="{FF2B5EF4-FFF2-40B4-BE49-F238E27FC236}">
                    <a16:creationId xmlns:a16="http://schemas.microsoft.com/office/drawing/2014/main" id="{CA13F57C-6DE9-C454-21E3-DB0242F36209}"/>
                  </a:ext>
                </a:extLst>
              </xdr:cNvPr>
              <xdr:cNvCxnSpPr/>
            </xdr:nvCxnSpPr>
            <xdr:spPr>
              <a:xfrm>
                <a:off x="833933" y="364236"/>
                <a:ext cx="0" cy="196506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9" name="Straight Connector 18">
                <a:extLst>
                  <a:ext uri="{FF2B5EF4-FFF2-40B4-BE49-F238E27FC236}">
                    <a16:creationId xmlns:a16="http://schemas.microsoft.com/office/drawing/2014/main" id="{28C429EE-57CF-3D89-A212-74099BD6E0B9}"/>
                  </a:ext>
                </a:extLst>
              </xdr:cNvPr>
              <xdr:cNvCxnSpPr/>
            </xdr:nvCxnSpPr>
            <xdr:spPr>
              <a:xfrm>
                <a:off x="1243584" y="371551"/>
                <a:ext cx="0" cy="1960036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0" name="Straight Connector 19">
                <a:extLst>
                  <a:ext uri="{FF2B5EF4-FFF2-40B4-BE49-F238E27FC236}">
                    <a16:creationId xmlns:a16="http://schemas.microsoft.com/office/drawing/2014/main" id="{3D902AC3-F74E-25FC-9939-062CAB086B6D}"/>
                  </a:ext>
                </a:extLst>
              </xdr:cNvPr>
              <xdr:cNvCxnSpPr/>
            </xdr:nvCxnSpPr>
            <xdr:spPr>
              <a:xfrm>
                <a:off x="1660550" y="364236"/>
                <a:ext cx="0" cy="196506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1" name="Straight Connector 20">
                <a:extLst>
                  <a:ext uri="{FF2B5EF4-FFF2-40B4-BE49-F238E27FC236}">
                    <a16:creationId xmlns:a16="http://schemas.microsoft.com/office/drawing/2014/main" id="{094523EF-78E1-E807-9C71-A5B2B935086D}"/>
                  </a:ext>
                </a:extLst>
              </xdr:cNvPr>
              <xdr:cNvCxnSpPr/>
            </xdr:nvCxnSpPr>
            <xdr:spPr>
              <a:xfrm>
                <a:off x="2077517" y="356920"/>
                <a:ext cx="0" cy="1970085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2" name="Straight Connector 21">
                <a:extLst>
                  <a:ext uri="{FF2B5EF4-FFF2-40B4-BE49-F238E27FC236}">
                    <a16:creationId xmlns:a16="http://schemas.microsoft.com/office/drawing/2014/main" id="{47FEC4A4-E925-D6FD-0967-84515CA472EE}"/>
                  </a:ext>
                </a:extLst>
              </xdr:cNvPr>
              <xdr:cNvCxnSpPr/>
            </xdr:nvCxnSpPr>
            <xdr:spPr>
              <a:xfrm>
                <a:off x="0" y="1944320"/>
                <a:ext cx="2079625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" name="Straight Connector 22">
                <a:extLst>
                  <a:ext uri="{FF2B5EF4-FFF2-40B4-BE49-F238E27FC236}">
                    <a16:creationId xmlns:a16="http://schemas.microsoft.com/office/drawing/2014/main" id="{1847F0A1-96A1-4CEE-3143-76388D53F957}"/>
                  </a:ext>
                </a:extLst>
              </xdr:cNvPr>
              <xdr:cNvCxnSpPr/>
            </xdr:nvCxnSpPr>
            <xdr:spPr>
              <a:xfrm>
                <a:off x="7315" y="1549298"/>
                <a:ext cx="2077085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4" name="Straight Connector 23">
                <a:extLst>
                  <a:ext uri="{FF2B5EF4-FFF2-40B4-BE49-F238E27FC236}">
                    <a16:creationId xmlns:a16="http://schemas.microsoft.com/office/drawing/2014/main" id="{1C8ACBE4-4E0A-8558-B67E-AFAA41C85917}"/>
                  </a:ext>
                </a:extLst>
              </xdr:cNvPr>
              <xdr:cNvCxnSpPr/>
            </xdr:nvCxnSpPr>
            <xdr:spPr>
              <a:xfrm>
                <a:off x="0" y="1154279"/>
                <a:ext cx="2080009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5" name="Straight Connector 24">
                <a:extLst>
                  <a:ext uri="{FF2B5EF4-FFF2-40B4-BE49-F238E27FC236}">
                    <a16:creationId xmlns:a16="http://schemas.microsoft.com/office/drawing/2014/main" id="{E09102E2-2C24-6AFA-0197-1BA75D811A3B}"/>
                  </a:ext>
                </a:extLst>
              </xdr:cNvPr>
              <xdr:cNvCxnSpPr/>
            </xdr:nvCxnSpPr>
            <xdr:spPr>
              <a:xfrm>
                <a:off x="0" y="759257"/>
                <a:ext cx="2079625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6" name="Straight Connector 25">
                <a:extLst>
                  <a:ext uri="{FF2B5EF4-FFF2-40B4-BE49-F238E27FC236}">
                    <a16:creationId xmlns:a16="http://schemas.microsoft.com/office/drawing/2014/main" id="{A519FF56-B4FD-0A54-59EE-9EE2A5E16BE6}"/>
                  </a:ext>
                </a:extLst>
              </xdr:cNvPr>
              <xdr:cNvCxnSpPr/>
            </xdr:nvCxnSpPr>
            <xdr:spPr>
              <a:xfrm>
                <a:off x="7315" y="371551"/>
                <a:ext cx="2077517" cy="0"/>
              </a:xfrm>
              <a:prstGeom prst="line">
                <a:avLst/>
              </a:pr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  <xdr:pic>
        <xdr:nvPicPr>
          <xdr:cNvPr id="4" name="Picture 3" descr="Icon&#10;&#10;Description automatically generated">
            <a:extLst>
              <a:ext uri="{FF2B5EF4-FFF2-40B4-BE49-F238E27FC236}">
                <a16:creationId xmlns:a16="http://schemas.microsoft.com/office/drawing/2014/main" id="{0D276E34-8264-B380-D49E-2997A33081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8563" y="642213"/>
            <a:ext cx="248285" cy="276225"/>
          </a:xfrm>
          <a:prstGeom prst="rect">
            <a:avLst/>
          </a:prstGeom>
        </xdr:spPr>
      </xdr:pic>
      <xdr:pic>
        <xdr:nvPicPr>
          <xdr:cNvPr id="5" name="Picture 4" descr="Icon&#10;&#10;Description automatically generated">
            <a:extLst>
              <a:ext uri="{FF2B5EF4-FFF2-40B4-BE49-F238E27FC236}">
                <a16:creationId xmlns:a16="http://schemas.microsoft.com/office/drawing/2014/main" id="{97516A2A-3ADB-952F-5C2A-1FB9320E0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281" y="634898"/>
            <a:ext cx="274320" cy="292100"/>
          </a:xfrm>
          <a:prstGeom prst="rect">
            <a:avLst/>
          </a:prstGeom>
        </xdr:spPr>
      </xdr:pic>
      <xdr:pic>
        <xdr:nvPicPr>
          <xdr:cNvPr id="6" name="Picture 5" descr="Icon&#10;&#10;Description automatically generated">
            <a:extLst>
              <a:ext uri="{FF2B5EF4-FFF2-40B4-BE49-F238E27FC236}">
                <a16:creationId xmlns:a16="http://schemas.microsoft.com/office/drawing/2014/main" id="{748E44E8-B22F-00E2-2C10-68BA46A7B04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41248" y="1798015"/>
            <a:ext cx="274320" cy="292100"/>
          </a:xfrm>
          <a:prstGeom prst="rect">
            <a:avLst/>
          </a:prstGeom>
        </xdr:spPr>
      </xdr:pic>
      <xdr:pic>
        <xdr:nvPicPr>
          <xdr:cNvPr id="7" name="Picture 6" descr="Icon&#10;&#10;Description automatically generated">
            <a:extLst>
              <a:ext uri="{FF2B5EF4-FFF2-40B4-BE49-F238E27FC236}">
                <a16:creationId xmlns:a16="http://schemas.microsoft.com/office/drawing/2014/main" id="{47766ED1-CBD6-9551-CA40-49CF0094F9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58214" y="1007973"/>
            <a:ext cx="248285" cy="276225"/>
          </a:xfrm>
          <a:prstGeom prst="rect">
            <a:avLst/>
          </a:prstGeom>
        </xdr:spPr>
      </xdr:pic>
      <xdr:pic>
        <xdr:nvPicPr>
          <xdr:cNvPr id="8" name="Picture 7" descr="Icon&#10;&#10;Description automatically generated">
            <a:extLst>
              <a:ext uri="{FF2B5EF4-FFF2-40B4-BE49-F238E27FC236}">
                <a16:creationId xmlns:a16="http://schemas.microsoft.com/office/drawing/2014/main" id="{15D187C0-C896-60B6-D2E8-142E8D28CE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2496" y="620268"/>
            <a:ext cx="248285" cy="276225"/>
          </a:xfrm>
          <a:prstGeom prst="rect">
            <a:avLst/>
          </a:prstGeom>
        </xdr:spPr>
      </xdr:pic>
      <xdr:pic>
        <xdr:nvPicPr>
          <xdr:cNvPr id="9" name="Picture 8" descr="Icon&#10;&#10;Description automatically generated">
            <a:extLst>
              <a:ext uri="{FF2B5EF4-FFF2-40B4-BE49-F238E27FC236}">
                <a16:creationId xmlns:a16="http://schemas.microsoft.com/office/drawing/2014/main" id="{26D26C70-3C5F-B0EB-3287-8ED919B4C9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65529" y="1417625"/>
            <a:ext cx="248285" cy="276225"/>
          </a:xfrm>
          <a:prstGeom prst="rect">
            <a:avLst/>
          </a:prstGeom>
        </xdr:spPr>
      </xdr:pic>
      <xdr:pic>
        <xdr:nvPicPr>
          <xdr:cNvPr id="10" name="Picture 9" descr="Icon&#10;&#10;Description automatically generated">
            <a:extLst>
              <a:ext uri="{FF2B5EF4-FFF2-40B4-BE49-F238E27FC236}">
                <a16:creationId xmlns:a16="http://schemas.microsoft.com/office/drawing/2014/main" id="{5CA383DB-C13E-84DD-3ED7-D996688DB1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5181" y="1812645"/>
            <a:ext cx="274320" cy="292100"/>
          </a:xfrm>
          <a:prstGeom prst="rect">
            <a:avLst/>
          </a:prstGeom>
        </xdr:spPr>
      </xdr:pic>
      <xdr:pic>
        <xdr:nvPicPr>
          <xdr:cNvPr id="11" name="Picture 10" descr="Icon&#10;&#10;Description automatically generated">
            <a:extLst>
              <a:ext uri="{FF2B5EF4-FFF2-40B4-BE49-F238E27FC236}">
                <a16:creationId xmlns:a16="http://schemas.microsoft.com/office/drawing/2014/main" id="{F7441D29-08D8-E33F-851C-F836397E00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15" y="1022604"/>
            <a:ext cx="274320" cy="292100"/>
          </a:xfrm>
          <a:prstGeom prst="rect">
            <a:avLst/>
          </a:prstGeom>
        </xdr:spPr>
      </xdr:pic>
      <xdr:pic>
        <xdr:nvPicPr>
          <xdr:cNvPr id="12" name="Picture 11" descr="Icon&#10;&#10;Description automatically generated">
            <a:extLst>
              <a:ext uri="{FF2B5EF4-FFF2-40B4-BE49-F238E27FC236}">
                <a16:creationId xmlns:a16="http://schemas.microsoft.com/office/drawing/2014/main" id="{3622C14C-6BE4-66E3-81C3-E4BD9C0B4D3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268" y="264144"/>
            <a:ext cx="274320" cy="292101"/>
          </a:xfrm>
          <a:prstGeom prst="rect">
            <a:avLst/>
          </a:prstGeom>
        </xdr:spPr>
      </xdr:pic>
      <xdr:pic>
        <xdr:nvPicPr>
          <xdr:cNvPr id="13" name="Picture 12" descr="Icon&#10;&#10;Description automatically generated">
            <a:extLst>
              <a:ext uri="{FF2B5EF4-FFF2-40B4-BE49-F238E27FC236}">
                <a16:creationId xmlns:a16="http://schemas.microsoft.com/office/drawing/2014/main" id="{528C7662-4993-F848-DB16-33E6E1C0A5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87492" y="1000658"/>
            <a:ext cx="248285" cy="27622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F1D93-D11A-4E4E-9619-9782196F98B9}">
  <sheetPr>
    <tabColor rgb="FF92D050"/>
  </sheetPr>
  <dimension ref="A1:I14"/>
  <sheetViews>
    <sheetView tabSelected="1" workbookViewId="0">
      <selection activeCell="I14" sqref="I14"/>
    </sheetView>
  </sheetViews>
  <sheetFormatPr defaultRowHeight="14.4" x14ac:dyDescent="0.3"/>
  <cols>
    <col min="1" max="1" width="11.77734375" customWidth="1"/>
    <col min="2" max="2" width="10.44140625" customWidth="1"/>
    <col min="5" max="5" width="11.5546875" customWidth="1"/>
    <col min="7" max="7" width="10.33203125" customWidth="1"/>
  </cols>
  <sheetData>
    <row r="1" spans="1:9" ht="22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14</v>
      </c>
      <c r="G1" s="2" t="s">
        <v>19</v>
      </c>
    </row>
    <row r="2" spans="1:9" ht="15" thickBot="1" x14ac:dyDescent="0.35">
      <c r="A2" s="3" t="s">
        <v>5</v>
      </c>
      <c r="B2" s="4" t="s">
        <v>6</v>
      </c>
      <c r="C2" s="4" t="s">
        <v>7</v>
      </c>
      <c r="D2" s="5" t="s">
        <v>8</v>
      </c>
      <c r="E2" s="4" t="s">
        <v>7</v>
      </c>
      <c r="F2" s="5" t="s">
        <v>9</v>
      </c>
      <c r="G2" s="7" t="s">
        <v>16</v>
      </c>
    </row>
    <row r="3" spans="1:9" ht="15" thickBot="1" x14ac:dyDescent="0.35">
      <c r="A3" s="3" t="s">
        <v>5</v>
      </c>
      <c r="B3" s="6" t="s">
        <v>6</v>
      </c>
      <c r="C3" s="4" t="s">
        <v>9</v>
      </c>
      <c r="D3" s="5" t="s">
        <v>8</v>
      </c>
      <c r="E3" s="6" t="s">
        <v>7</v>
      </c>
      <c r="F3" s="5" t="s">
        <v>7</v>
      </c>
      <c r="G3" s="8" t="s">
        <v>17</v>
      </c>
    </row>
    <row r="4" spans="1:9" ht="15" thickBot="1" x14ac:dyDescent="0.35">
      <c r="A4" s="3" t="s">
        <v>5</v>
      </c>
      <c r="B4" s="4" t="s">
        <v>10</v>
      </c>
      <c r="C4" s="4" t="s">
        <v>9</v>
      </c>
      <c r="D4" s="5" t="s">
        <v>11</v>
      </c>
      <c r="E4" s="6" t="s">
        <v>9</v>
      </c>
      <c r="F4" s="5" t="s">
        <v>9</v>
      </c>
      <c r="G4" s="8" t="s">
        <v>15</v>
      </c>
    </row>
    <row r="5" spans="1:9" ht="15" thickBot="1" x14ac:dyDescent="0.35">
      <c r="A5" s="3" t="s">
        <v>12</v>
      </c>
      <c r="B5" s="4" t="s">
        <v>6</v>
      </c>
      <c r="C5" s="4" t="s">
        <v>9</v>
      </c>
      <c r="D5" s="5" t="s">
        <v>11</v>
      </c>
      <c r="E5" s="4" t="s">
        <v>9</v>
      </c>
      <c r="F5" s="5" t="s">
        <v>9</v>
      </c>
      <c r="G5" s="8" t="s">
        <v>15</v>
      </c>
    </row>
    <row r="6" spans="1:9" ht="15" thickBot="1" x14ac:dyDescent="0.35">
      <c r="A6" s="3" t="s">
        <v>12</v>
      </c>
      <c r="B6" s="4" t="s">
        <v>10</v>
      </c>
      <c r="C6" s="4" t="s">
        <v>9</v>
      </c>
      <c r="D6" s="5" t="s">
        <v>8</v>
      </c>
      <c r="E6" s="4" t="s">
        <v>9</v>
      </c>
      <c r="F6" s="5" t="s">
        <v>7</v>
      </c>
      <c r="G6" s="7" t="s">
        <v>18</v>
      </c>
    </row>
    <row r="7" spans="1:9" ht="15" thickBot="1" x14ac:dyDescent="0.35">
      <c r="A7" s="3" t="s">
        <v>12</v>
      </c>
      <c r="B7" s="4" t="s">
        <v>10</v>
      </c>
      <c r="C7" s="4" t="s">
        <v>7</v>
      </c>
      <c r="D7" s="5" t="s">
        <v>11</v>
      </c>
      <c r="E7" s="4" t="s">
        <v>9</v>
      </c>
      <c r="F7" s="5" t="s">
        <v>9</v>
      </c>
      <c r="G7" s="8" t="s">
        <v>15</v>
      </c>
    </row>
    <row r="8" spans="1:9" ht="15" thickBot="1" x14ac:dyDescent="0.35">
      <c r="A8" s="3" t="s">
        <v>13</v>
      </c>
      <c r="B8" s="4" t="s">
        <v>10</v>
      </c>
      <c r="C8" s="4" t="s">
        <v>7</v>
      </c>
      <c r="D8" s="5" t="s">
        <v>8</v>
      </c>
      <c r="E8" s="4" t="s">
        <v>7</v>
      </c>
      <c r="F8" s="5" t="s">
        <v>7</v>
      </c>
      <c r="G8" s="8" t="s">
        <v>17</v>
      </c>
    </row>
    <row r="9" spans="1:9" ht="15" thickBot="1" x14ac:dyDescent="0.35">
      <c r="A9" s="3" t="s">
        <v>13</v>
      </c>
      <c r="B9" s="4" t="s">
        <v>10</v>
      </c>
      <c r="C9" s="4" t="s">
        <v>9</v>
      </c>
      <c r="D9" s="5" t="s">
        <v>11</v>
      </c>
      <c r="E9" s="4" t="s">
        <v>9</v>
      </c>
      <c r="F9" s="5" t="s">
        <v>9</v>
      </c>
      <c r="G9" s="8" t="s">
        <v>15</v>
      </c>
    </row>
    <row r="14" spans="1:9" x14ac:dyDescent="0.3">
      <c r="G14">
        <f>2/3</f>
        <v>0.66666666666666663</v>
      </c>
      <c r="I14">
        <f>(2*G14*G14)/(G14+G14)</f>
        <v>0.66666666666666663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F6A8-A3E6-40C0-B8D5-C2AB7DF154D9}">
  <sheetPr>
    <tabColor rgb="FF00B0F0"/>
  </sheetPr>
  <dimension ref="A1:M13"/>
  <sheetViews>
    <sheetView workbookViewId="0">
      <selection activeCell="K2" sqref="K2"/>
    </sheetView>
  </sheetViews>
  <sheetFormatPr defaultRowHeight="14.4" x14ac:dyDescent="0.3"/>
  <cols>
    <col min="1" max="1" width="12.44140625" bestFit="1" customWidth="1"/>
    <col min="2" max="2" width="19.109375" bestFit="1" customWidth="1"/>
    <col min="5" max="5" width="19.77734375" bestFit="1" customWidth="1"/>
  </cols>
  <sheetData>
    <row r="1" spans="1:13" x14ac:dyDescent="0.3">
      <c r="A1" t="s">
        <v>0</v>
      </c>
      <c r="B1" t="s">
        <v>20</v>
      </c>
      <c r="C1" t="s">
        <v>2</v>
      </c>
      <c r="D1" t="s">
        <v>21</v>
      </c>
      <c r="E1" t="s">
        <v>22</v>
      </c>
      <c r="G1" t="s">
        <v>0</v>
      </c>
      <c r="H1" t="s">
        <v>20</v>
      </c>
      <c r="I1" t="s">
        <v>2</v>
      </c>
      <c r="J1" t="s">
        <v>21</v>
      </c>
      <c r="K1" t="s">
        <v>25</v>
      </c>
    </row>
    <row r="2" spans="1:13" x14ac:dyDescent="0.3">
      <c r="A2" t="s">
        <v>5</v>
      </c>
      <c r="B2" t="s">
        <v>10</v>
      </c>
      <c r="C2" t="s">
        <v>7</v>
      </c>
      <c r="D2" t="s">
        <v>8</v>
      </c>
      <c r="E2" t="s">
        <v>7</v>
      </c>
      <c r="G2">
        <f>IF(A2=$A$11,1,IF(A2=$A$12,2,IF(A2=$A$13,3,-1)))</f>
        <v>1</v>
      </c>
      <c r="H2">
        <f>IF(B2=$B$11,1,IF(B2=$B$12,2,-1))</f>
        <v>1</v>
      </c>
      <c r="I2">
        <f>IF(C2=$C$11,1,IF(C2=$C$12,2,-1))</f>
        <v>1</v>
      </c>
      <c r="J2">
        <f>IF(D2=$D$11,1,IF(D2=$D$12,2,-1))</f>
        <v>1</v>
      </c>
      <c r="K2">
        <f>IF(E2=$E$11,1,IF(E2=$E$12,2,-1))</f>
        <v>1</v>
      </c>
      <c r="M2" t="s">
        <v>23</v>
      </c>
    </row>
    <row r="3" spans="1:13" x14ac:dyDescent="0.3">
      <c r="A3" t="s">
        <v>5</v>
      </c>
      <c r="B3" t="s">
        <v>6</v>
      </c>
      <c r="C3" t="s">
        <v>7</v>
      </c>
      <c r="D3" t="s">
        <v>8</v>
      </c>
      <c r="E3" t="s">
        <v>7</v>
      </c>
      <c r="G3">
        <f t="shared" ref="G3:G9" si="0">IF(A3=$A$11,1,IF(A3=$A$12,2,IF(A3=$A$13,3,-1)))</f>
        <v>1</v>
      </c>
      <c r="H3">
        <f t="shared" ref="H3:H9" si="1">IF(B3=$B$11,1,IF(B3=$B$12,2,-1))</f>
        <v>2</v>
      </c>
      <c r="I3">
        <f t="shared" ref="I3:I9" si="2">IF(C3=$C$11,1,IF(C3=$C$12,2,-1))</f>
        <v>1</v>
      </c>
      <c r="J3">
        <f t="shared" ref="J3:J9" si="3">IF(D3=$D$11,1,IF(D3=$D$12,2,-1))</f>
        <v>1</v>
      </c>
      <c r="K3">
        <f t="shared" ref="K3:K9" si="4">IF(E3=$E$11,1,IF(E3=$E$12,2,-1))</f>
        <v>1</v>
      </c>
      <c r="M3" t="s">
        <v>24</v>
      </c>
    </row>
    <row r="4" spans="1:13" x14ac:dyDescent="0.3">
      <c r="A4" t="s">
        <v>5</v>
      </c>
      <c r="B4" t="s">
        <v>10</v>
      </c>
      <c r="C4" t="s">
        <v>7</v>
      </c>
      <c r="D4" t="s">
        <v>8</v>
      </c>
      <c r="E4" t="s">
        <v>7</v>
      </c>
      <c r="G4">
        <f t="shared" si="0"/>
        <v>1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1</v>
      </c>
    </row>
    <row r="5" spans="1:13" x14ac:dyDescent="0.3">
      <c r="A5" t="s">
        <v>13</v>
      </c>
      <c r="B5" t="s">
        <v>10</v>
      </c>
      <c r="C5" t="s">
        <v>7</v>
      </c>
      <c r="D5" t="s">
        <v>8</v>
      </c>
      <c r="E5" t="s">
        <v>7</v>
      </c>
      <c r="G5">
        <f t="shared" si="0"/>
        <v>2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</v>
      </c>
    </row>
    <row r="6" spans="1:13" x14ac:dyDescent="0.3">
      <c r="A6" t="s">
        <v>13</v>
      </c>
      <c r="B6" t="s">
        <v>6</v>
      </c>
      <c r="C6" t="s">
        <v>9</v>
      </c>
      <c r="D6" t="s">
        <v>11</v>
      </c>
      <c r="E6" t="s">
        <v>9</v>
      </c>
      <c r="G6">
        <f t="shared" si="0"/>
        <v>2</v>
      </c>
      <c r="H6">
        <f t="shared" si="1"/>
        <v>2</v>
      </c>
      <c r="I6">
        <f t="shared" si="2"/>
        <v>2</v>
      </c>
      <c r="J6">
        <f t="shared" si="3"/>
        <v>2</v>
      </c>
      <c r="K6">
        <f t="shared" si="4"/>
        <v>2</v>
      </c>
    </row>
    <row r="7" spans="1:13" x14ac:dyDescent="0.3">
      <c r="A7" t="s">
        <v>13</v>
      </c>
      <c r="B7" t="s">
        <v>6</v>
      </c>
      <c r="C7" t="s">
        <v>7</v>
      </c>
      <c r="D7" t="s">
        <v>8</v>
      </c>
      <c r="E7" t="s">
        <v>9</v>
      </c>
      <c r="G7">
        <f t="shared" si="0"/>
        <v>2</v>
      </c>
      <c r="H7">
        <f t="shared" si="1"/>
        <v>2</v>
      </c>
      <c r="I7">
        <f t="shared" si="2"/>
        <v>1</v>
      </c>
      <c r="J7">
        <f t="shared" si="3"/>
        <v>1</v>
      </c>
      <c r="K7">
        <f t="shared" si="4"/>
        <v>2</v>
      </c>
    </row>
    <row r="8" spans="1:13" x14ac:dyDescent="0.3">
      <c r="A8" t="s">
        <v>12</v>
      </c>
      <c r="B8" t="s">
        <v>10</v>
      </c>
      <c r="C8" t="s">
        <v>7</v>
      </c>
      <c r="D8" t="s">
        <v>8</v>
      </c>
      <c r="E8" t="s">
        <v>7</v>
      </c>
      <c r="G8">
        <f t="shared" si="0"/>
        <v>3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1</v>
      </c>
    </row>
    <row r="9" spans="1:13" x14ac:dyDescent="0.3">
      <c r="A9" t="s">
        <v>12</v>
      </c>
      <c r="B9" t="s">
        <v>6</v>
      </c>
      <c r="C9" t="s">
        <v>7</v>
      </c>
      <c r="D9" t="s">
        <v>8</v>
      </c>
      <c r="E9" t="s">
        <v>9</v>
      </c>
      <c r="G9">
        <f t="shared" si="0"/>
        <v>3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2</v>
      </c>
    </row>
    <row r="11" spans="1:13" x14ac:dyDescent="0.3">
      <c r="A11" t="s">
        <v>5</v>
      </c>
      <c r="B11" t="s">
        <v>10</v>
      </c>
      <c r="C11" t="s">
        <v>7</v>
      </c>
      <c r="D11" t="s">
        <v>8</v>
      </c>
      <c r="E11" t="s">
        <v>7</v>
      </c>
    </row>
    <row r="12" spans="1:13" x14ac:dyDescent="0.3">
      <c r="A12" t="s">
        <v>13</v>
      </c>
      <c r="B12" t="s">
        <v>6</v>
      </c>
      <c r="C12" t="s">
        <v>9</v>
      </c>
      <c r="D12" t="s">
        <v>11</v>
      </c>
      <c r="E12" t="s">
        <v>9</v>
      </c>
    </row>
    <row r="13" spans="1:13" x14ac:dyDescent="0.3">
      <c r="A13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43128-1FD0-414A-B2A9-62C23AF8A29C}">
  <sheetPr>
    <tabColor rgb="FF00B0F0"/>
  </sheetPr>
  <dimension ref="A1:M17"/>
  <sheetViews>
    <sheetView workbookViewId="0">
      <selection activeCell="E2" sqref="E2"/>
    </sheetView>
  </sheetViews>
  <sheetFormatPr defaultRowHeight="14.4" x14ac:dyDescent="0.3"/>
  <sheetData>
    <row r="1" spans="1:13" x14ac:dyDescent="0.3">
      <c r="A1" t="s">
        <v>0</v>
      </c>
      <c r="B1" t="s">
        <v>20</v>
      </c>
      <c r="C1" t="s">
        <v>2</v>
      </c>
      <c r="D1" t="s">
        <v>21</v>
      </c>
      <c r="E1" t="s">
        <v>22</v>
      </c>
      <c r="G1" t="s">
        <v>0</v>
      </c>
      <c r="H1" t="s">
        <v>20</v>
      </c>
      <c r="I1" t="s">
        <v>2</v>
      </c>
      <c r="J1" t="s">
        <v>21</v>
      </c>
      <c r="K1" t="s">
        <v>25</v>
      </c>
    </row>
    <row r="2" spans="1:13" x14ac:dyDescent="0.3">
      <c r="A2" t="s">
        <v>5</v>
      </c>
      <c r="B2" t="s">
        <v>10</v>
      </c>
      <c r="C2" t="s">
        <v>9</v>
      </c>
      <c r="D2" t="s">
        <v>11</v>
      </c>
      <c r="E2" t="s">
        <v>9</v>
      </c>
      <c r="G2">
        <f>IF(A2=$A$15,1,IF(A2=$A$16,2,IF(A2=$A$17,3,-1)))</f>
        <v>1</v>
      </c>
      <c r="H2">
        <f>IF(B2=$B$15,1,IF(B2=$B$16,2,-1))</f>
        <v>1</v>
      </c>
      <c r="I2">
        <f>IF(C2=$C$15,1,IF(C2=$C$16,2,-1))</f>
        <v>2</v>
      </c>
      <c r="J2">
        <f>IF(D2=$D$15,1,IF(D2=$D$16,2,-1))</f>
        <v>2</v>
      </c>
      <c r="K2">
        <f>IF(E2=$E$15,1,IF(E2=$E$16,2,-1))</f>
        <v>2</v>
      </c>
      <c r="M2" t="s">
        <v>26</v>
      </c>
    </row>
    <row r="3" spans="1:13" x14ac:dyDescent="0.3">
      <c r="A3" t="s">
        <v>5</v>
      </c>
      <c r="B3" t="s">
        <v>10</v>
      </c>
      <c r="C3" t="s">
        <v>9</v>
      </c>
      <c r="D3" t="s">
        <v>8</v>
      </c>
      <c r="E3" t="s">
        <v>7</v>
      </c>
      <c r="G3">
        <f t="shared" ref="G3:G9" si="0">IF(A3=$A$15,1,IF(A3=$A$16,2,IF(A3=$A$17,3,-1)))</f>
        <v>1</v>
      </c>
      <c r="H3">
        <f t="shared" ref="H3:H9" si="1">IF(B3=$B$15,1,IF(B3=$B$16,2,-1))</f>
        <v>1</v>
      </c>
      <c r="I3">
        <f t="shared" ref="I3:I9" si="2">IF(C3=$C$15,1,IF(C3=$C$16,2,-1))</f>
        <v>2</v>
      </c>
      <c r="J3">
        <f t="shared" ref="J3:J9" si="3">IF(D3=$D$15,1,IF(D3=$D$16,2,-1))</f>
        <v>1</v>
      </c>
      <c r="K3">
        <f t="shared" ref="K3:K9" si="4">IF(E3=$E$15,1,IF(E3=$E$16,2,-1))</f>
        <v>1</v>
      </c>
      <c r="M3" t="s">
        <v>27</v>
      </c>
    </row>
    <row r="4" spans="1:13" x14ac:dyDescent="0.3">
      <c r="A4" t="s">
        <v>5</v>
      </c>
      <c r="B4" t="s">
        <v>10</v>
      </c>
      <c r="C4" t="s">
        <v>7</v>
      </c>
      <c r="D4" t="s">
        <v>8</v>
      </c>
      <c r="E4" t="s">
        <v>7</v>
      </c>
      <c r="G4">
        <f t="shared" si="0"/>
        <v>1</v>
      </c>
      <c r="H4">
        <f t="shared" si="1"/>
        <v>1</v>
      </c>
      <c r="I4">
        <f t="shared" si="2"/>
        <v>1</v>
      </c>
      <c r="J4">
        <f t="shared" si="3"/>
        <v>1</v>
      </c>
      <c r="K4">
        <f t="shared" si="4"/>
        <v>1</v>
      </c>
    </row>
    <row r="5" spans="1:13" x14ac:dyDescent="0.3">
      <c r="A5" t="s">
        <v>5</v>
      </c>
      <c r="B5" t="s">
        <v>6</v>
      </c>
      <c r="C5" t="s">
        <v>9</v>
      </c>
      <c r="D5" t="s">
        <v>11</v>
      </c>
      <c r="E5" t="s">
        <v>9</v>
      </c>
      <c r="G5">
        <f t="shared" si="0"/>
        <v>1</v>
      </c>
      <c r="H5">
        <f t="shared" si="1"/>
        <v>2</v>
      </c>
      <c r="I5">
        <f t="shared" si="2"/>
        <v>2</v>
      </c>
      <c r="J5">
        <f t="shared" si="3"/>
        <v>2</v>
      </c>
      <c r="K5">
        <f t="shared" si="4"/>
        <v>2</v>
      </c>
    </row>
    <row r="6" spans="1:13" x14ac:dyDescent="0.3">
      <c r="A6" t="s">
        <v>5</v>
      </c>
      <c r="B6" t="s">
        <v>6</v>
      </c>
      <c r="C6" t="s">
        <v>9</v>
      </c>
      <c r="D6" t="s">
        <v>8</v>
      </c>
      <c r="E6" t="s">
        <v>7</v>
      </c>
      <c r="G6">
        <f t="shared" si="0"/>
        <v>1</v>
      </c>
      <c r="H6">
        <f t="shared" si="1"/>
        <v>2</v>
      </c>
      <c r="I6">
        <f t="shared" si="2"/>
        <v>2</v>
      </c>
      <c r="J6">
        <f t="shared" si="3"/>
        <v>1</v>
      </c>
      <c r="K6">
        <f t="shared" si="4"/>
        <v>1</v>
      </c>
    </row>
    <row r="7" spans="1:13" x14ac:dyDescent="0.3">
      <c r="A7" t="s">
        <v>13</v>
      </c>
      <c r="B7" t="s">
        <v>10</v>
      </c>
      <c r="C7" t="s">
        <v>9</v>
      </c>
      <c r="D7" t="s">
        <v>8</v>
      </c>
      <c r="E7" t="s">
        <v>7</v>
      </c>
      <c r="G7">
        <f t="shared" si="0"/>
        <v>2</v>
      </c>
      <c r="H7">
        <f t="shared" si="1"/>
        <v>1</v>
      </c>
      <c r="I7">
        <f t="shared" si="2"/>
        <v>2</v>
      </c>
      <c r="J7">
        <f t="shared" si="3"/>
        <v>1</v>
      </c>
      <c r="K7">
        <f t="shared" si="4"/>
        <v>1</v>
      </c>
    </row>
    <row r="8" spans="1:13" x14ac:dyDescent="0.3">
      <c r="A8" t="s">
        <v>13</v>
      </c>
      <c r="B8" t="s">
        <v>6</v>
      </c>
      <c r="C8" t="s">
        <v>7</v>
      </c>
      <c r="D8" t="s">
        <v>8</v>
      </c>
      <c r="E8" t="s">
        <v>9</v>
      </c>
      <c r="G8">
        <f t="shared" si="0"/>
        <v>2</v>
      </c>
      <c r="H8">
        <f t="shared" si="1"/>
        <v>2</v>
      </c>
      <c r="I8">
        <f t="shared" si="2"/>
        <v>1</v>
      </c>
      <c r="J8">
        <f t="shared" si="3"/>
        <v>1</v>
      </c>
      <c r="K8">
        <f t="shared" si="4"/>
        <v>2</v>
      </c>
    </row>
    <row r="9" spans="1:13" x14ac:dyDescent="0.3">
      <c r="A9" t="s">
        <v>12</v>
      </c>
      <c r="B9" t="s">
        <v>10</v>
      </c>
      <c r="C9" t="s">
        <v>9</v>
      </c>
      <c r="D9" t="s">
        <v>8</v>
      </c>
      <c r="E9" t="s">
        <v>9</v>
      </c>
      <c r="G9">
        <f t="shared" si="0"/>
        <v>3</v>
      </c>
      <c r="H9">
        <f t="shared" si="1"/>
        <v>1</v>
      </c>
      <c r="I9">
        <f t="shared" si="2"/>
        <v>2</v>
      </c>
      <c r="J9">
        <f t="shared" si="3"/>
        <v>1</v>
      </c>
      <c r="K9">
        <f t="shared" si="4"/>
        <v>2</v>
      </c>
    </row>
    <row r="10" spans="1:13" x14ac:dyDescent="0.3">
      <c r="A10" t="s">
        <v>12</v>
      </c>
      <c r="B10" t="s">
        <v>10</v>
      </c>
      <c r="C10" t="s">
        <v>7</v>
      </c>
      <c r="D10" t="s">
        <v>8</v>
      </c>
      <c r="E10" t="s">
        <v>7</v>
      </c>
      <c r="G10">
        <f t="shared" ref="G10:G13" si="5">IF(A10=$A$15,1,IF(A10=$A$16,2,IF(A10=$A$17,3,-1)))</f>
        <v>3</v>
      </c>
      <c r="H10">
        <f t="shared" ref="H10:H13" si="6">IF(B10=$B$15,1,IF(B10=$B$16,2,-1))</f>
        <v>1</v>
      </c>
      <c r="I10">
        <f t="shared" ref="I10:I13" si="7">IF(C10=$C$15,1,IF(C10=$C$16,2,-1))</f>
        <v>1</v>
      </c>
      <c r="J10">
        <f t="shared" ref="J10:J13" si="8">IF(D10=$D$15,1,IF(D10=$D$16,2,-1))</f>
        <v>1</v>
      </c>
      <c r="K10">
        <f t="shared" ref="K10:K13" si="9">IF(E10=$E$15,1,IF(E10=$E$16,2,-1))</f>
        <v>1</v>
      </c>
    </row>
    <row r="11" spans="1:13" x14ac:dyDescent="0.3">
      <c r="A11" t="s">
        <v>12</v>
      </c>
      <c r="B11" t="s">
        <v>6</v>
      </c>
      <c r="C11" t="s">
        <v>9</v>
      </c>
      <c r="D11" t="s">
        <v>11</v>
      </c>
      <c r="E11" t="s">
        <v>9</v>
      </c>
      <c r="G11">
        <f t="shared" si="5"/>
        <v>3</v>
      </c>
      <c r="H11">
        <f t="shared" si="6"/>
        <v>2</v>
      </c>
      <c r="I11">
        <f t="shared" si="7"/>
        <v>2</v>
      </c>
      <c r="J11">
        <f t="shared" si="8"/>
        <v>2</v>
      </c>
      <c r="K11">
        <f t="shared" si="9"/>
        <v>2</v>
      </c>
    </row>
    <row r="12" spans="1:13" x14ac:dyDescent="0.3">
      <c r="A12" t="s">
        <v>12</v>
      </c>
      <c r="B12" t="s">
        <v>6</v>
      </c>
      <c r="C12" t="s">
        <v>9</v>
      </c>
      <c r="D12" t="s">
        <v>8</v>
      </c>
      <c r="E12" t="s">
        <v>7</v>
      </c>
      <c r="G12">
        <f t="shared" si="5"/>
        <v>3</v>
      </c>
      <c r="H12">
        <f t="shared" si="6"/>
        <v>2</v>
      </c>
      <c r="I12">
        <f t="shared" si="7"/>
        <v>2</v>
      </c>
      <c r="J12">
        <f t="shared" si="8"/>
        <v>1</v>
      </c>
      <c r="K12">
        <f t="shared" si="9"/>
        <v>1</v>
      </c>
    </row>
    <row r="13" spans="1:13" x14ac:dyDescent="0.3">
      <c r="A13" t="s">
        <v>12</v>
      </c>
      <c r="B13" t="s">
        <v>6</v>
      </c>
      <c r="C13" t="s">
        <v>7</v>
      </c>
      <c r="D13" t="s">
        <v>8</v>
      </c>
      <c r="E13" t="s">
        <v>9</v>
      </c>
      <c r="G13">
        <f t="shared" si="5"/>
        <v>3</v>
      </c>
      <c r="H13">
        <f t="shared" si="6"/>
        <v>2</v>
      </c>
      <c r="I13">
        <f t="shared" si="7"/>
        <v>1</v>
      </c>
      <c r="J13">
        <f t="shared" si="8"/>
        <v>1</v>
      </c>
      <c r="K13">
        <f t="shared" si="9"/>
        <v>2</v>
      </c>
    </row>
    <row r="15" spans="1:13" x14ac:dyDescent="0.3">
      <c r="A15" t="s">
        <v>5</v>
      </c>
      <c r="B15" t="s">
        <v>10</v>
      </c>
      <c r="C15" t="s">
        <v>7</v>
      </c>
      <c r="D15" t="s">
        <v>8</v>
      </c>
      <c r="E15" t="s">
        <v>7</v>
      </c>
    </row>
    <row r="16" spans="1:13" x14ac:dyDescent="0.3">
      <c r="A16" t="s">
        <v>13</v>
      </c>
      <c r="B16" t="s">
        <v>6</v>
      </c>
      <c r="C16" t="s">
        <v>9</v>
      </c>
      <c r="D16" t="s">
        <v>11</v>
      </c>
      <c r="E16" t="s">
        <v>9</v>
      </c>
    </row>
    <row r="17" spans="1:1" x14ac:dyDescent="0.3">
      <c r="A17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B536-73BF-4114-90BF-430902779133}">
  <sheetPr>
    <tabColor rgb="FF00B0F0"/>
  </sheetPr>
  <dimension ref="A1:M29"/>
  <sheetViews>
    <sheetView workbookViewId="0">
      <selection activeCell="D31" sqref="D31"/>
    </sheetView>
  </sheetViews>
  <sheetFormatPr defaultRowHeight="14.4" x14ac:dyDescent="0.3"/>
  <sheetData>
    <row r="1" spans="1:13" x14ac:dyDescent="0.3">
      <c r="A1" t="s">
        <v>0</v>
      </c>
      <c r="B1" t="s">
        <v>20</v>
      </c>
      <c r="C1" t="s">
        <v>2</v>
      </c>
      <c r="D1" t="s">
        <v>21</v>
      </c>
      <c r="E1" t="s">
        <v>22</v>
      </c>
      <c r="G1" t="s">
        <v>0</v>
      </c>
      <c r="H1" t="s">
        <v>20</v>
      </c>
      <c r="I1" t="s">
        <v>2</v>
      </c>
      <c r="J1" t="s">
        <v>21</v>
      </c>
      <c r="K1" t="s">
        <v>25</v>
      </c>
    </row>
    <row r="2" spans="1:13" x14ac:dyDescent="0.3">
      <c r="A2" t="s">
        <v>5</v>
      </c>
      <c r="B2" t="s">
        <v>10</v>
      </c>
      <c r="C2" t="s">
        <v>9</v>
      </c>
      <c r="D2" t="s">
        <v>11</v>
      </c>
      <c r="E2" t="s">
        <v>9</v>
      </c>
      <c r="G2">
        <f>IF(A2=$A$27,1,IF(A2=$A$28,2,IF(A2=$A$29,3,-1)))</f>
        <v>1</v>
      </c>
      <c r="H2">
        <f>IF(B2=$B$27,1,IF(B2=$B$28,2,-1))</f>
        <v>1</v>
      </c>
      <c r="I2">
        <f>IF(C2=$C$27,1,IF(C2=$C$28,2,-1))</f>
        <v>2</v>
      </c>
      <c r="J2">
        <f>IF(D2=$D$27,1,IF(D2=$D$28,2,-1))</f>
        <v>2</v>
      </c>
      <c r="K2">
        <f>IF(E2=$E$27,1,IF(E2=$E$28,2,-1))</f>
        <v>2</v>
      </c>
      <c r="M2" t="s">
        <v>28</v>
      </c>
    </row>
    <row r="3" spans="1:13" x14ac:dyDescent="0.3">
      <c r="A3" t="s">
        <v>5</v>
      </c>
      <c r="B3" t="s">
        <v>10</v>
      </c>
      <c r="C3" t="s">
        <v>9</v>
      </c>
      <c r="D3" t="s">
        <v>8</v>
      </c>
      <c r="E3" t="s">
        <v>7</v>
      </c>
      <c r="G3">
        <f t="shared" ref="G3:G25" si="0">IF(A3=$A$27,1,IF(A3=$A$28,2,IF(A3=$A$29,3,-1)))</f>
        <v>1</v>
      </c>
      <c r="H3">
        <f t="shared" ref="H3:H25" si="1">IF(B3=$B$27,1,IF(B3=$B$28,2,-1))</f>
        <v>1</v>
      </c>
      <c r="I3">
        <f t="shared" ref="I3:I25" si="2">IF(C3=$C$27,1,IF(C3=$C$28,2,-1))</f>
        <v>2</v>
      </c>
      <c r="J3">
        <f t="shared" ref="J3:J25" si="3">IF(D3=$D$27,1,IF(D3=$D$28,2,-1))</f>
        <v>1</v>
      </c>
      <c r="K3">
        <f t="shared" ref="K3:K25" si="4">IF(E3=$E$27,1,IF(E3=$E$28,2,-1))</f>
        <v>1</v>
      </c>
      <c r="M3" t="s">
        <v>29</v>
      </c>
    </row>
    <row r="4" spans="1:13" x14ac:dyDescent="0.3">
      <c r="A4" t="s">
        <v>5</v>
      </c>
      <c r="B4" t="s">
        <v>10</v>
      </c>
      <c r="C4" t="s">
        <v>7</v>
      </c>
      <c r="D4" t="s">
        <v>11</v>
      </c>
      <c r="E4" t="s">
        <v>9</v>
      </c>
      <c r="G4">
        <f t="shared" si="0"/>
        <v>1</v>
      </c>
      <c r="H4">
        <f t="shared" si="1"/>
        <v>1</v>
      </c>
      <c r="I4">
        <f t="shared" si="2"/>
        <v>1</v>
      </c>
      <c r="J4">
        <f t="shared" si="3"/>
        <v>2</v>
      </c>
      <c r="K4">
        <f t="shared" si="4"/>
        <v>2</v>
      </c>
    </row>
    <row r="5" spans="1:13" x14ac:dyDescent="0.3">
      <c r="A5" t="s">
        <v>5</v>
      </c>
      <c r="B5" t="s">
        <v>10</v>
      </c>
      <c r="C5" t="s">
        <v>7</v>
      </c>
      <c r="D5" t="s">
        <v>8</v>
      </c>
      <c r="E5" t="s">
        <v>7</v>
      </c>
      <c r="G5">
        <f t="shared" si="0"/>
        <v>1</v>
      </c>
      <c r="H5">
        <f t="shared" si="1"/>
        <v>1</v>
      </c>
      <c r="I5">
        <f t="shared" si="2"/>
        <v>1</v>
      </c>
      <c r="J5">
        <f t="shared" si="3"/>
        <v>1</v>
      </c>
      <c r="K5">
        <f t="shared" si="4"/>
        <v>1</v>
      </c>
    </row>
    <row r="6" spans="1:13" x14ac:dyDescent="0.3">
      <c r="A6" t="s">
        <v>5</v>
      </c>
      <c r="B6" t="s">
        <v>6</v>
      </c>
      <c r="C6" t="s">
        <v>9</v>
      </c>
      <c r="D6" t="s">
        <v>11</v>
      </c>
      <c r="E6" t="s">
        <v>9</v>
      </c>
      <c r="G6">
        <f t="shared" si="0"/>
        <v>1</v>
      </c>
      <c r="H6">
        <f t="shared" si="1"/>
        <v>2</v>
      </c>
      <c r="I6">
        <f t="shared" si="2"/>
        <v>2</v>
      </c>
      <c r="J6">
        <f t="shared" si="3"/>
        <v>2</v>
      </c>
      <c r="K6">
        <f t="shared" si="4"/>
        <v>2</v>
      </c>
    </row>
    <row r="7" spans="1:13" x14ac:dyDescent="0.3">
      <c r="A7" t="s">
        <v>5</v>
      </c>
      <c r="B7" t="s">
        <v>6</v>
      </c>
      <c r="C7" t="s">
        <v>9</v>
      </c>
      <c r="D7" t="s">
        <v>8</v>
      </c>
      <c r="E7" t="s">
        <v>7</v>
      </c>
      <c r="G7">
        <f t="shared" si="0"/>
        <v>1</v>
      </c>
      <c r="H7">
        <f t="shared" si="1"/>
        <v>2</v>
      </c>
      <c r="I7">
        <f t="shared" si="2"/>
        <v>2</v>
      </c>
      <c r="J7">
        <f t="shared" si="3"/>
        <v>1</v>
      </c>
      <c r="K7">
        <f t="shared" si="4"/>
        <v>1</v>
      </c>
    </row>
    <row r="8" spans="1:13" x14ac:dyDescent="0.3">
      <c r="A8" t="s">
        <v>5</v>
      </c>
      <c r="B8" t="s">
        <v>6</v>
      </c>
      <c r="C8" t="s">
        <v>7</v>
      </c>
      <c r="D8" t="s">
        <v>11</v>
      </c>
      <c r="E8" t="s">
        <v>9</v>
      </c>
      <c r="G8">
        <f t="shared" si="0"/>
        <v>1</v>
      </c>
      <c r="H8">
        <f t="shared" si="1"/>
        <v>2</v>
      </c>
      <c r="I8">
        <f t="shared" si="2"/>
        <v>1</v>
      </c>
      <c r="J8">
        <f t="shared" si="3"/>
        <v>2</v>
      </c>
      <c r="K8">
        <f t="shared" si="4"/>
        <v>2</v>
      </c>
    </row>
    <row r="9" spans="1:13" x14ac:dyDescent="0.3">
      <c r="A9" t="s">
        <v>5</v>
      </c>
      <c r="B9" t="s">
        <v>6</v>
      </c>
      <c r="C9" t="s">
        <v>7</v>
      </c>
      <c r="D9" t="s">
        <v>8</v>
      </c>
      <c r="E9" t="s">
        <v>7</v>
      </c>
      <c r="G9">
        <f t="shared" si="0"/>
        <v>1</v>
      </c>
      <c r="H9">
        <f t="shared" si="1"/>
        <v>2</v>
      </c>
      <c r="I9">
        <f t="shared" si="2"/>
        <v>1</v>
      </c>
      <c r="J9">
        <f t="shared" si="3"/>
        <v>1</v>
      </c>
      <c r="K9">
        <f t="shared" si="4"/>
        <v>1</v>
      </c>
    </row>
    <row r="10" spans="1:13" x14ac:dyDescent="0.3">
      <c r="A10" t="s">
        <v>13</v>
      </c>
      <c r="B10" t="s">
        <v>10</v>
      </c>
      <c r="C10" t="s">
        <v>9</v>
      </c>
      <c r="D10" t="s">
        <v>11</v>
      </c>
      <c r="E10" t="s">
        <v>9</v>
      </c>
      <c r="G10">
        <f t="shared" si="0"/>
        <v>2</v>
      </c>
      <c r="H10">
        <f t="shared" si="1"/>
        <v>1</v>
      </c>
      <c r="I10">
        <f t="shared" si="2"/>
        <v>2</v>
      </c>
      <c r="J10">
        <f t="shared" si="3"/>
        <v>2</v>
      </c>
      <c r="K10">
        <f t="shared" si="4"/>
        <v>2</v>
      </c>
    </row>
    <row r="11" spans="1:13" x14ac:dyDescent="0.3">
      <c r="A11" t="s">
        <v>13</v>
      </c>
      <c r="B11" t="s">
        <v>10</v>
      </c>
      <c r="C11" t="s">
        <v>9</v>
      </c>
      <c r="D11" t="s">
        <v>8</v>
      </c>
      <c r="E11" t="s">
        <v>7</v>
      </c>
      <c r="G11">
        <f t="shared" si="0"/>
        <v>2</v>
      </c>
      <c r="H11">
        <f t="shared" si="1"/>
        <v>1</v>
      </c>
      <c r="I11">
        <f t="shared" si="2"/>
        <v>2</v>
      </c>
      <c r="J11">
        <f t="shared" si="3"/>
        <v>1</v>
      </c>
      <c r="K11">
        <f t="shared" si="4"/>
        <v>1</v>
      </c>
    </row>
    <row r="12" spans="1:13" x14ac:dyDescent="0.3">
      <c r="A12" t="s">
        <v>13</v>
      </c>
      <c r="B12" t="s">
        <v>10</v>
      </c>
      <c r="C12" t="s">
        <v>7</v>
      </c>
      <c r="D12" t="s">
        <v>11</v>
      </c>
      <c r="E12" t="s">
        <v>9</v>
      </c>
      <c r="G12">
        <f t="shared" si="0"/>
        <v>2</v>
      </c>
      <c r="H12">
        <f t="shared" si="1"/>
        <v>1</v>
      </c>
      <c r="I12">
        <f t="shared" si="2"/>
        <v>1</v>
      </c>
      <c r="J12">
        <f t="shared" si="3"/>
        <v>2</v>
      </c>
      <c r="K12">
        <f t="shared" si="4"/>
        <v>2</v>
      </c>
    </row>
    <row r="13" spans="1:13" x14ac:dyDescent="0.3">
      <c r="A13" t="s">
        <v>13</v>
      </c>
      <c r="B13" t="s">
        <v>10</v>
      </c>
      <c r="C13" t="s">
        <v>7</v>
      </c>
      <c r="D13" t="s">
        <v>8</v>
      </c>
      <c r="E13" t="s">
        <v>7</v>
      </c>
      <c r="G13">
        <f t="shared" si="0"/>
        <v>2</v>
      </c>
      <c r="H13">
        <f t="shared" si="1"/>
        <v>1</v>
      </c>
      <c r="I13">
        <f t="shared" si="2"/>
        <v>1</v>
      </c>
      <c r="J13">
        <f t="shared" si="3"/>
        <v>1</v>
      </c>
      <c r="K13">
        <f t="shared" si="4"/>
        <v>1</v>
      </c>
    </row>
    <row r="14" spans="1:13" x14ac:dyDescent="0.3">
      <c r="A14" t="s">
        <v>13</v>
      </c>
      <c r="B14" t="s">
        <v>6</v>
      </c>
      <c r="C14" t="s">
        <v>9</v>
      </c>
      <c r="D14" t="s">
        <v>11</v>
      </c>
      <c r="E14" t="s">
        <v>9</v>
      </c>
      <c r="G14">
        <f t="shared" si="0"/>
        <v>2</v>
      </c>
      <c r="H14">
        <f t="shared" si="1"/>
        <v>2</v>
      </c>
      <c r="I14">
        <f t="shared" si="2"/>
        <v>2</v>
      </c>
      <c r="J14">
        <f t="shared" si="3"/>
        <v>2</v>
      </c>
      <c r="K14">
        <f t="shared" si="4"/>
        <v>2</v>
      </c>
    </row>
    <row r="15" spans="1:13" x14ac:dyDescent="0.3">
      <c r="A15" t="s">
        <v>13</v>
      </c>
      <c r="B15" t="s">
        <v>6</v>
      </c>
      <c r="C15" t="s">
        <v>9</v>
      </c>
      <c r="D15" t="s">
        <v>8</v>
      </c>
      <c r="E15" t="s">
        <v>7</v>
      </c>
      <c r="G15">
        <f t="shared" si="0"/>
        <v>2</v>
      </c>
      <c r="H15">
        <f t="shared" si="1"/>
        <v>2</v>
      </c>
      <c r="I15">
        <f t="shared" si="2"/>
        <v>2</v>
      </c>
      <c r="J15">
        <f t="shared" si="3"/>
        <v>1</v>
      </c>
      <c r="K15">
        <f t="shared" si="4"/>
        <v>1</v>
      </c>
    </row>
    <row r="16" spans="1:13" x14ac:dyDescent="0.3">
      <c r="A16" t="s">
        <v>13</v>
      </c>
      <c r="B16" t="s">
        <v>6</v>
      </c>
      <c r="C16" t="s">
        <v>7</v>
      </c>
      <c r="D16" t="s">
        <v>11</v>
      </c>
      <c r="E16" t="s">
        <v>9</v>
      </c>
      <c r="G16">
        <f t="shared" si="0"/>
        <v>2</v>
      </c>
      <c r="H16">
        <f t="shared" si="1"/>
        <v>2</v>
      </c>
      <c r="I16">
        <f t="shared" si="2"/>
        <v>1</v>
      </c>
      <c r="J16">
        <f t="shared" si="3"/>
        <v>2</v>
      </c>
      <c r="K16">
        <f t="shared" si="4"/>
        <v>2</v>
      </c>
    </row>
    <row r="17" spans="1:11" x14ac:dyDescent="0.3">
      <c r="A17" t="s">
        <v>13</v>
      </c>
      <c r="B17" t="s">
        <v>6</v>
      </c>
      <c r="C17" t="s">
        <v>7</v>
      </c>
      <c r="D17" t="s">
        <v>8</v>
      </c>
      <c r="E17" t="s">
        <v>9</v>
      </c>
      <c r="G17">
        <f t="shared" si="0"/>
        <v>2</v>
      </c>
      <c r="H17">
        <f t="shared" si="1"/>
        <v>2</v>
      </c>
      <c r="I17">
        <f t="shared" si="2"/>
        <v>1</v>
      </c>
      <c r="J17">
        <f t="shared" si="3"/>
        <v>1</v>
      </c>
      <c r="K17">
        <f t="shared" si="4"/>
        <v>2</v>
      </c>
    </row>
    <row r="18" spans="1:11" x14ac:dyDescent="0.3">
      <c r="A18" t="s">
        <v>12</v>
      </c>
      <c r="B18" t="s">
        <v>10</v>
      </c>
      <c r="C18" t="s">
        <v>9</v>
      </c>
      <c r="D18" t="s">
        <v>11</v>
      </c>
      <c r="E18" t="s">
        <v>9</v>
      </c>
      <c r="G18">
        <f t="shared" si="0"/>
        <v>3</v>
      </c>
      <c r="H18">
        <f t="shared" si="1"/>
        <v>1</v>
      </c>
      <c r="I18">
        <f t="shared" si="2"/>
        <v>2</v>
      </c>
      <c r="J18">
        <f t="shared" si="3"/>
        <v>2</v>
      </c>
      <c r="K18">
        <f t="shared" si="4"/>
        <v>2</v>
      </c>
    </row>
    <row r="19" spans="1:11" x14ac:dyDescent="0.3">
      <c r="A19" t="s">
        <v>12</v>
      </c>
      <c r="B19" t="s">
        <v>10</v>
      </c>
      <c r="C19" t="s">
        <v>9</v>
      </c>
      <c r="D19" t="s">
        <v>8</v>
      </c>
      <c r="E19" t="s">
        <v>9</v>
      </c>
      <c r="G19">
        <f t="shared" si="0"/>
        <v>3</v>
      </c>
      <c r="H19">
        <f t="shared" si="1"/>
        <v>1</v>
      </c>
      <c r="I19">
        <f t="shared" si="2"/>
        <v>2</v>
      </c>
      <c r="J19">
        <f t="shared" si="3"/>
        <v>1</v>
      </c>
      <c r="K19">
        <f t="shared" si="4"/>
        <v>2</v>
      </c>
    </row>
    <row r="20" spans="1:11" x14ac:dyDescent="0.3">
      <c r="A20" t="s">
        <v>12</v>
      </c>
      <c r="B20" t="s">
        <v>10</v>
      </c>
      <c r="C20" t="s">
        <v>7</v>
      </c>
      <c r="D20" t="s">
        <v>11</v>
      </c>
      <c r="E20" t="s">
        <v>9</v>
      </c>
      <c r="G20">
        <f t="shared" si="0"/>
        <v>3</v>
      </c>
      <c r="H20">
        <f t="shared" si="1"/>
        <v>1</v>
      </c>
      <c r="I20">
        <f t="shared" si="2"/>
        <v>1</v>
      </c>
      <c r="J20">
        <f t="shared" si="3"/>
        <v>2</v>
      </c>
      <c r="K20">
        <f t="shared" si="4"/>
        <v>2</v>
      </c>
    </row>
    <row r="21" spans="1:11" x14ac:dyDescent="0.3">
      <c r="A21" t="s">
        <v>12</v>
      </c>
      <c r="B21" t="s">
        <v>10</v>
      </c>
      <c r="C21" t="s">
        <v>7</v>
      </c>
      <c r="D21" t="s">
        <v>8</v>
      </c>
      <c r="E21" t="s">
        <v>7</v>
      </c>
      <c r="G21">
        <f t="shared" si="0"/>
        <v>3</v>
      </c>
      <c r="H21">
        <f t="shared" si="1"/>
        <v>1</v>
      </c>
      <c r="I21">
        <f t="shared" si="2"/>
        <v>1</v>
      </c>
      <c r="J21">
        <f t="shared" si="3"/>
        <v>1</v>
      </c>
      <c r="K21">
        <f t="shared" si="4"/>
        <v>1</v>
      </c>
    </row>
    <row r="22" spans="1:11" x14ac:dyDescent="0.3">
      <c r="A22" t="s">
        <v>12</v>
      </c>
      <c r="B22" t="s">
        <v>6</v>
      </c>
      <c r="C22" t="s">
        <v>9</v>
      </c>
      <c r="D22" t="s">
        <v>11</v>
      </c>
      <c r="E22" t="s">
        <v>9</v>
      </c>
      <c r="G22">
        <f t="shared" si="0"/>
        <v>3</v>
      </c>
      <c r="H22">
        <f t="shared" si="1"/>
        <v>2</v>
      </c>
      <c r="I22">
        <f t="shared" si="2"/>
        <v>2</v>
      </c>
      <c r="J22">
        <f t="shared" si="3"/>
        <v>2</v>
      </c>
      <c r="K22">
        <f t="shared" si="4"/>
        <v>2</v>
      </c>
    </row>
    <row r="23" spans="1:11" x14ac:dyDescent="0.3">
      <c r="A23" t="s">
        <v>12</v>
      </c>
      <c r="B23" t="s">
        <v>6</v>
      </c>
      <c r="C23" t="s">
        <v>9</v>
      </c>
      <c r="D23" t="s">
        <v>8</v>
      </c>
      <c r="E23" t="s">
        <v>7</v>
      </c>
      <c r="G23">
        <f t="shared" si="0"/>
        <v>3</v>
      </c>
      <c r="H23">
        <f t="shared" si="1"/>
        <v>2</v>
      </c>
      <c r="I23">
        <f t="shared" si="2"/>
        <v>2</v>
      </c>
      <c r="J23">
        <f t="shared" si="3"/>
        <v>1</v>
      </c>
      <c r="K23">
        <f t="shared" si="4"/>
        <v>1</v>
      </c>
    </row>
    <row r="24" spans="1:11" x14ac:dyDescent="0.3">
      <c r="A24" t="s">
        <v>12</v>
      </c>
      <c r="B24" t="s">
        <v>6</v>
      </c>
      <c r="C24" t="s">
        <v>7</v>
      </c>
      <c r="D24" t="s">
        <v>11</v>
      </c>
      <c r="E24" t="s">
        <v>9</v>
      </c>
      <c r="G24">
        <f t="shared" si="0"/>
        <v>3</v>
      </c>
      <c r="H24">
        <f t="shared" si="1"/>
        <v>2</v>
      </c>
      <c r="I24">
        <f t="shared" si="2"/>
        <v>1</v>
      </c>
      <c r="J24">
        <f t="shared" si="3"/>
        <v>2</v>
      </c>
      <c r="K24">
        <f t="shared" si="4"/>
        <v>2</v>
      </c>
    </row>
    <row r="25" spans="1:11" x14ac:dyDescent="0.3">
      <c r="A25" t="s">
        <v>12</v>
      </c>
      <c r="B25" t="s">
        <v>6</v>
      </c>
      <c r="C25" t="s">
        <v>7</v>
      </c>
      <c r="D25" t="s">
        <v>8</v>
      </c>
      <c r="E25" t="s">
        <v>9</v>
      </c>
      <c r="G25">
        <f t="shared" si="0"/>
        <v>3</v>
      </c>
      <c r="H25">
        <f t="shared" si="1"/>
        <v>2</v>
      </c>
      <c r="I25">
        <f t="shared" si="2"/>
        <v>1</v>
      </c>
      <c r="J25">
        <f t="shared" si="3"/>
        <v>1</v>
      </c>
      <c r="K25">
        <f t="shared" si="4"/>
        <v>2</v>
      </c>
    </row>
    <row r="27" spans="1:11" x14ac:dyDescent="0.3">
      <c r="A27" t="s">
        <v>5</v>
      </c>
      <c r="B27" t="s">
        <v>10</v>
      </c>
      <c r="C27" t="s">
        <v>7</v>
      </c>
      <c r="D27" t="s">
        <v>8</v>
      </c>
      <c r="E27" t="s">
        <v>7</v>
      </c>
    </row>
    <row r="28" spans="1:11" x14ac:dyDescent="0.3">
      <c r="A28" t="s">
        <v>13</v>
      </c>
      <c r="B28" t="s">
        <v>6</v>
      </c>
      <c r="C28" t="s">
        <v>9</v>
      </c>
      <c r="D28" t="s">
        <v>11</v>
      </c>
      <c r="E28" t="s">
        <v>9</v>
      </c>
    </row>
    <row r="29" spans="1:11" x14ac:dyDescent="0.3">
      <c r="A29" t="s">
        <v>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F616-D90F-4D89-AAE4-0C288AB2A4AA}">
  <sheetPr>
    <tabColor rgb="FF00B0F0"/>
  </sheetPr>
  <dimension ref="A1:L13"/>
  <sheetViews>
    <sheetView workbookViewId="0">
      <selection activeCell="H14" sqref="H14"/>
    </sheetView>
  </sheetViews>
  <sheetFormatPr defaultRowHeight="14.4" x14ac:dyDescent="0.3"/>
  <sheetData>
    <row r="1" spans="1:12" x14ac:dyDescent="0.3">
      <c r="A1" t="s">
        <v>0</v>
      </c>
      <c r="B1" t="s">
        <v>20</v>
      </c>
      <c r="C1" t="s">
        <v>2</v>
      </c>
      <c r="D1" t="s">
        <v>21</v>
      </c>
      <c r="E1" t="s">
        <v>22</v>
      </c>
      <c r="G1" t="s">
        <v>0</v>
      </c>
      <c r="H1" t="s">
        <v>20</v>
      </c>
      <c r="I1" t="s">
        <v>2</v>
      </c>
      <c r="J1" t="s">
        <v>21</v>
      </c>
    </row>
    <row r="2" spans="1:12" x14ac:dyDescent="0.3">
      <c r="A2" t="s">
        <v>5</v>
      </c>
      <c r="B2" t="s">
        <v>10</v>
      </c>
      <c r="C2" t="s">
        <v>9</v>
      </c>
      <c r="D2" t="s">
        <v>8</v>
      </c>
      <c r="E2" t="s">
        <v>7</v>
      </c>
      <c r="G2">
        <f>IF(A2=$A$11,1,IF(A2=$A$12,2,IF(A2=$A$13,3,-1)))</f>
        <v>1</v>
      </c>
      <c r="H2">
        <f>IF(B2=$B$11,1,IF(B2=$B$12,2,-1))</f>
        <v>1</v>
      </c>
      <c r="I2">
        <f>IF(C2=$C$11,1,IF(C2=$C$12,2,-1))</f>
        <v>2</v>
      </c>
      <c r="J2">
        <f>IF(D2=$D$11,1,IF(D2=$D$12,2,-1))</f>
        <v>1</v>
      </c>
      <c r="K2">
        <f>IF(E2=$E$11,1,IF(E2=$E$12,2,-1))</f>
        <v>1</v>
      </c>
      <c r="L2" t="s">
        <v>30</v>
      </c>
    </row>
    <row r="3" spans="1:12" x14ac:dyDescent="0.3">
      <c r="A3" t="s">
        <v>5</v>
      </c>
      <c r="B3" t="s">
        <v>6</v>
      </c>
      <c r="C3" t="s">
        <v>9</v>
      </c>
      <c r="D3" t="s">
        <v>8</v>
      </c>
      <c r="E3" t="s">
        <v>7</v>
      </c>
      <c r="G3">
        <f t="shared" ref="G3:G9" si="0">IF(A3=$A$11,1,IF(A3=$A$12,2,IF(A3=$A$13,3,-1)))</f>
        <v>1</v>
      </c>
      <c r="H3">
        <f t="shared" ref="H3:H9" si="1">IF(B3=$B$11,1,IF(B3=$B$12,2,-1))</f>
        <v>2</v>
      </c>
      <c r="I3">
        <f t="shared" ref="I3:I9" si="2">IF(C3=$C$11,1,IF(C3=$C$12,2,-1))</f>
        <v>2</v>
      </c>
      <c r="J3">
        <f t="shared" ref="J3:J9" si="3">IF(D3=$D$11,1,IF(D3=$D$12,2,-1))</f>
        <v>1</v>
      </c>
      <c r="K3">
        <f t="shared" ref="K3:K9" si="4">IF(E3=$E$11,1,IF(E3=$E$12,2,-1))</f>
        <v>1</v>
      </c>
      <c r="L3" t="s">
        <v>142</v>
      </c>
    </row>
    <row r="4" spans="1:12" x14ac:dyDescent="0.3">
      <c r="A4" t="s">
        <v>5</v>
      </c>
      <c r="B4" t="s">
        <v>10</v>
      </c>
      <c r="C4" t="s">
        <v>9</v>
      </c>
      <c r="D4" t="s">
        <v>11</v>
      </c>
      <c r="E4" t="s">
        <v>9</v>
      </c>
      <c r="G4">
        <f t="shared" si="0"/>
        <v>1</v>
      </c>
      <c r="H4">
        <f t="shared" si="1"/>
        <v>1</v>
      </c>
      <c r="I4">
        <f t="shared" si="2"/>
        <v>2</v>
      </c>
      <c r="J4">
        <f t="shared" si="3"/>
        <v>2</v>
      </c>
      <c r="K4">
        <f t="shared" si="4"/>
        <v>2</v>
      </c>
    </row>
    <row r="5" spans="1:12" x14ac:dyDescent="0.3">
      <c r="A5" t="s">
        <v>12</v>
      </c>
      <c r="B5" t="s">
        <v>6</v>
      </c>
      <c r="C5" t="s">
        <v>9</v>
      </c>
      <c r="D5" t="s">
        <v>11</v>
      </c>
      <c r="E5" t="s">
        <v>9</v>
      </c>
      <c r="G5">
        <f t="shared" si="0"/>
        <v>3</v>
      </c>
      <c r="H5">
        <f t="shared" si="1"/>
        <v>2</v>
      </c>
      <c r="I5">
        <f t="shared" si="2"/>
        <v>2</v>
      </c>
      <c r="J5">
        <f t="shared" si="3"/>
        <v>2</v>
      </c>
      <c r="K5">
        <f t="shared" si="4"/>
        <v>2</v>
      </c>
    </row>
    <row r="6" spans="1:12" x14ac:dyDescent="0.3">
      <c r="A6" t="s">
        <v>12</v>
      </c>
      <c r="B6" t="s">
        <v>10</v>
      </c>
      <c r="C6" t="s">
        <v>9</v>
      </c>
      <c r="D6" t="s">
        <v>8</v>
      </c>
      <c r="E6" t="s">
        <v>9</v>
      </c>
      <c r="G6">
        <f t="shared" si="0"/>
        <v>3</v>
      </c>
      <c r="H6">
        <f t="shared" si="1"/>
        <v>1</v>
      </c>
      <c r="I6">
        <f t="shared" si="2"/>
        <v>2</v>
      </c>
      <c r="J6">
        <f t="shared" si="3"/>
        <v>1</v>
      </c>
      <c r="K6">
        <f t="shared" si="4"/>
        <v>2</v>
      </c>
    </row>
    <row r="7" spans="1:12" x14ac:dyDescent="0.3">
      <c r="A7" t="s">
        <v>12</v>
      </c>
      <c r="B7" t="s">
        <v>10</v>
      </c>
      <c r="C7" t="s">
        <v>7</v>
      </c>
      <c r="D7" t="s">
        <v>11</v>
      </c>
      <c r="E7" t="s">
        <v>9</v>
      </c>
      <c r="G7">
        <f t="shared" si="0"/>
        <v>3</v>
      </c>
      <c r="H7">
        <f t="shared" si="1"/>
        <v>1</v>
      </c>
      <c r="I7">
        <f t="shared" si="2"/>
        <v>1</v>
      </c>
      <c r="J7">
        <f t="shared" si="3"/>
        <v>2</v>
      </c>
      <c r="K7">
        <f t="shared" si="4"/>
        <v>2</v>
      </c>
    </row>
    <row r="8" spans="1:12" x14ac:dyDescent="0.3">
      <c r="A8" t="s">
        <v>13</v>
      </c>
      <c r="B8" t="s">
        <v>10</v>
      </c>
      <c r="C8" t="s">
        <v>7</v>
      </c>
      <c r="D8" t="s">
        <v>8</v>
      </c>
      <c r="E8" t="s">
        <v>7</v>
      </c>
      <c r="G8">
        <f t="shared" si="0"/>
        <v>2</v>
      </c>
      <c r="H8">
        <f t="shared" si="1"/>
        <v>1</v>
      </c>
      <c r="I8">
        <f t="shared" si="2"/>
        <v>1</v>
      </c>
      <c r="J8">
        <f t="shared" si="3"/>
        <v>1</v>
      </c>
      <c r="K8">
        <f t="shared" si="4"/>
        <v>1</v>
      </c>
    </row>
    <row r="9" spans="1:12" x14ac:dyDescent="0.3">
      <c r="A9" t="s">
        <v>13</v>
      </c>
      <c r="B9" t="s">
        <v>10</v>
      </c>
      <c r="C9" t="s">
        <v>9</v>
      </c>
      <c r="D9" t="s">
        <v>11</v>
      </c>
      <c r="E9" t="s">
        <v>9</v>
      </c>
      <c r="G9">
        <f t="shared" si="0"/>
        <v>2</v>
      </c>
      <c r="H9">
        <f t="shared" si="1"/>
        <v>1</v>
      </c>
      <c r="I9">
        <f t="shared" si="2"/>
        <v>2</v>
      </c>
      <c r="J9">
        <f t="shared" si="3"/>
        <v>2</v>
      </c>
      <c r="K9">
        <f t="shared" si="4"/>
        <v>2</v>
      </c>
    </row>
    <row r="11" spans="1:12" x14ac:dyDescent="0.3">
      <c r="A11" t="s">
        <v>5</v>
      </c>
      <c r="B11" t="s">
        <v>10</v>
      </c>
      <c r="C11" t="s">
        <v>7</v>
      </c>
      <c r="D11" t="s">
        <v>8</v>
      </c>
      <c r="E11" t="s">
        <v>7</v>
      </c>
    </row>
    <row r="12" spans="1:12" x14ac:dyDescent="0.3">
      <c r="A12" t="s">
        <v>13</v>
      </c>
      <c r="B12" t="s">
        <v>6</v>
      </c>
      <c r="C12" t="s">
        <v>9</v>
      </c>
      <c r="D12" t="s">
        <v>11</v>
      </c>
      <c r="E12" t="s">
        <v>9</v>
      </c>
    </row>
    <row r="13" spans="1:12" x14ac:dyDescent="0.3">
      <c r="A1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57F0-76B8-4B43-B4B3-15D8957997CC}">
  <sheetPr>
    <tabColor theme="7" tint="0.39997558519241921"/>
  </sheetPr>
  <dimension ref="A1:H77"/>
  <sheetViews>
    <sheetView topLeftCell="A49" workbookViewId="0">
      <selection activeCell="D66" sqref="D66:D74"/>
    </sheetView>
  </sheetViews>
  <sheetFormatPr defaultRowHeight="14.4" x14ac:dyDescent="0.3"/>
  <cols>
    <col min="5" max="5" width="15.44140625" bestFit="1" customWidth="1"/>
    <col min="6" max="6" width="17.5546875" bestFit="1" customWidth="1"/>
    <col min="7" max="7" width="15" bestFit="1" customWidth="1"/>
  </cols>
  <sheetData>
    <row r="1" spans="1:8" x14ac:dyDescent="0.3">
      <c r="A1" s="9" t="s">
        <v>35</v>
      </c>
      <c r="B1" s="9" t="s">
        <v>31</v>
      </c>
      <c r="C1" s="9" t="s">
        <v>32</v>
      </c>
      <c r="D1" s="9" t="s">
        <v>25</v>
      </c>
      <c r="E1" s="9" t="s">
        <v>41</v>
      </c>
      <c r="F1" s="9" t="s">
        <v>42</v>
      </c>
      <c r="G1" s="9" t="s">
        <v>14</v>
      </c>
    </row>
    <row r="2" spans="1:8" x14ac:dyDescent="0.3">
      <c r="A2" s="9">
        <v>1</v>
      </c>
      <c r="B2" s="9">
        <v>0</v>
      </c>
      <c r="C2" s="9">
        <v>3</v>
      </c>
      <c r="D2" s="9" t="s">
        <v>33</v>
      </c>
      <c r="E2" s="9">
        <v>3</v>
      </c>
      <c r="F2" s="10">
        <f>SQRT((B2-B4)^2+(C2-C4)^2)</f>
        <v>1.4142135623730951</v>
      </c>
      <c r="G2" s="11" t="s">
        <v>33</v>
      </c>
    </row>
    <row r="3" spans="1:8" x14ac:dyDescent="0.3">
      <c r="A3" s="9">
        <v>2</v>
      </c>
      <c r="B3" s="9">
        <v>0</v>
      </c>
      <c r="C3" s="9">
        <v>5</v>
      </c>
      <c r="D3" s="9" t="s">
        <v>33</v>
      </c>
      <c r="E3" s="9">
        <v>3</v>
      </c>
      <c r="F3" s="10">
        <f>SQRT((B3-B4)^2+(C3-C4)^2)</f>
        <v>1.4142135623730951</v>
      </c>
      <c r="G3" s="11" t="s">
        <v>33</v>
      </c>
    </row>
    <row r="4" spans="1:8" x14ac:dyDescent="0.3">
      <c r="A4" s="9">
        <v>3</v>
      </c>
      <c r="B4" s="9">
        <v>1</v>
      </c>
      <c r="C4" s="9">
        <v>4</v>
      </c>
      <c r="D4" s="9" t="s">
        <v>33</v>
      </c>
      <c r="E4" s="9">
        <v>5</v>
      </c>
      <c r="F4" s="10">
        <f>SQRT((B4-B6)^2+(C4-C6)^2)</f>
        <v>1</v>
      </c>
      <c r="G4" s="12" t="s">
        <v>34</v>
      </c>
    </row>
    <row r="5" spans="1:8" x14ac:dyDescent="0.3">
      <c r="A5" s="9">
        <v>4</v>
      </c>
      <c r="B5" s="9">
        <v>2</v>
      </c>
      <c r="C5" s="9">
        <v>1</v>
      </c>
      <c r="D5" s="9" t="s">
        <v>33</v>
      </c>
      <c r="E5" s="9">
        <v>6</v>
      </c>
      <c r="F5" s="10">
        <f>SQRT((B5-B7)^2+(C5-C7)^2)</f>
        <v>1.4142135623730951</v>
      </c>
      <c r="G5" s="12" t="s">
        <v>34</v>
      </c>
    </row>
    <row r="6" spans="1:8" x14ac:dyDescent="0.3">
      <c r="A6" s="9">
        <v>5</v>
      </c>
      <c r="B6" s="9">
        <v>2</v>
      </c>
      <c r="C6" s="9">
        <v>4</v>
      </c>
      <c r="D6" s="9" t="s">
        <v>34</v>
      </c>
      <c r="E6" s="9">
        <v>3</v>
      </c>
      <c r="F6" s="10">
        <f>SQRT((B6-B4)^2+(C6-C4)^2)</f>
        <v>1</v>
      </c>
      <c r="G6" s="12" t="s">
        <v>33</v>
      </c>
    </row>
    <row r="7" spans="1:8" x14ac:dyDescent="0.3">
      <c r="A7" s="9">
        <v>6</v>
      </c>
      <c r="B7" s="9">
        <v>3</v>
      </c>
      <c r="C7" s="9">
        <v>2</v>
      </c>
      <c r="D7" s="9" t="s">
        <v>34</v>
      </c>
      <c r="E7" s="9">
        <v>7</v>
      </c>
      <c r="F7" s="10">
        <f>SQRT((B7-B8)^2+(C7-C8)^2)</f>
        <v>1</v>
      </c>
      <c r="G7" s="11" t="s">
        <v>34</v>
      </c>
    </row>
    <row r="8" spans="1:8" x14ac:dyDescent="0.3">
      <c r="A8" s="9">
        <v>7</v>
      </c>
      <c r="B8" s="9">
        <v>3</v>
      </c>
      <c r="C8" s="9">
        <v>3</v>
      </c>
      <c r="D8" s="9" t="s">
        <v>34</v>
      </c>
      <c r="E8" s="9" t="s">
        <v>36</v>
      </c>
      <c r="F8" s="10">
        <f>SQRT((B8-B7)^2+(C8-C7)^2)</f>
        <v>1</v>
      </c>
      <c r="G8" s="11" t="s">
        <v>34</v>
      </c>
    </row>
    <row r="9" spans="1:8" x14ac:dyDescent="0.3">
      <c r="A9" s="9">
        <v>8</v>
      </c>
      <c r="B9" s="9">
        <v>4</v>
      </c>
      <c r="C9" s="9">
        <v>1</v>
      </c>
      <c r="D9" s="9" t="s">
        <v>33</v>
      </c>
      <c r="E9" s="9">
        <v>6</v>
      </c>
      <c r="F9" s="10">
        <f>SQRT((B9-B7)^2+(C9-C7)^2)</f>
        <v>1.4142135623730951</v>
      </c>
      <c r="G9" s="12" t="s">
        <v>34</v>
      </c>
    </row>
    <row r="10" spans="1:8" x14ac:dyDescent="0.3">
      <c r="A10" s="9">
        <v>9</v>
      </c>
      <c r="B10" s="9">
        <v>4</v>
      </c>
      <c r="C10" s="9">
        <v>3</v>
      </c>
      <c r="D10" s="9" t="s">
        <v>34</v>
      </c>
      <c r="E10" s="9" t="s">
        <v>37</v>
      </c>
      <c r="F10" s="10">
        <f>SQRT((B10-B8)^2+(C10-C8)^2)</f>
        <v>1</v>
      </c>
      <c r="G10" s="11" t="s">
        <v>34</v>
      </c>
    </row>
    <row r="11" spans="1:8" x14ac:dyDescent="0.3">
      <c r="A11" s="9">
        <v>10</v>
      </c>
      <c r="B11" s="9">
        <v>4</v>
      </c>
      <c r="C11" s="9">
        <v>4</v>
      </c>
      <c r="D11" s="9" t="s">
        <v>34</v>
      </c>
      <c r="E11" s="9">
        <v>9</v>
      </c>
      <c r="F11" s="10">
        <f>SQRT((B11-B10)^2+(C11-C10)^2)</f>
        <v>1</v>
      </c>
      <c r="G11" s="11" t="s">
        <v>34</v>
      </c>
    </row>
    <row r="13" spans="1:8" x14ac:dyDescent="0.3">
      <c r="F13" t="s">
        <v>38</v>
      </c>
      <c r="H13">
        <v>10</v>
      </c>
    </row>
    <row r="14" spans="1:8" x14ac:dyDescent="0.3">
      <c r="F14" t="s">
        <v>39</v>
      </c>
      <c r="H14">
        <v>4</v>
      </c>
    </row>
    <row r="15" spans="1:8" x14ac:dyDescent="0.3">
      <c r="F15" t="s">
        <v>40</v>
      </c>
      <c r="H15">
        <f>H14/H13</f>
        <v>0.4</v>
      </c>
    </row>
    <row r="23" spans="1:8" x14ac:dyDescent="0.3">
      <c r="A23" t="s">
        <v>44</v>
      </c>
    </row>
    <row r="26" spans="1:8" x14ac:dyDescent="0.3">
      <c r="A26" s="9" t="s">
        <v>60</v>
      </c>
      <c r="B26" s="9" t="s">
        <v>31</v>
      </c>
      <c r="C26" s="9" t="s">
        <v>32</v>
      </c>
      <c r="D26" s="9" t="s">
        <v>25</v>
      </c>
      <c r="E26" s="9" t="s">
        <v>43</v>
      </c>
      <c r="F26" s="16" t="s">
        <v>46</v>
      </c>
      <c r="G26" s="9" t="s">
        <v>53</v>
      </c>
      <c r="H26" s="9" t="s">
        <v>14</v>
      </c>
    </row>
    <row r="27" spans="1:8" x14ac:dyDescent="0.3">
      <c r="A27" s="9">
        <v>1</v>
      </c>
      <c r="B27" s="9">
        <v>0</v>
      </c>
      <c r="C27" s="9">
        <v>3</v>
      </c>
      <c r="D27" s="9" t="s">
        <v>33</v>
      </c>
      <c r="E27" s="9" t="s">
        <v>45</v>
      </c>
      <c r="F27" s="17" t="s">
        <v>47</v>
      </c>
      <c r="G27" s="10">
        <f>SQRT((B27-B29)^2+(C27-C29)^2)</f>
        <v>1.4142135623730951</v>
      </c>
      <c r="H27" s="11" t="s">
        <v>33</v>
      </c>
    </row>
    <row r="28" spans="1:8" x14ac:dyDescent="0.3">
      <c r="A28" s="9">
        <v>2</v>
      </c>
      <c r="B28" s="9">
        <v>0</v>
      </c>
      <c r="C28" s="9">
        <v>5</v>
      </c>
      <c r="D28" s="9" t="s">
        <v>33</v>
      </c>
      <c r="E28" s="9" t="s">
        <v>49</v>
      </c>
      <c r="F28" s="17" t="s">
        <v>47</v>
      </c>
      <c r="G28" s="10">
        <f>SQRT((B28-B29)^2+(C28-C29)^2)</f>
        <v>1.4142135623730951</v>
      </c>
      <c r="H28" s="11" t="s">
        <v>33</v>
      </c>
    </row>
    <row r="29" spans="1:8" x14ac:dyDescent="0.3">
      <c r="A29" s="9">
        <v>3</v>
      </c>
      <c r="B29" s="9">
        <v>1</v>
      </c>
      <c r="C29" s="9">
        <v>4</v>
      </c>
      <c r="D29" s="9" t="s">
        <v>33</v>
      </c>
      <c r="E29" s="9" t="s">
        <v>50</v>
      </c>
      <c r="F29" s="17" t="s">
        <v>47</v>
      </c>
      <c r="G29" s="10">
        <f>SQRT((B29-B31)^2+(C29-C31)^2)</f>
        <v>1</v>
      </c>
      <c r="H29" s="11" t="s">
        <v>33</v>
      </c>
    </row>
    <row r="30" spans="1:8" x14ac:dyDescent="0.3">
      <c r="A30" s="9">
        <v>4</v>
      </c>
      <c r="B30" s="9">
        <v>2</v>
      </c>
      <c r="C30" s="9">
        <v>1</v>
      </c>
      <c r="D30" s="9" t="s">
        <v>33</v>
      </c>
      <c r="E30" s="9" t="s">
        <v>52</v>
      </c>
      <c r="F30" s="18" t="s">
        <v>51</v>
      </c>
      <c r="G30" s="10">
        <f>SQRT((B30-B32)^2+(C30-C32)^2)</f>
        <v>1.4142135623730951</v>
      </c>
      <c r="H30" s="12" t="s">
        <v>34</v>
      </c>
    </row>
    <row r="31" spans="1:8" x14ac:dyDescent="0.3">
      <c r="A31" s="9">
        <v>5</v>
      </c>
      <c r="B31" s="9">
        <v>2</v>
      </c>
      <c r="C31" s="9">
        <v>4</v>
      </c>
      <c r="D31" s="9" t="s">
        <v>34</v>
      </c>
      <c r="E31" s="9" t="s">
        <v>54</v>
      </c>
      <c r="F31" s="18" t="s">
        <v>55</v>
      </c>
      <c r="G31" s="10">
        <f>SQRT((B31-B29)^2+(C31-C29)^2)</f>
        <v>1</v>
      </c>
      <c r="H31" s="15" t="s">
        <v>34</v>
      </c>
    </row>
    <row r="32" spans="1:8" x14ac:dyDescent="0.3">
      <c r="A32" s="9">
        <v>6</v>
      </c>
      <c r="B32" s="9">
        <v>3</v>
      </c>
      <c r="C32" s="9">
        <v>2</v>
      </c>
      <c r="D32" s="9" t="s">
        <v>34</v>
      </c>
      <c r="E32" s="9" t="s">
        <v>56</v>
      </c>
      <c r="F32" s="18" t="s">
        <v>57</v>
      </c>
      <c r="G32" s="10">
        <f>SQRT((B32-B33)^2+(C32-C33)^2)</f>
        <v>1</v>
      </c>
      <c r="H32" s="11" t="s">
        <v>34</v>
      </c>
    </row>
    <row r="33" spans="1:8" x14ac:dyDescent="0.3">
      <c r="A33" s="9">
        <v>7</v>
      </c>
      <c r="B33" s="9">
        <v>3</v>
      </c>
      <c r="C33" s="9">
        <v>3</v>
      </c>
      <c r="D33" s="9" t="s">
        <v>34</v>
      </c>
      <c r="E33" s="9" t="s">
        <v>58</v>
      </c>
      <c r="F33" s="18" t="s">
        <v>48</v>
      </c>
      <c r="G33" s="10">
        <f>SQRT((B33-B32)^2+(C33-C32)^2)</f>
        <v>1</v>
      </c>
      <c r="H33" s="11" t="s">
        <v>34</v>
      </c>
    </row>
    <row r="34" spans="1:8" x14ac:dyDescent="0.3">
      <c r="A34" s="9">
        <v>8</v>
      </c>
      <c r="B34" s="9">
        <v>4</v>
      </c>
      <c r="C34" s="9">
        <v>1</v>
      </c>
      <c r="D34" s="9" t="s">
        <v>33</v>
      </c>
      <c r="E34" s="9" t="s">
        <v>59</v>
      </c>
      <c r="F34" s="18" t="s">
        <v>61</v>
      </c>
      <c r="G34" s="10">
        <f>SQRT((B34-B32)^2+(C34-C32)^2)</f>
        <v>1.4142135623730951</v>
      </c>
      <c r="H34" s="11" t="s">
        <v>34</v>
      </c>
    </row>
    <row r="35" spans="1:8" x14ac:dyDescent="0.3">
      <c r="A35" s="9">
        <v>9</v>
      </c>
      <c r="B35" s="9">
        <v>4</v>
      </c>
      <c r="C35" s="9">
        <v>3</v>
      </c>
      <c r="D35" s="9" t="s">
        <v>34</v>
      </c>
      <c r="E35" s="9" t="s">
        <v>62</v>
      </c>
      <c r="F35" s="18" t="s">
        <v>48</v>
      </c>
      <c r="G35" s="10">
        <f>SQRT((B35-B33)^2+(C35-C33)^2)</f>
        <v>1</v>
      </c>
      <c r="H35" s="11" t="s">
        <v>34</v>
      </c>
    </row>
    <row r="36" spans="1:8" x14ac:dyDescent="0.3">
      <c r="A36" s="9">
        <v>10</v>
      </c>
      <c r="B36" s="9">
        <v>4</v>
      </c>
      <c r="C36" s="9">
        <v>4</v>
      </c>
      <c r="D36" s="9" t="s">
        <v>34</v>
      </c>
      <c r="E36" s="9" t="s">
        <v>63</v>
      </c>
      <c r="F36" s="18" t="s">
        <v>48</v>
      </c>
      <c r="G36" s="10">
        <f>SQRT((B36-B35)^2+(C36-C35)^2)</f>
        <v>1</v>
      </c>
      <c r="H36" s="11" t="s">
        <v>34</v>
      </c>
    </row>
    <row r="50" spans="1:7" x14ac:dyDescent="0.3">
      <c r="A50" s="9" t="s">
        <v>60</v>
      </c>
      <c r="B50" s="9" t="s">
        <v>31</v>
      </c>
      <c r="C50" s="9" t="s">
        <v>32</v>
      </c>
      <c r="D50" s="9" t="s">
        <v>25</v>
      </c>
      <c r="E50" s="16" t="s">
        <v>64</v>
      </c>
      <c r="F50" s="9" t="s">
        <v>53</v>
      </c>
      <c r="G50" s="9" t="s">
        <v>14</v>
      </c>
    </row>
    <row r="51" spans="1:7" x14ac:dyDescent="0.3">
      <c r="A51" s="9">
        <v>1</v>
      </c>
      <c r="B51" s="9">
        <v>0</v>
      </c>
      <c r="C51" s="9">
        <v>3</v>
      </c>
      <c r="D51" s="9" t="s">
        <v>33</v>
      </c>
      <c r="E51" s="17" t="s">
        <v>34</v>
      </c>
      <c r="F51" s="10">
        <f>SQRT((B51-B53)^2+(C51-C53)^2)</f>
        <v>1.4142135623730951</v>
      </c>
      <c r="G51" s="14" t="s">
        <v>34</v>
      </c>
    </row>
    <row r="52" spans="1:7" x14ac:dyDescent="0.3">
      <c r="A52" s="9">
        <v>2</v>
      </c>
      <c r="B52" s="9">
        <v>0</v>
      </c>
      <c r="C52" s="9">
        <v>5</v>
      </c>
      <c r="D52" s="9" t="s">
        <v>33</v>
      </c>
      <c r="E52" s="17" t="s">
        <v>34</v>
      </c>
      <c r="F52" s="10">
        <f>SQRT((B52-B53)^2+(C52-C53)^2)</f>
        <v>1.4142135623730951</v>
      </c>
      <c r="G52" s="14" t="s">
        <v>34</v>
      </c>
    </row>
    <row r="53" spans="1:7" x14ac:dyDescent="0.3">
      <c r="A53" s="9">
        <v>3</v>
      </c>
      <c r="B53" s="9">
        <v>1</v>
      </c>
      <c r="C53" s="9">
        <v>4</v>
      </c>
      <c r="D53" s="9" t="s">
        <v>33</v>
      </c>
      <c r="E53" s="17" t="s">
        <v>34</v>
      </c>
      <c r="F53" s="10">
        <f>SQRT((B53-B55)^2+(C53-C55)^2)</f>
        <v>1</v>
      </c>
      <c r="G53" s="14" t="s">
        <v>34</v>
      </c>
    </row>
    <row r="54" spans="1:7" x14ac:dyDescent="0.3">
      <c r="A54" s="9">
        <v>4</v>
      </c>
      <c r="B54" s="9">
        <v>2</v>
      </c>
      <c r="C54" s="9">
        <v>1</v>
      </c>
      <c r="D54" s="9" t="s">
        <v>33</v>
      </c>
      <c r="E54" s="18" t="s">
        <v>34</v>
      </c>
      <c r="F54" s="10">
        <f>SQRT((B54-B56)^2+(C54-C56)^2)</f>
        <v>1.4142135623730951</v>
      </c>
      <c r="G54" s="14" t="s">
        <v>34</v>
      </c>
    </row>
    <row r="55" spans="1:7" x14ac:dyDescent="0.3">
      <c r="A55" s="9">
        <v>5</v>
      </c>
      <c r="B55" s="9">
        <v>2</v>
      </c>
      <c r="C55" s="9">
        <v>4</v>
      </c>
      <c r="D55" s="9" t="s">
        <v>34</v>
      </c>
      <c r="E55" s="18" t="s">
        <v>33</v>
      </c>
      <c r="F55" s="10">
        <f>SQRT((B55-B53)^2+(C55-C53)^2)</f>
        <v>1</v>
      </c>
      <c r="G55" s="14" t="s">
        <v>33</v>
      </c>
    </row>
    <row r="56" spans="1:7" x14ac:dyDescent="0.3">
      <c r="A56" s="9">
        <v>6</v>
      </c>
      <c r="B56" s="9">
        <v>3</v>
      </c>
      <c r="C56" s="9">
        <v>2</v>
      </c>
      <c r="D56" s="9" t="s">
        <v>34</v>
      </c>
      <c r="E56" s="18" t="s">
        <v>33</v>
      </c>
      <c r="F56" s="10">
        <f>SQRT((B56-B57)^2+(C56-C57)^2)</f>
        <v>1</v>
      </c>
      <c r="G56" s="14" t="s">
        <v>33</v>
      </c>
    </row>
    <row r="57" spans="1:7" x14ac:dyDescent="0.3">
      <c r="A57" s="9">
        <v>7</v>
      </c>
      <c r="B57" s="9">
        <v>3</v>
      </c>
      <c r="C57" s="9">
        <v>3</v>
      </c>
      <c r="D57" s="9" t="s">
        <v>34</v>
      </c>
      <c r="E57" s="18" t="s">
        <v>33</v>
      </c>
      <c r="F57" s="10">
        <f>SQRT((B57-B56)^2+(C57-C56)^2)</f>
        <v>1</v>
      </c>
      <c r="G57" s="14" t="s">
        <v>33</v>
      </c>
    </row>
    <row r="58" spans="1:7" x14ac:dyDescent="0.3">
      <c r="A58" s="9">
        <v>8</v>
      </c>
      <c r="B58" s="9">
        <v>4</v>
      </c>
      <c r="C58" s="9">
        <v>1</v>
      </c>
      <c r="D58" s="9" t="s">
        <v>33</v>
      </c>
      <c r="E58" s="18" t="s">
        <v>34</v>
      </c>
      <c r="F58" s="10">
        <f>SQRT((B58-B56)^2+(C58-C56)^2)</f>
        <v>1.4142135623730951</v>
      </c>
      <c r="G58" s="14" t="s">
        <v>34</v>
      </c>
    </row>
    <row r="59" spans="1:7" x14ac:dyDescent="0.3">
      <c r="A59" s="9">
        <v>9</v>
      </c>
      <c r="B59" s="9">
        <v>4</v>
      </c>
      <c r="C59" s="9">
        <v>3</v>
      </c>
      <c r="D59" s="9" t="s">
        <v>34</v>
      </c>
      <c r="E59" s="18" t="s">
        <v>33</v>
      </c>
      <c r="F59" s="10">
        <f>SQRT((B59-B57)^2+(C59-C57)^2)</f>
        <v>1</v>
      </c>
      <c r="G59" s="14" t="s">
        <v>33</v>
      </c>
    </row>
    <row r="60" spans="1:7" x14ac:dyDescent="0.3">
      <c r="A60" s="9">
        <v>10</v>
      </c>
      <c r="B60" s="9">
        <v>4</v>
      </c>
      <c r="C60" s="9">
        <v>4</v>
      </c>
      <c r="D60" s="9" t="s">
        <v>34</v>
      </c>
      <c r="E60" s="18" t="s">
        <v>33</v>
      </c>
      <c r="F60" s="10">
        <f>SQRT((B60-B59)^2+(C60-C59)^2)</f>
        <v>1</v>
      </c>
      <c r="G60" s="14" t="s">
        <v>33</v>
      </c>
    </row>
    <row r="64" spans="1:7" x14ac:dyDescent="0.3">
      <c r="A64" t="s">
        <v>31</v>
      </c>
      <c r="B64" t="s">
        <v>32</v>
      </c>
      <c r="C64" t="s">
        <v>140</v>
      </c>
    </row>
    <row r="65" spans="1:5" x14ac:dyDescent="0.3">
      <c r="A65">
        <v>2</v>
      </c>
      <c r="B65">
        <v>1</v>
      </c>
      <c r="C65" t="s">
        <v>33</v>
      </c>
      <c r="D65">
        <f>IF(C65=$A$76,1,IF(C65=$A$77,2,-1))</f>
        <v>1</v>
      </c>
      <c r="E65" t="s">
        <v>141</v>
      </c>
    </row>
    <row r="66" spans="1:5" x14ac:dyDescent="0.3">
      <c r="A66">
        <v>4</v>
      </c>
      <c r="B66">
        <v>1</v>
      </c>
      <c r="C66" t="s">
        <v>33</v>
      </c>
      <c r="D66">
        <f t="shared" ref="D66:D74" si="0">IF(C66=$A$76,1,IF(C66=$A$77,2,-1))</f>
        <v>1</v>
      </c>
    </row>
    <row r="67" spans="1:5" x14ac:dyDescent="0.3">
      <c r="A67">
        <v>3</v>
      </c>
      <c r="B67">
        <v>2</v>
      </c>
      <c r="C67" t="s">
        <v>34</v>
      </c>
      <c r="D67">
        <f t="shared" si="0"/>
        <v>2</v>
      </c>
    </row>
    <row r="68" spans="1:5" x14ac:dyDescent="0.3">
      <c r="A68">
        <v>0</v>
      </c>
      <c r="B68">
        <v>3</v>
      </c>
      <c r="C68" t="s">
        <v>33</v>
      </c>
      <c r="D68">
        <f t="shared" si="0"/>
        <v>1</v>
      </c>
    </row>
    <row r="69" spans="1:5" x14ac:dyDescent="0.3">
      <c r="A69">
        <v>3</v>
      </c>
      <c r="B69">
        <v>3</v>
      </c>
      <c r="C69" t="s">
        <v>34</v>
      </c>
      <c r="D69">
        <f t="shared" si="0"/>
        <v>2</v>
      </c>
    </row>
    <row r="70" spans="1:5" x14ac:dyDescent="0.3">
      <c r="A70">
        <v>4</v>
      </c>
      <c r="B70">
        <v>3</v>
      </c>
      <c r="C70" t="s">
        <v>34</v>
      </c>
      <c r="D70">
        <f t="shared" si="0"/>
        <v>2</v>
      </c>
    </row>
    <row r="71" spans="1:5" x14ac:dyDescent="0.3">
      <c r="A71">
        <v>1</v>
      </c>
      <c r="B71">
        <v>4</v>
      </c>
      <c r="C71" t="s">
        <v>33</v>
      </c>
      <c r="D71">
        <f t="shared" si="0"/>
        <v>1</v>
      </c>
    </row>
    <row r="72" spans="1:5" x14ac:dyDescent="0.3">
      <c r="A72">
        <v>2</v>
      </c>
      <c r="B72">
        <v>4</v>
      </c>
      <c r="C72" t="s">
        <v>34</v>
      </c>
      <c r="D72">
        <f t="shared" si="0"/>
        <v>2</v>
      </c>
    </row>
    <row r="73" spans="1:5" x14ac:dyDescent="0.3">
      <c r="A73">
        <v>4</v>
      </c>
      <c r="B73">
        <v>4</v>
      </c>
      <c r="C73" t="s">
        <v>34</v>
      </c>
      <c r="D73">
        <f t="shared" si="0"/>
        <v>2</v>
      </c>
    </row>
    <row r="74" spans="1:5" x14ac:dyDescent="0.3">
      <c r="A74">
        <v>0</v>
      </c>
      <c r="B74">
        <v>5</v>
      </c>
      <c r="C74" t="s">
        <v>33</v>
      </c>
      <c r="D74">
        <f t="shared" si="0"/>
        <v>1</v>
      </c>
    </row>
    <row r="76" spans="1:5" x14ac:dyDescent="0.3">
      <c r="A76" t="s">
        <v>33</v>
      </c>
    </row>
    <row r="77" spans="1:5" x14ac:dyDescent="0.3">
      <c r="A77" t="s">
        <v>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B5914-51A4-43EF-B3B3-3D2E74D249E8}">
  <sheetPr>
    <tabColor rgb="FFFFCCFF"/>
  </sheetPr>
  <dimension ref="A1:F16"/>
  <sheetViews>
    <sheetView workbookViewId="0">
      <selection activeCell="G25" sqref="G25"/>
    </sheetView>
  </sheetViews>
  <sheetFormatPr defaultRowHeight="14.4" x14ac:dyDescent="0.3"/>
  <sheetData>
    <row r="1" spans="1:6" ht="26.4" x14ac:dyDescent="0.3">
      <c r="A1" s="19" t="s">
        <v>65</v>
      </c>
      <c r="B1" s="19" t="s">
        <v>66</v>
      </c>
      <c r="C1" s="19" t="s">
        <v>67</v>
      </c>
      <c r="D1" s="19" t="s">
        <v>68</v>
      </c>
      <c r="E1" s="19" t="s">
        <v>25</v>
      </c>
      <c r="F1" s="20" t="s">
        <v>80</v>
      </c>
    </row>
    <row r="2" spans="1:6" x14ac:dyDescent="0.3">
      <c r="A2" s="19" t="s">
        <v>69</v>
      </c>
      <c r="B2" s="19">
        <v>220</v>
      </c>
      <c r="C2" s="19">
        <v>20</v>
      </c>
      <c r="D2" s="19">
        <v>60</v>
      </c>
      <c r="E2" s="19">
        <v>1</v>
      </c>
      <c r="F2" s="9">
        <f>SQRT((B2-$B$11)^2+(C2-$C$11)^2+(D2-$D$11)^2)</f>
        <v>196.67485858644974</v>
      </c>
    </row>
    <row r="3" spans="1:6" x14ac:dyDescent="0.3">
      <c r="A3" s="19" t="s">
        <v>70</v>
      </c>
      <c r="B3" s="19">
        <v>255</v>
      </c>
      <c r="C3" s="19">
        <v>99</v>
      </c>
      <c r="D3" s="19">
        <v>21</v>
      </c>
      <c r="E3" s="19">
        <v>1</v>
      </c>
      <c r="F3" s="9">
        <f t="shared" ref="F3:F10" si="0">SQRT((B3-$B$11)^2+(C3-$C$11)^2+(D3-$D$11)^2)</f>
        <v>149.25816560577181</v>
      </c>
    </row>
    <row r="4" spans="1:6" x14ac:dyDescent="0.3">
      <c r="A4" s="19" t="s">
        <v>71</v>
      </c>
      <c r="B4" s="19">
        <v>250</v>
      </c>
      <c r="C4" s="19">
        <v>128</v>
      </c>
      <c r="D4" s="19">
        <v>14</v>
      </c>
      <c r="E4" s="19">
        <v>1</v>
      </c>
      <c r="F4" s="9">
        <f t="shared" si="0"/>
        <v>128.22246293064254</v>
      </c>
    </row>
    <row r="5" spans="1:6" x14ac:dyDescent="0.3">
      <c r="A5" s="19" t="s">
        <v>72</v>
      </c>
      <c r="B5" s="19">
        <v>144</v>
      </c>
      <c r="C5" s="19">
        <v>238</v>
      </c>
      <c r="D5" s="19">
        <v>144</v>
      </c>
      <c r="E5" s="19">
        <v>2</v>
      </c>
      <c r="F5" s="9">
        <f t="shared" si="0"/>
        <v>100.12492197250393</v>
      </c>
    </row>
    <row r="6" spans="1:6" x14ac:dyDescent="0.3">
      <c r="A6" s="19" t="s">
        <v>73</v>
      </c>
      <c r="B6" s="19">
        <v>107</v>
      </c>
      <c r="C6" s="19">
        <v>142</v>
      </c>
      <c r="D6" s="19">
        <v>35</v>
      </c>
      <c r="E6" s="19">
        <v>2</v>
      </c>
      <c r="F6" s="9">
        <f t="shared" si="0"/>
        <v>80.018747803249212</v>
      </c>
    </row>
    <row r="7" spans="1:6" x14ac:dyDescent="0.3">
      <c r="A7" s="19" t="s">
        <v>74</v>
      </c>
      <c r="B7" s="19">
        <v>46</v>
      </c>
      <c r="C7" s="19">
        <v>139</v>
      </c>
      <c r="D7" s="19">
        <v>87</v>
      </c>
      <c r="E7" s="19">
        <v>2</v>
      </c>
      <c r="F7" s="9">
        <f t="shared" si="0"/>
        <v>131.86735759845953</v>
      </c>
    </row>
    <row r="8" spans="1:6" x14ac:dyDescent="0.3">
      <c r="A8" s="19" t="s">
        <v>75</v>
      </c>
      <c r="B8" s="19">
        <v>64</v>
      </c>
      <c r="C8" s="19">
        <v>224</v>
      </c>
      <c r="D8" s="19">
        <v>208</v>
      </c>
      <c r="E8" s="19">
        <v>3</v>
      </c>
      <c r="F8" s="9">
        <f t="shared" si="0"/>
        <v>182.8250529878222</v>
      </c>
    </row>
    <row r="9" spans="1:6" x14ac:dyDescent="0.3">
      <c r="A9" s="19" t="s">
        <v>76</v>
      </c>
      <c r="B9" s="19">
        <v>176</v>
      </c>
      <c r="C9" s="19">
        <v>224</v>
      </c>
      <c r="D9" s="19">
        <v>23</v>
      </c>
      <c r="E9" s="19">
        <v>3</v>
      </c>
      <c r="F9" s="9">
        <f t="shared" si="0"/>
        <v>39.673668849754748</v>
      </c>
    </row>
    <row r="10" spans="1:6" x14ac:dyDescent="0.3">
      <c r="A10" s="19" t="s">
        <v>77</v>
      </c>
      <c r="B10" s="19">
        <v>100</v>
      </c>
      <c r="C10" s="19">
        <v>149</v>
      </c>
      <c r="D10" s="19">
        <v>237</v>
      </c>
      <c r="E10" s="19">
        <v>3</v>
      </c>
      <c r="F10" s="9">
        <f t="shared" si="0"/>
        <v>202.5364164786175</v>
      </c>
    </row>
    <row r="11" spans="1:6" x14ac:dyDescent="0.3">
      <c r="A11" s="19" t="s">
        <v>78</v>
      </c>
      <c r="B11" s="19">
        <v>154</v>
      </c>
      <c r="C11" s="19">
        <v>205</v>
      </c>
      <c r="D11" s="19">
        <v>50</v>
      </c>
      <c r="E11" s="21" t="s">
        <v>79</v>
      </c>
      <c r="F11" s="9"/>
    </row>
    <row r="13" spans="1:6" ht="26.4" x14ac:dyDescent="0.3">
      <c r="A13" s="19" t="s">
        <v>65</v>
      </c>
      <c r="B13" s="19" t="s">
        <v>25</v>
      </c>
      <c r="C13" s="19" t="s">
        <v>80</v>
      </c>
    </row>
    <row r="14" spans="1:6" x14ac:dyDescent="0.3">
      <c r="A14" s="19" t="s">
        <v>72</v>
      </c>
      <c r="B14" s="19">
        <v>2</v>
      </c>
      <c r="C14" s="19">
        <v>100.12492197250393</v>
      </c>
    </row>
    <row r="15" spans="1:6" x14ac:dyDescent="0.3">
      <c r="A15" s="19" t="s">
        <v>73</v>
      </c>
      <c r="B15" s="19">
        <v>2</v>
      </c>
      <c r="C15" s="19">
        <v>80.018747803249212</v>
      </c>
    </row>
    <row r="16" spans="1:6" x14ac:dyDescent="0.3">
      <c r="A16" s="19" t="s">
        <v>76</v>
      </c>
      <c r="B16" s="19">
        <v>3</v>
      </c>
      <c r="C16" s="19">
        <v>39.673668849754748</v>
      </c>
    </row>
  </sheetData>
  <conditionalFormatting sqref="F2:F10">
    <cfRule type="colorScale" priority="3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341A-4C64-4E05-9AB4-225647118BCD}">
  <sheetPr>
    <tabColor rgb="FFFF9D9D"/>
  </sheetPr>
  <dimension ref="A1:O73"/>
  <sheetViews>
    <sheetView zoomScaleNormal="100" workbookViewId="0">
      <selection activeCell="B27" sqref="B27"/>
    </sheetView>
  </sheetViews>
  <sheetFormatPr defaultRowHeight="14.4" x14ac:dyDescent="0.3"/>
  <cols>
    <col min="3" max="3" width="11.88671875" customWidth="1"/>
    <col min="6" max="6" width="12.5546875" customWidth="1"/>
    <col min="12" max="12" width="11.44140625" customWidth="1"/>
  </cols>
  <sheetData>
    <row r="1" spans="1:15" ht="26.4" x14ac:dyDescent="0.3">
      <c r="A1" s="29" t="s">
        <v>81</v>
      </c>
      <c r="B1" s="29" t="s">
        <v>82</v>
      </c>
      <c r="C1" s="29" t="s">
        <v>83</v>
      </c>
      <c r="D1" s="29" t="s">
        <v>84</v>
      </c>
      <c r="E1" s="29" t="s">
        <v>85</v>
      </c>
      <c r="F1" s="29" t="s">
        <v>86</v>
      </c>
      <c r="J1" s="29" t="s">
        <v>81</v>
      </c>
      <c r="K1" s="29" t="s">
        <v>82</v>
      </c>
      <c r="L1" s="29" t="s">
        <v>83</v>
      </c>
      <c r="M1" s="29" t="s">
        <v>84</v>
      </c>
      <c r="N1" s="29" t="s">
        <v>85</v>
      </c>
      <c r="O1" s="29" t="s">
        <v>86</v>
      </c>
    </row>
    <row r="2" spans="1:15" x14ac:dyDescent="0.3">
      <c r="A2" s="26" t="s">
        <v>87</v>
      </c>
      <c r="B2" s="26" t="s">
        <v>88</v>
      </c>
      <c r="C2" s="26" t="s">
        <v>89</v>
      </c>
      <c r="D2" s="26" t="s">
        <v>90</v>
      </c>
      <c r="E2" s="26" t="s">
        <v>91</v>
      </c>
      <c r="F2" s="26" t="s">
        <v>9</v>
      </c>
      <c r="J2" s="26" t="s">
        <v>87</v>
      </c>
      <c r="K2" s="27" t="s">
        <v>88</v>
      </c>
      <c r="L2" s="30" t="s">
        <v>89</v>
      </c>
      <c r="M2" s="30" t="s">
        <v>90</v>
      </c>
      <c r="N2" s="27" t="s">
        <v>91</v>
      </c>
      <c r="O2" s="27" t="s">
        <v>9</v>
      </c>
    </row>
    <row r="3" spans="1:15" x14ac:dyDescent="0.3">
      <c r="A3" s="26" t="s">
        <v>92</v>
      </c>
      <c r="B3" s="26" t="s">
        <v>88</v>
      </c>
      <c r="C3" s="26" t="s">
        <v>89</v>
      </c>
      <c r="D3" s="26" t="s">
        <v>90</v>
      </c>
      <c r="E3" s="26" t="s">
        <v>93</v>
      </c>
      <c r="F3" s="26" t="s">
        <v>9</v>
      </c>
      <c r="J3" s="26" t="s">
        <v>92</v>
      </c>
      <c r="K3" s="27" t="s">
        <v>88</v>
      </c>
      <c r="L3" s="30" t="s">
        <v>89</v>
      </c>
      <c r="M3" s="30" t="s">
        <v>90</v>
      </c>
      <c r="N3" s="30" t="s">
        <v>93</v>
      </c>
      <c r="O3" s="27" t="s">
        <v>9</v>
      </c>
    </row>
    <row r="4" spans="1:15" x14ac:dyDescent="0.3">
      <c r="A4" s="26" t="s">
        <v>94</v>
      </c>
      <c r="B4" s="26" t="s">
        <v>95</v>
      </c>
      <c r="C4" s="26" t="s">
        <v>89</v>
      </c>
      <c r="D4" s="26" t="s">
        <v>90</v>
      </c>
      <c r="E4" s="27" t="s">
        <v>91</v>
      </c>
      <c r="F4" s="27" t="s">
        <v>7</v>
      </c>
      <c r="J4" s="26" t="s">
        <v>94</v>
      </c>
      <c r="K4" s="30" t="s">
        <v>95</v>
      </c>
      <c r="L4" s="30" t="s">
        <v>89</v>
      </c>
      <c r="M4" s="30" t="s">
        <v>90</v>
      </c>
      <c r="N4" s="30" t="s">
        <v>91</v>
      </c>
      <c r="O4" s="30" t="s">
        <v>7</v>
      </c>
    </row>
    <row r="5" spans="1:15" x14ac:dyDescent="0.3">
      <c r="A5" s="26" t="s">
        <v>96</v>
      </c>
      <c r="B5" s="26" t="s">
        <v>97</v>
      </c>
      <c r="C5" s="27" t="s">
        <v>98</v>
      </c>
      <c r="D5" s="26" t="s">
        <v>90</v>
      </c>
      <c r="E5" s="27" t="s">
        <v>91</v>
      </c>
      <c r="F5" s="27" t="s">
        <v>7</v>
      </c>
      <c r="J5" s="26" t="s">
        <v>96</v>
      </c>
      <c r="K5" s="30" t="s">
        <v>97</v>
      </c>
      <c r="L5" s="30" t="s">
        <v>98</v>
      </c>
      <c r="M5" s="30" t="s">
        <v>90</v>
      </c>
      <c r="N5" s="30" t="s">
        <v>91</v>
      </c>
      <c r="O5" s="30" t="s">
        <v>7</v>
      </c>
    </row>
    <row r="6" spans="1:15" x14ac:dyDescent="0.3">
      <c r="A6" s="26" t="s">
        <v>99</v>
      </c>
      <c r="B6" s="26" t="s">
        <v>97</v>
      </c>
      <c r="C6" s="26" t="s">
        <v>100</v>
      </c>
      <c r="D6" s="27" t="s">
        <v>8</v>
      </c>
      <c r="E6" s="27" t="s">
        <v>91</v>
      </c>
      <c r="F6" s="27" t="s">
        <v>7</v>
      </c>
      <c r="J6" s="26" t="s">
        <v>99</v>
      </c>
      <c r="K6" s="30" t="s">
        <v>97</v>
      </c>
      <c r="L6" s="30" t="s">
        <v>100</v>
      </c>
      <c r="M6" s="30" t="s">
        <v>8</v>
      </c>
      <c r="N6" s="30" t="s">
        <v>91</v>
      </c>
      <c r="O6" s="30" t="s">
        <v>7</v>
      </c>
    </row>
    <row r="7" spans="1:15" x14ac:dyDescent="0.3">
      <c r="A7" s="26" t="s">
        <v>101</v>
      </c>
      <c r="B7" s="26" t="s">
        <v>97</v>
      </c>
      <c r="C7" s="26" t="s">
        <v>100</v>
      </c>
      <c r="D7" s="26" t="s">
        <v>8</v>
      </c>
      <c r="E7" s="26" t="s">
        <v>93</v>
      </c>
      <c r="F7" s="26" t="s">
        <v>9</v>
      </c>
      <c r="J7" s="26" t="s">
        <v>101</v>
      </c>
      <c r="K7" s="30" t="s">
        <v>97</v>
      </c>
      <c r="L7" s="30" t="s">
        <v>100</v>
      </c>
      <c r="M7" s="27" t="s">
        <v>8</v>
      </c>
      <c r="N7" s="30" t="s">
        <v>93</v>
      </c>
      <c r="O7" s="27" t="s">
        <v>9</v>
      </c>
    </row>
    <row r="8" spans="1:15" x14ac:dyDescent="0.3">
      <c r="A8" s="26" t="s">
        <v>102</v>
      </c>
      <c r="B8" s="26" t="s">
        <v>95</v>
      </c>
      <c r="C8" s="26" t="s">
        <v>100</v>
      </c>
      <c r="D8" s="27" t="s">
        <v>8</v>
      </c>
      <c r="E8" s="26" t="s">
        <v>93</v>
      </c>
      <c r="F8" s="27" t="s">
        <v>7</v>
      </c>
      <c r="J8" s="26" t="s">
        <v>102</v>
      </c>
      <c r="K8" s="30" t="s">
        <v>95</v>
      </c>
      <c r="L8" s="30" t="s">
        <v>100</v>
      </c>
      <c r="M8" s="30" t="s">
        <v>8</v>
      </c>
      <c r="N8" s="30" t="s">
        <v>93</v>
      </c>
      <c r="O8" s="30" t="s">
        <v>7</v>
      </c>
    </row>
    <row r="9" spans="1:15" x14ac:dyDescent="0.3">
      <c r="A9" s="26" t="s">
        <v>103</v>
      </c>
      <c r="B9" s="26" t="s">
        <v>88</v>
      </c>
      <c r="C9" s="26" t="s">
        <v>98</v>
      </c>
      <c r="D9" s="26" t="s">
        <v>90</v>
      </c>
      <c r="E9" s="26" t="s">
        <v>91</v>
      </c>
      <c r="F9" s="26" t="s">
        <v>9</v>
      </c>
      <c r="J9" s="26" t="s">
        <v>103</v>
      </c>
      <c r="K9" s="27" t="s">
        <v>88</v>
      </c>
      <c r="L9" s="27" t="s">
        <v>98</v>
      </c>
      <c r="M9" s="30" t="s">
        <v>90</v>
      </c>
      <c r="N9" s="27" t="s">
        <v>91</v>
      </c>
      <c r="O9" s="27" t="s">
        <v>9</v>
      </c>
    </row>
    <row r="10" spans="1:15" x14ac:dyDescent="0.3">
      <c r="A10" s="26" t="s">
        <v>104</v>
      </c>
      <c r="B10" s="27" t="s">
        <v>88</v>
      </c>
      <c r="C10" s="26" t="s">
        <v>100</v>
      </c>
      <c r="D10" s="27" t="s">
        <v>8</v>
      </c>
      <c r="E10" s="27" t="s">
        <v>91</v>
      </c>
      <c r="F10" s="27" t="s">
        <v>7</v>
      </c>
      <c r="J10" s="26" t="s">
        <v>104</v>
      </c>
      <c r="K10" s="30" t="s">
        <v>88</v>
      </c>
      <c r="L10" s="30" t="s">
        <v>100</v>
      </c>
      <c r="M10" s="30" t="s">
        <v>8</v>
      </c>
      <c r="N10" s="30" t="s">
        <v>91</v>
      </c>
      <c r="O10" s="30" t="s">
        <v>7</v>
      </c>
    </row>
    <row r="11" spans="1:15" x14ac:dyDescent="0.3">
      <c r="A11" s="26" t="s">
        <v>105</v>
      </c>
      <c r="B11" s="26" t="s">
        <v>97</v>
      </c>
      <c r="C11" s="27" t="s">
        <v>98</v>
      </c>
      <c r="D11" s="27" t="s">
        <v>8</v>
      </c>
      <c r="E11" s="27" t="s">
        <v>91</v>
      </c>
      <c r="F11" s="27" t="s">
        <v>7</v>
      </c>
      <c r="J11" s="26" t="s">
        <v>105</v>
      </c>
      <c r="K11" s="30" t="s">
        <v>97</v>
      </c>
      <c r="L11" s="30" t="s">
        <v>98</v>
      </c>
      <c r="M11" s="30" t="s">
        <v>8</v>
      </c>
      <c r="N11" s="30" t="s">
        <v>91</v>
      </c>
      <c r="O11" s="30" t="s">
        <v>7</v>
      </c>
    </row>
    <row r="12" spans="1:15" x14ac:dyDescent="0.3">
      <c r="A12" s="26" t="s">
        <v>106</v>
      </c>
      <c r="B12" s="27" t="s">
        <v>88</v>
      </c>
      <c r="C12" s="27" t="s">
        <v>98</v>
      </c>
      <c r="D12" s="27" t="s">
        <v>8</v>
      </c>
      <c r="E12" s="26" t="s">
        <v>93</v>
      </c>
      <c r="F12" s="27" t="s">
        <v>7</v>
      </c>
      <c r="J12" s="26" t="s">
        <v>106</v>
      </c>
      <c r="K12" s="30" t="s">
        <v>88</v>
      </c>
      <c r="L12" s="30" t="s">
        <v>98</v>
      </c>
      <c r="M12" s="30" t="s">
        <v>8</v>
      </c>
      <c r="N12" s="30" t="s">
        <v>93</v>
      </c>
      <c r="O12" s="30" t="s">
        <v>7</v>
      </c>
    </row>
    <row r="13" spans="1:15" x14ac:dyDescent="0.3">
      <c r="A13" s="26" t="s">
        <v>107</v>
      </c>
      <c r="B13" s="26" t="s">
        <v>95</v>
      </c>
      <c r="C13" s="27" t="s">
        <v>98</v>
      </c>
      <c r="D13" s="26" t="s">
        <v>90</v>
      </c>
      <c r="E13" s="26" t="s">
        <v>93</v>
      </c>
      <c r="F13" s="27" t="s">
        <v>7</v>
      </c>
      <c r="J13" s="26" t="s">
        <v>107</v>
      </c>
      <c r="K13" s="30" t="s">
        <v>95</v>
      </c>
      <c r="L13" s="30" t="s">
        <v>98</v>
      </c>
      <c r="M13" s="30" t="s">
        <v>90</v>
      </c>
      <c r="N13" s="30" t="s">
        <v>93</v>
      </c>
      <c r="O13" s="30" t="s">
        <v>7</v>
      </c>
    </row>
    <row r="14" spans="1:15" x14ac:dyDescent="0.3">
      <c r="A14" s="26" t="s">
        <v>108</v>
      </c>
      <c r="B14" s="26" t="s">
        <v>95</v>
      </c>
      <c r="C14" s="26" t="s">
        <v>89</v>
      </c>
      <c r="D14" s="27" t="s">
        <v>8</v>
      </c>
      <c r="E14" s="27" t="s">
        <v>91</v>
      </c>
      <c r="F14" s="27" t="s">
        <v>7</v>
      </c>
      <c r="J14" s="26" t="s">
        <v>108</v>
      </c>
      <c r="K14" s="30" t="s">
        <v>95</v>
      </c>
      <c r="L14" s="30" t="s">
        <v>89</v>
      </c>
      <c r="M14" s="30" t="s">
        <v>8</v>
      </c>
      <c r="N14" s="30" t="s">
        <v>91</v>
      </c>
      <c r="O14" s="30" t="s">
        <v>7</v>
      </c>
    </row>
    <row r="15" spans="1:15" x14ac:dyDescent="0.3">
      <c r="A15" s="26" t="s">
        <v>109</v>
      </c>
      <c r="B15" s="26" t="s">
        <v>97</v>
      </c>
      <c r="C15" s="26" t="s">
        <v>98</v>
      </c>
      <c r="D15" s="26" t="s">
        <v>90</v>
      </c>
      <c r="E15" s="26" t="s">
        <v>93</v>
      </c>
      <c r="F15" s="26" t="s">
        <v>9</v>
      </c>
      <c r="J15" s="26" t="s">
        <v>109</v>
      </c>
      <c r="K15" s="30" t="s">
        <v>97</v>
      </c>
      <c r="L15" s="27" t="s">
        <v>98</v>
      </c>
      <c r="M15" s="30" t="s">
        <v>90</v>
      </c>
      <c r="N15" s="30" t="s">
        <v>93</v>
      </c>
      <c r="O15" s="27" t="s">
        <v>9</v>
      </c>
    </row>
    <row r="16" spans="1:15" x14ac:dyDescent="0.3">
      <c r="A16" s="28" t="s">
        <v>110</v>
      </c>
      <c r="B16" s="28" t="s">
        <v>88</v>
      </c>
      <c r="C16" s="28" t="s">
        <v>98</v>
      </c>
      <c r="D16" s="28" t="s">
        <v>8</v>
      </c>
      <c r="E16" s="28" t="s">
        <v>91</v>
      </c>
      <c r="F16" s="28" t="s">
        <v>79</v>
      </c>
      <c r="J16" s="28" t="s">
        <v>110</v>
      </c>
      <c r="K16" s="28" t="s">
        <v>88</v>
      </c>
      <c r="L16" s="28" t="s">
        <v>98</v>
      </c>
      <c r="M16" s="28" t="s">
        <v>8</v>
      </c>
      <c r="N16" s="28" t="s">
        <v>91</v>
      </c>
      <c r="O16" s="28" t="s">
        <v>79</v>
      </c>
    </row>
    <row r="17" spans="1:15" x14ac:dyDescent="0.3">
      <c r="B17" s="22" t="s">
        <v>111</v>
      </c>
      <c r="C17" s="23" t="s">
        <v>112</v>
      </c>
      <c r="D17" s="23" t="s">
        <v>113</v>
      </c>
      <c r="E17" s="23" t="s">
        <v>113</v>
      </c>
      <c r="F17" s="23" t="s">
        <v>114</v>
      </c>
      <c r="K17" s="24" t="s">
        <v>116</v>
      </c>
      <c r="L17" s="13" t="s">
        <v>117</v>
      </c>
      <c r="M17" s="24" t="s">
        <v>118</v>
      </c>
      <c r="N17" s="24" t="s">
        <v>117</v>
      </c>
      <c r="O17" s="24" t="s">
        <v>119</v>
      </c>
    </row>
    <row r="18" spans="1:15" x14ac:dyDescent="0.3">
      <c r="B18" s="13" t="s">
        <v>115</v>
      </c>
      <c r="F18" s="25">
        <f>(2/9) * (4/9) * (6/9) * (6/9) * (9/14)</f>
        <v>2.8218694885361547E-2</v>
      </c>
      <c r="K18" t="s">
        <v>120</v>
      </c>
      <c r="O18" s="25">
        <f>(3/5) * (2/5) * (1/5) * (2/5) * (5/14)</f>
        <v>6.8571428571428577E-3</v>
      </c>
    </row>
    <row r="22" spans="1:15" x14ac:dyDescent="0.3">
      <c r="A22" t="s">
        <v>121</v>
      </c>
    </row>
    <row r="23" spans="1:15" x14ac:dyDescent="0.3">
      <c r="B23" t="s">
        <v>122</v>
      </c>
      <c r="K23" t="s">
        <v>123</v>
      </c>
    </row>
    <row r="24" spans="1:15" x14ac:dyDescent="0.3">
      <c r="B24">
        <f>((2 + 1*9/14)/(9 + 1)) * ((4 + 1*9/14)/(9 + 1)) * ((6 + 1*9/14)/(9 + 1)) * ((6 + 1*9/14)/(9 + 1)) * (9/14)</f>
        <v>3.4808339717082179E-2</v>
      </c>
      <c r="K24">
        <f>((3 + 1*5/14)/(5 + 1)) * ((2 + 1*5/14)/(5 + 1)) * ((1 + 1*5/14)/(5 + 1)) * ((2 + 1*5/14)/(5 + 1)) * (5/14)</f>
        <v>6.9759629131049905E-3</v>
      </c>
    </row>
    <row r="26" spans="1:15" x14ac:dyDescent="0.3">
      <c r="B26" t="s">
        <v>124</v>
      </c>
      <c r="K26" t="s">
        <v>125</v>
      </c>
    </row>
    <row r="27" spans="1:15" x14ac:dyDescent="0.3">
      <c r="B27">
        <f xml:space="preserve"> 0.03480834/(0.03480834 + 0.006975963)</f>
        <v>0.8330482382343436</v>
      </c>
      <c r="K27">
        <f xml:space="preserve"> 0.006975963/(0.03480834 + 0.006975963)</f>
        <v>0.16695176176565635</v>
      </c>
    </row>
    <row r="34" spans="1:14" x14ac:dyDescent="0.3">
      <c r="A34" t="s">
        <v>81</v>
      </c>
      <c r="B34" t="s">
        <v>82</v>
      </c>
      <c r="C34" t="s">
        <v>83</v>
      </c>
      <c r="D34" t="s">
        <v>84</v>
      </c>
      <c r="E34" t="s">
        <v>85</v>
      </c>
      <c r="F34" t="s">
        <v>86</v>
      </c>
      <c r="H34" t="s">
        <v>82</v>
      </c>
      <c r="I34" t="s">
        <v>83</v>
      </c>
      <c r="J34" t="s">
        <v>84</v>
      </c>
      <c r="K34" t="s">
        <v>85</v>
      </c>
      <c r="L34" t="s">
        <v>86</v>
      </c>
    </row>
    <row r="35" spans="1:14" x14ac:dyDescent="0.3">
      <c r="A35" t="s">
        <v>87</v>
      </c>
      <c r="B35" t="s">
        <v>88</v>
      </c>
      <c r="C35" t="s">
        <v>89</v>
      </c>
      <c r="D35" t="s">
        <v>90</v>
      </c>
      <c r="E35" t="s">
        <v>91</v>
      </c>
      <c r="F35" t="s">
        <v>9</v>
      </c>
      <c r="H35">
        <f>IF(B35=$B$50,1,IF(B35=$B$51,2,IF(B35=$B$52,3,-1)))</f>
        <v>1</v>
      </c>
      <c r="I35">
        <f>IF(C35=$C$50,1,IF(C35=$C$51,2,IF(C35=$C$52,3,-1)))</f>
        <v>1</v>
      </c>
      <c r="J35">
        <f>IF(D35=$D$50,1,IF(D35=$D$51,2,IF(D35=$D$52,3,-1)))</f>
        <v>1</v>
      </c>
      <c r="K35">
        <f>IF(E35=$E$50,1,IF(E35=$E$51,2,IF(E35=$E$52,3,-1)))</f>
        <v>1</v>
      </c>
      <c r="L35">
        <f>IF(F35=$F$50,1,IF(F35=$F$51,2,IF(F35=$F$52,3,-1)))</f>
        <v>1</v>
      </c>
    </row>
    <row r="36" spans="1:14" x14ac:dyDescent="0.3">
      <c r="A36" t="s">
        <v>92</v>
      </c>
      <c r="B36" t="s">
        <v>88</v>
      </c>
      <c r="C36" t="s">
        <v>89</v>
      </c>
      <c r="D36" t="s">
        <v>90</v>
      </c>
      <c r="E36" t="s">
        <v>93</v>
      </c>
      <c r="F36" t="s">
        <v>9</v>
      </c>
      <c r="H36">
        <f t="shared" ref="H36:H49" si="0">IF(B36=$B$50,1,IF(B36=$B$51,2,IF(B36=$B$52,3,-1)))</f>
        <v>1</v>
      </c>
      <c r="I36">
        <f t="shared" ref="I36:I49" si="1">IF(C36=$C$50,1,IF(C36=$C$51,2,IF(C36=$C$52,3,-1)))</f>
        <v>1</v>
      </c>
      <c r="J36">
        <f t="shared" ref="J36:J49" si="2">IF(D36=$D$50,1,IF(D36=$D$51,2,IF(D36=$D$52,3,-1)))</f>
        <v>1</v>
      </c>
      <c r="K36">
        <f t="shared" ref="K36:K49" si="3">IF(E36=$E$50,1,IF(E36=$E$51,2,IF(E36=$E$52,3,-1)))</f>
        <v>2</v>
      </c>
      <c r="L36">
        <f t="shared" ref="L36:L48" si="4">IF(F36=$F$50,1,IF(F36=$F$51,2,IF(F36=$F$52,3,-1)))</f>
        <v>1</v>
      </c>
      <c r="N36" t="s">
        <v>126</v>
      </c>
    </row>
    <row r="37" spans="1:14" x14ac:dyDescent="0.3">
      <c r="A37" t="s">
        <v>94</v>
      </c>
      <c r="B37" t="s">
        <v>95</v>
      </c>
      <c r="C37" t="s">
        <v>89</v>
      </c>
      <c r="D37" t="s">
        <v>90</v>
      </c>
      <c r="E37" t="s">
        <v>91</v>
      </c>
      <c r="F37" t="s">
        <v>7</v>
      </c>
      <c r="H37">
        <f t="shared" si="0"/>
        <v>2</v>
      </c>
      <c r="I37">
        <f t="shared" si="1"/>
        <v>1</v>
      </c>
      <c r="J37">
        <f t="shared" si="2"/>
        <v>1</v>
      </c>
      <c r="K37">
        <f t="shared" si="3"/>
        <v>1</v>
      </c>
      <c r="L37">
        <f t="shared" si="4"/>
        <v>2</v>
      </c>
      <c r="N37" t="s">
        <v>127</v>
      </c>
    </row>
    <row r="38" spans="1:14" x14ac:dyDescent="0.3">
      <c r="A38" t="s">
        <v>96</v>
      </c>
      <c r="B38" t="s">
        <v>97</v>
      </c>
      <c r="C38" t="s">
        <v>98</v>
      </c>
      <c r="D38" t="s">
        <v>90</v>
      </c>
      <c r="E38" t="s">
        <v>91</v>
      </c>
      <c r="F38" t="s">
        <v>7</v>
      </c>
      <c r="H38">
        <f t="shared" si="0"/>
        <v>3</v>
      </c>
      <c r="I38">
        <f t="shared" si="1"/>
        <v>2</v>
      </c>
      <c r="J38">
        <f t="shared" si="2"/>
        <v>1</v>
      </c>
      <c r="K38">
        <f t="shared" si="3"/>
        <v>1</v>
      </c>
      <c r="L38">
        <f t="shared" si="4"/>
        <v>2</v>
      </c>
      <c r="N38" t="s">
        <v>129</v>
      </c>
    </row>
    <row r="39" spans="1:14" x14ac:dyDescent="0.3">
      <c r="A39" t="s">
        <v>99</v>
      </c>
      <c r="B39" t="s">
        <v>97</v>
      </c>
      <c r="C39" t="s">
        <v>100</v>
      </c>
      <c r="D39" t="s">
        <v>8</v>
      </c>
      <c r="E39" t="s">
        <v>91</v>
      </c>
      <c r="F39" t="s">
        <v>7</v>
      </c>
      <c r="H39">
        <f t="shared" si="0"/>
        <v>3</v>
      </c>
      <c r="I39">
        <f t="shared" si="1"/>
        <v>3</v>
      </c>
      <c r="J39">
        <f t="shared" si="2"/>
        <v>2</v>
      </c>
      <c r="K39">
        <f t="shared" si="3"/>
        <v>1</v>
      </c>
      <c r="L39">
        <f t="shared" si="4"/>
        <v>2</v>
      </c>
    </row>
    <row r="40" spans="1:14" x14ac:dyDescent="0.3">
      <c r="A40" t="s">
        <v>101</v>
      </c>
      <c r="B40" t="s">
        <v>97</v>
      </c>
      <c r="C40" t="s">
        <v>100</v>
      </c>
      <c r="D40" t="s">
        <v>8</v>
      </c>
      <c r="E40" t="s">
        <v>93</v>
      </c>
      <c r="F40" t="s">
        <v>9</v>
      </c>
      <c r="H40">
        <f t="shared" si="0"/>
        <v>3</v>
      </c>
      <c r="I40">
        <f t="shared" si="1"/>
        <v>3</v>
      </c>
      <c r="J40">
        <f t="shared" si="2"/>
        <v>2</v>
      </c>
      <c r="K40">
        <f t="shared" si="3"/>
        <v>2</v>
      </c>
      <c r="L40">
        <f t="shared" si="4"/>
        <v>1</v>
      </c>
    </row>
    <row r="41" spans="1:14" x14ac:dyDescent="0.3">
      <c r="A41" t="s">
        <v>102</v>
      </c>
      <c r="B41" t="s">
        <v>95</v>
      </c>
      <c r="C41" t="s">
        <v>100</v>
      </c>
      <c r="D41" t="s">
        <v>8</v>
      </c>
      <c r="E41" t="s">
        <v>93</v>
      </c>
      <c r="F41" t="s">
        <v>7</v>
      </c>
      <c r="H41">
        <f t="shared" si="0"/>
        <v>2</v>
      </c>
      <c r="I41">
        <f t="shared" si="1"/>
        <v>3</v>
      </c>
      <c r="J41">
        <f t="shared" si="2"/>
        <v>2</v>
      </c>
      <c r="K41">
        <f t="shared" si="3"/>
        <v>2</v>
      </c>
      <c r="L41">
        <f t="shared" si="4"/>
        <v>2</v>
      </c>
    </row>
    <row r="42" spans="1:14" x14ac:dyDescent="0.3">
      <c r="A42" t="s">
        <v>103</v>
      </c>
      <c r="B42" t="s">
        <v>88</v>
      </c>
      <c r="C42" t="s">
        <v>98</v>
      </c>
      <c r="D42" t="s">
        <v>90</v>
      </c>
      <c r="E42" t="s">
        <v>91</v>
      </c>
      <c r="F42" t="s">
        <v>9</v>
      </c>
      <c r="H42">
        <f t="shared" si="0"/>
        <v>1</v>
      </c>
      <c r="I42">
        <f t="shared" si="1"/>
        <v>2</v>
      </c>
      <c r="J42">
        <f t="shared" si="2"/>
        <v>1</v>
      </c>
      <c r="K42">
        <f t="shared" si="3"/>
        <v>1</v>
      </c>
      <c r="L42">
        <f t="shared" si="4"/>
        <v>1</v>
      </c>
    </row>
    <row r="43" spans="1:14" x14ac:dyDescent="0.3">
      <c r="A43" t="s">
        <v>104</v>
      </c>
      <c r="B43" t="s">
        <v>88</v>
      </c>
      <c r="C43" t="s">
        <v>100</v>
      </c>
      <c r="D43" t="s">
        <v>8</v>
      </c>
      <c r="E43" t="s">
        <v>91</v>
      </c>
      <c r="F43" t="s">
        <v>7</v>
      </c>
      <c r="H43">
        <f t="shared" si="0"/>
        <v>1</v>
      </c>
      <c r="I43">
        <f t="shared" si="1"/>
        <v>3</v>
      </c>
      <c r="J43">
        <f t="shared" si="2"/>
        <v>2</v>
      </c>
      <c r="K43">
        <f t="shared" si="3"/>
        <v>1</v>
      </c>
      <c r="L43">
        <f t="shared" si="4"/>
        <v>2</v>
      </c>
    </row>
    <row r="44" spans="1:14" x14ac:dyDescent="0.3">
      <c r="A44" t="s">
        <v>105</v>
      </c>
      <c r="B44" t="s">
        <v>97</v>
      </c>
      <c r="C44" t="s">
        <v>98</v>
      </c>
      <c r="D44" t="s">
        <v>8</v>
      </c>
      <c r="E44" t="s">
        <v>91</v>
      </c>
      <c r="F44" t="s">
        <v>7</v>
      </c>
      <c r="H44">
        <f t="shared" si="0"/>
        <v>3</v>
      </c>
      <c r="I44">
        <f t="shared" si="1"/>
        <v>2</v>
      </c>
      <c r="J44">
        <f t="shared" si="2"/>
        <v>2</v>
      </c>
      <c r="K44">
        <f t="shared" si="3"/>
        <v>1</v>
      </c>
      <c r="L44">
        <f t="shared" si="4"/>
        <v>2</v>
      </c>
    </row>
    <row r="45" spans="1:14" x14ac:dyDescent="0.3">
      <c r="A45" t="s">
        <v>106</v>
      </c>
      <c r="B45" t="s">
        <v>88</v>
      </c>
      <c r="C45" t="s">
        <v>98</v>
      </c>
      <c r="D45" t="s">
        <v>8</v>
      </c>
      <c r="E45" t="s">
        <v>93</v>
      </c>
      <c r="F45" t="s">
        <v>7</v>
      </c>
      <c r="H45">
        <f t="shared" si="0"/>
        <v>1</v>
      </c>
      <c r="I45">
        <f t="shared" si="1"/>
        <v>2</v>
      </c>
      <c r="J45">
        <f t="shared" si="2"/>
        <v>2</v>
      </c>
      <c r="K45">
        <f t="shared" si="3"/>
        <v>2</v>
      </c>
      <c r="L45">
        <f t="shared" si="4"/>
        <v>2</v>
      </c>
    </row>
    <row r="46" spans="1:14" x14ac:dyDescent="0.3">
      <c r="A46" t="s">
        <v>107</v>
      </c>
      <c r="B46" t="s">
        <v>95</v>
      </c>
      <c r="C46" t="s">
        <v>98</v>
      </c>
      <c r="D46" t="s">
        <v>90</v>
      </c>
      <c r="E46" t="s">
        <v>93</v>
      </c>
      <c r="F46" t="s">
        <v>7</v>
      </c>
      <c r="H46">
        <f t="shared" si="0"/>
        <v>2</v>
      </c>
      <c r="I46">
        <f t="shared" si="1"/>
        <v>2</v>
      </c>
      <c r="J46">
        <f t="shared" si="2"/>
        <v>1</v>
      </c>
      <c r="K46">
        <f t="shared" si="3"/>
        <v>2</v>
      </c>
      <c r="L46">
        <f t="shared" si="4"/>
        <v>2</v>
      </c>
    </row>
    <row r="47" spans="1:14" x14ac:dyDescent="0.3">
      <c r="A47" t="s">
        <v>108</v>
      </c>
      <c r="B47" t="s">
        <v>95</v>
      </c>
      <c r="C47" t="s">
        <v>89</v>
      </c>
      <c r="D47" t="s">
        <v>8</v>
      </c>
      <c r="E47" t="s">
        <v>91</v>
      </c>
      <c r="F47" t="s">
        <v>7</v>
      </c>
      <c r="H47">
        <f t="shared" si="0"/>
        <v>2</v>
      </c>
      <c r="I47">
        <f t="shared" si="1"/>
        <v>1</v>
      </c>
      <c r="J47">
        <f t="shared" si="2"/>
        <v>2</v>
      </c>
      <c r="K47">
        <f t="shared" si="3"/>
        <v>1</v>
      </c>
      <c r="L47">
        <f t="shared" si="4"/>
        <v>2</v>
      </c>
    </row>
    <row r="48" spans="1:14" x14ac:dyDescent="0.3">
      <c r="A48" t="s">
        <v>109</v>
      </c>
      <c r="B48" t="s">
        <v>97</v>
      </c>
      <c r="C48" t="s">
        <v>98</v>
      </c>
      <c r="D48" t="s">
        <v>90</v>
      </c>
      <c r="E48" t="s">
        <v>93</v>
      </c>
      <c r="F48" t="s">
        <v>9</v>
      </c>
      <c r="H48">
        <f t="shared" si="0"/>
        <v>3</v>
      </c>
      <c r="I48">
        <f t="shared" si="1"/>
        <v>2</v>
      </c>
      <c r="J48">
        <f t="shared" si="2"/>
        <v>1</v>
      </c>
      <c r="K48">
        <f t="shared" si="3"/>
        <v>2</v>
      </c>
      <c r="L48">
        <f t="shared" si="4"/>
        <v>1</v>
      </c>
    </row>
    <row r="49" spans="1:13" x14ac:dyDescent="0.3">
      <c r="A49" t="s">
        <v>110</v>
      </c>
      <c r="B49" t="s">
        <v>88</v>
      </c>
      <c r="C49" t="s">
        <v>98</v>
      </c>
      <c r="D49" t="s">
        <v>8</v>
      </c>
      <c r="E49" t="s">
        <v>91</v>
      </c>
      <c r="G49">
        <v>15</v>
      </c>
      <c r="H49">
        <f t="shared" si="0"/>
        <v>1</v>
      </c>
      <c r="I49">
        <f t="shared" si="1"/>
        <v>2</v>
      </c>
      <c r="J49">
        <f t="shared" si="2"/>
        <v>2</v>
      </c>
      <c r="K49">
        <f t="shared" si="3"/>
        <v>1</v>
      </c>
    </row>
    <row r="50" spans="1:13" x14ac:dyDescent="0.3">
      <c r="B50" t="s">
        <v>88</v>
      </c>
      <c r="C50" t="s">
        <v>89</v>
      </c>
      <c r="D50" t="s">
        <v>90</v>
      </c>
      <c r="E50" t="s">
        <v>91</v>
      </c>
      <c r="F50" t="s">
        <v>9</v>
      </c>
    </row>
    <row r="51" spans="1:13" x14ac:dyDescent="0.3">
      <c r="B51" t="s">
        <v>95</v>
      </c>
      <c r="C51" t="s">
        <v>98</v>
      </c>
      <c r="D51" t="s">
        <v>8</v>
      </c>
      <c r="E51" t="s">
        <v>93</v>
      </c>
      <c r="F51" t="s">
        <v>7</v>
      </c>
    </row>
    <row r="52" spans="1:13" x14ac:dyDescent="0.3">
      <c r="B52" t="s">
        <v>97</v>
      </c>
      <c r="C52" t="s">
        <v>100</v>
      </c>
    </row>
    <row r="54" spans="1:13" x14ac:dyDescent="0.3">
      <c r="G54" s="31" t="s">
        <v>128</v>
      </c>
    </row>
    <row r="59" spans="1:13" x14ac:dyDescent="0.3">
      <c r="A59" t="s">
        <v>81</v>
      </c>
      <c r="B59" t="s">
        <v>82</v>
      </c>
      <c r="C59" t="s">
        <v>83</v>
      </c>
      <c r="D59" t="s">
        <v>84</v>
      </c>
      <c r="E59" t="s">
        <v>85</v>
      </c>
      <c r="H59" t="s">
        <v>82</v>
      </c>
      <c r="I59" t="s">
        <v>83</v>
      </c>
      <c r="J59" t="s">
        <v>84</v>
      </c>
      <c r="K59" t="s">
        <v>85</v>
      </c>
    </row>
    <row r="60" spans="1:13" x14ac:dyDescent="0.3">
      <c r="A60" t="s">
        <v>110</v>
      </c>
      <c r="B60" t="s">
        <v>88</v>
      </c>
      <c r="C60" t="s">
        <v>89</v>
      </c>
      <c r="D60" t="s">
        <v>8</v>
      </c>
      <c r="E60" t="s">
        <v>91</v>
      </c>
      <c r="H60">
        <f>IF(B60=$B$50,1,IF(B60=$B$51,2,IF(B60=$B$52,3,-1)))</f>
        <v>1</v>
      </c>
      <c r="I60">
        <f>IF(C60=$C$50,1,IF(C60=$C$51,2,IF(C60=$C$52,3,-1)))</f>
        <v>1</v>
      </c>
      <c r="J60">
        <f>IF(D60=$D$50,1,IF(D60=$D$51,2,IF(D60=$D$52,3,-1)))</f>
        <v>2</v>
      </c>
      <c r="K60">
        <f>IF(E60=$E$50,1,IF(E60=$E$51,2,IF(E60=$E$52,3,-1)))</f>
        <v>1</v>
      </c>
      <c r="M60" t="s">
        <v>139</v>
      </c>
    </row>
    <row r="61" spans="1:13" x14ac:dyDescent="0.3">
      <c r="A61" t="s">
        <v>130</v>
      </c>
      <c r="B61" t="s">
        <v>88</v>
      </c>
      <c r="C61" t="s">
        <v>89</v>
      </c>
      <c r="D61" t="s">
        <v>8</v>
      </c>
      <c r="E61" t="s">
        <v>93</v>
      </c>
      <c r="H61">
        <f t="shared" ref="H61:H69" si="5">IF(B61=$B$50,1,IF(B61=$B$51,2,IF(B61=$B$52,3,-1)))</f>
        <v>1</v>
      </c>
      <c r="I61">
        <f t="shared" ref="I61:I69" si="6">IF(C61=$C$50,1,IF(C61=$C$51,2,IF(C61=$C$52,3,-1)))</f>
        <v>1</v>
      </c>
      <c r="J61">
        <f t="shared" ref="J61:J69" si="7">IF(D61=$D$50,1,IF(D61=$D$51,2,IF(D61=$D$52,3,-1)))</f>
        <v>2</v>
      </c>
      <c r="K61">
        <f t="shared" ref="K61:K69" si="8">IF(E61=$E$50,1,IF(E61=$E$51,2,IF(E61=$E$52,3,-1)))</f>
        <v>2</v>
      </c>
    </row>
    <row r="62" spans="1:13" x14ac:dyDescent="0.3">
      <c r="A62" t="s">
        <v>131</v>
      </c>
      <c r="B62" t="s">
        <v>88</v>
      </c>
      <c r="C62" t="s">
        <v>100</v>
      </c>
      <c r="D62" t="s">
        <v>90</v>
      </c>
      <c r="E62" t="s">
        <v>91</v>
      </c>
      <c r="H62">
        <f t="shared" si="5"/>
        <v>1</v>
      </c>
      <c r="I62">
        <f t="shared" si="6"/>
        <v>3</v>
      </c>
      <c r="J62">
        <f t="shared" si="7"/>
        <v>1</v>
      </c>
      <c r="K62">
        <f t="shared" si="8"/>
        <v>1</v>
      </c>
    </row>
    <row r="63" spans="1:13" x14ac:dyDescent="0.3">
      <c r="A63" t="s">
        <v>132</v>
      </c>
      <c r="B63" t="s">
        <v>95</v>
      </c>
      <c r="C63" t="s">
        <v>89</v>
      </c>
      <c r="D63" t="s">
        <v>90</v>
      </c>
      <c r="E63" t="s">
        <v>93</v>
      </c>
      <c r="H63">
        <f t="shared" si="5"/>
        <v>2</v>
      </c>
      <c r="I63">
        <f t="shared" si="6"/>
        <v>1</v>
      </c>
      <c r="J63">
        <f t="shared" si="7"/>
        <v>1</v>
      </c>
      <c r="K63">
        <f t="shared" si="8"/>
        <v>2</v>
      </c>
    </row>
    <row r="64" spans="1:13" x14ac:dyDescent="0.3">
      <c r="A64" t="s">
        <v>133</v>
      </c>
      <c r="B64" t="s">
        <v>95</v>
      </c>
      <c r="C64" t="s">
        <v>100</v>
      </c>
      <c r="D64" t="s">
        <v>90</v>
      </c>
      <c r="E64" t="s">
        <v>91</v>
      </c>
      <c r="H64">
        <f t="shared" si="5"/>
        <v>2</v>
      </c>
      <c r="I64">
        <f t="shared" si="6"/>
        <v>3</v>
      </c>
      <c r="J64">
        <f t="shared" si="7"/>
        <v>1</v>
      </c>
      <c r="K64">
        <f t="shared" si="8"/>
        <v>1</v>
      </c>
    </row>
    <row r="65" spans="1:11" x14ac:dyDescent="0.3">
      <c r="A65" t="s">
        <v>134</v>
      </c>
      <c r="B65" t="s">
        <v>95</v>
      </c>
      <c r="C65" t="s">
        <v>100</v>
      </c>
      <c r="D65" t="s">
        <v>90</v>
      </c>
      <c r="E65" t="s">
        <v>93</v>
      </c>
      <c r="H65">
        <f t="shared" si="5"/>
        <v>2</v>
      </c>
      <c r="I65">
        <f t="shared" si="6"/>
        <v>3</v>
      </c>
      <c r="J65">
        <f t="shared" si="7"/>
        <v>1</v>
      </c>
      <c r="K65">
        <f t="shared" si="8"/>
        <v>2</v>
      </c>
    </row>
    <row r="66" spans="1:11" x14ac:dyDescent="0.3">
      <c r="A66" t="s">
        <v>135</v>
      </c>
      <c r="B66" t="s">
        <v>97</v>
      </c>
      <c r="C66" t="s">
        <v>98</v>
      </c>
      <c r="D66" t="s">
        <v>8</v>
      </c>
      <c r="E66" t="s">
        <v>93</v>
      </c>
      <c r="H66">
        <f t="shared" si="5"/>
        <v>3</v>
      </c>
      <c r="I66">
        <f t="shared" si="6"/>
        <v>2</v>
      </c>
      <c r="J66">
        <f t="shared" si="7"/>
        <v>2</v>
      </c>
      <c r="K66">
        <f t="shared" si="8"/>
        <v>2</v>
      </c>
    </row>
    <row r="67" spans="1:11" x14ac:dyDescent="0.3">
      <c r="A67" t="s">
        <v>136</v>
      </c>
      <c r="B67" t="s">
        <v>97</v>
      </c>
      <c r="C67" t="s">
        <v>89</v>
      </c>
      <c r="D67" t="s">
        <v>8</v>
      </c>
      <c r="E67" t="s">
        <v>93</v>
      </c>
      <c r="H67">
        <f t="shared" si="5"/>
        <v>3</v>
      </c>
      <c r="I67">
        <f t="shared" si="6"/>
        <v>1</v>
      </c>
      <c r="J67">
        <f t="shared" si="7"/>
        <v>2</v>
      </c>
      <c r="K67">
        <f t="shared" si="8"/>
        <v>2</v>
      </c>
    </row>
    <row r="68" spans="1:11" x14ac:dyDescent="0.3">
      <c r="A68" t="s">
        <v>137</v>
      </c>
      <c r="B68" t="s">
        <v>97</v>
      </c>
      <c r="C68" t="s">
        <v>89</v>
      </c>
      <c r="D68" t="s">
        <v>90</v>
      </c>
      <c r="E68" t="s">
        <v>91</v>
      </c>
      <c r="H68">
        <f t="shared" si="5"/>
        <v>3</v>
      </c>
      <c r="I68">
        <f t="shared" si="6"/>
        <v>1</v>
      </c>
      <c r="J68">
        <f t="shared" si="7"/>
        <v>1</v>
      </c>
      <c r="K68">
        <f t="shared" si="8"/>
        <v>1</v>
      </c>
    </row>
    <row r="69" spans="1:11" x14ac:dyDescent="0.3">
      <c r="A69" t="s">
        <v>138</v>
      </c>
      <c r="B69" t="s">
        <v>97</v>
      </c>
      <c r="C69" t="s">
        <v>98</v>
      </c>
      <c r="D69" t="s">
        <v>90</v>
      </c>
      <c r="E69" t="s">
        <v>93</v>
      </c>
      <c r="H69">
        <f t="shared" si="5"/>
        <v>3</v>
      </c>
      <c r="I69">
        <f t="shared" si="6"/>
        <v>2</v>
      </c>
      <c r="J69">
        <f t="shared" si="7"/>
        <v>1</v>
      </c>
      <c r="K69">
        <f t="shared" si="8"/>
        <v>2</v>
      </c>
    </row>
    <row r="71" spans="1:11" x14ac:dyDescent="0.3">
      <c r="B71" t="s">
        <v>88</v>
      </c>
      <c r="C71" t="s">
        <v>89</v>
      </c>
      <c r="D71" t="s">
        <v>90</v>
      </c>
      <c r="E71" t="s">
        <v>91</v>
      </c>
      <c r="F71" t="s">
        <v>9</v>
      </c>
    </row>
    <row r="72" spans="1:11" x14ac:dyDescent="0.3">
      <c r="B72" t="s">
        <v>95</v>
      </c>
      <c r="C72" t="s">
        <v>98</v>
      </c>
      <c r="D72" t="s">
        <v>8</v>
      </c>
      <c r="E72" t="s">
        <v>93</v>
      </c>
      <c r="F72" t="s">
        <v>7</v>
      </c>
    </row>
    <row r="73" spans="1:11" x14ac:dyDescent="0.3">
      <c r="B73" t="s">
        <v>97</v>
      </c>
      <c r="C7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Prob1</vt:lpstr>
      <vt:lpstr>Prob2 T1</vt:lpstr>
      <vt:lpstr>Prob2 T2</vt:lpstr>
      <vt:lpstr>Prob2 T3</vt:lpstr>
      <vt:lpstr>Prob2 Test</vt:lpstr>
      <vt:lpstr>Prob3</vt:lpstr>
      <vt:lpstr>Prob4</vt:lpstr>
      <vt:lpstr>Prob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Guerra</dc:creator>
  <cp:lastModifiedBy>Raul Guerra</cp:lastModifiedBy>
  <dcterms:created xsi:type="dcterms:W3CDTF">2022-09-30T16:28:53Z</dcterms:created>
  <dcterms:modified xsi:type="dcterms:W3CDTF">2022-10-03T05:51:25Z</dcterms:modified>
</cp:coreProperties>
</file>