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nak Mehrotra\Desktop\IIM Research 2020\"/>
    </mc:Choice>
  </mc:AlternateContent>
  <xr:revisionPtr revIDLastSave="0" documentId="13_ncr:1_{C65CE855-FBFE-4615-8851-27C97F56F609}" xr6:coauthVersionLast="46" xr6:coauthVersionMax="46" xr10:uidLastSave="{00000000-0000-0000-0000-000000000000}"/>
  <bookViews>
    <workbookView xWindow="-108" yWindow="-108" windowWidth="23256" windowHeight="12576" activeTab="4" xr2:uid="{2D109793-9A02-41E1-B491-0047F107BDE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J3" i="5"/>
  <c r="J4" i="5"/>
  <c r="H6" i="5"/>
  <c r="H5" i="5"/>
  <c r="H1" i="5"/>
  <c r="D1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2" i="3"/>
  <c r="E49" i="3"/>
  <c r="D49" i="3"/>
  <c r="Y63" i="1" l="1"/>
  <c r="Y62" i="1"/>
  <c r="V34" i="1"/>
  <c r="V4" i="1"/>
  <c r="W5" i="1"/>
  <c r="O65" i="1"/>
  <c r="W62" i="1"/>
  <c r="W61" i="1"/>
  <c r="W60" i="1"/>
  <c r="V62" i="1"/>
  <c r="V61" i="1"/>
  <c r="V60" i="1"/>
  <c r="E71" i="1"/>
  <c r="E70" i="1"/>
  <c r="E69" i="1"/>
  <c r="C71" i="1"/>
  <c r="C70" i="1"/>
  <c r="C69" i="1"/>
  <c r="C14" i="2" l="1"/>
  <c r="B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D14" i="2"/>
  <c r="BC14" i="2"/>
  <c r="BE14" i="2"/>
  <c r="BF14" i="2"/>
  <c r="BG14" i="2"/>
  <c r="BH14" i="2"/>
  <c r="BI14" i="2"/>
  <c r="BJ14" i="2"/>
  <c r="BA9" i="2"/>
  <c r="BB9" i="2"/>
  <c r="BC9" i="2"/>
  <c r="BD9" i="2"/>
  <c r="BE9" i="2"/>
  <c r="BF9" i="2"/>
  <c r="BG9" i="2"/>
  <c r="BH9" i="2"/>
  <c r="BB20" i="2" l="1"/>
  <c r="BH20" i="2"/>
  <c r="BG20" i="2"/>
  <c r="BF20" i="2"/>
  <c r="BE20" i="2"/>
  <c r="BD20" i="2"/>
  <c r="BC20" i="2"/>
  <c r="BA20" i="2"/>
</calcChain>
</file>

<file path=xl/sharedStrings.xml><?xml version="1.0" encoding="utf-8"?>
<sst xmlns="http://schemas.openxmlformats.org/spreadsheetml/2006/main" count="365" uniqueCount="86">
  <si>
    <t>GROSS VALUE ADDED BY Agriculture, Livestock, forestry and fishing   (CONSTANT (2011-12) PRICES)</t>
  </si>
  <si>
    <t>1950-51</t>
  </si>
  <si>
    <t>1951-52</t>
  </si>
  <si>
    <t>1952-53</t>
  </si>
  <si>
    <t>1953-54</t>
  </si>
  <si>
    <t>1954-55</t>
  </si>
  <si>
    <t>1955-56</t>
  </si>
  <si>
    <t>1956-57</t>
  </si>
  <si>
    <t>1957-58</t>
  </si>
  <si>
    <t>1958-59</t>
  </si>
  <si>
    <t>1959-60</t>
  </si>
  <si>
    <t>1960-61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</si>
  <si>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</si>
  <si>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</si>
  <si>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</si>
  <si>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</si>
  <si>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</si>
  <si>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</si>
  <si>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</si>
  <si>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</si>
  <si>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</si>
  <si>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</si>
  <si>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</si>
  <si>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</si>
  <si>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</si>
  <si>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</si>
  <si>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</si>
  <si>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</si>
  <si>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</si>
  <si>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</si>
  <si>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</si>
  <si>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</si>
  <si>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</si>
  <si>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</si>
  <si>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</si>
  <si>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</si>
  <si>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</si>
  <si>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</si>
  <si>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</si>
  <si>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</si>
  <si>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</si>
  <si>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</si>
  <si>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</si>
  <si>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</si>
  <si>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 xml:space="preserve"> 1993-94</t>
  </si>
  <si>
    <t xml:space="preserve"> 1994-95</t>
  </si>
  <si>
    <t xml:space="preserve"> 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</si>
  <si>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</si>
  <si>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</si>
  <si>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</si>
  <si>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</si>
  <si>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</si>
  <si>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</si>
  <si>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</si>
  <si>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</si>
  <si>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</si>
  <si>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</si>
  <si>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</si>
  <si>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</si>
  <si>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</si>
  <si>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</si>
  <si>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</si>
  <si>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</si>
  <si>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</si>
  <si>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</si>
  <si>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</si>
  <si>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</si>
  <si>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</si>
  <si>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</si>
  <si>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</si>
  <si>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GROSS Fixed Capital Formation in Agriculture, Livestock, forestry and fishing   (CONSTANT (2011-12) PRICES)</t>
  </si>
  <si>
    <t>Year</t>
  </si>
  <si>
    <t>Public</t>
  </si>
  <si>
    <t>Private+Household</t>
  </si>
  <si>
    <t>Total</t>
  </si>
  <si>
    <t xml:space="preserve">  GFCF</t>
  </si>
  <si>
    <t>1993-94</t>
  </si>
  <si>
    <t>1994-95</t>
  </si>
  <si>
    <t>1995-96</t>
  </si>
  <si>
    <t>GFCF</t>
  </si>
  <si>
    <t>total</t>
  </si>
  <si>
    <t>public</t>
  </si>
  <si>
    <t>private</t>
  </si>
  <si>
    <t>Public Sector</t>
  </si>
  <si>
    <t>Household Sector</t>
  </si>
  <si>
    <t>Private Corporations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</si>
</sst>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name val="Courier"/>
      <family val="3"/>
    </font>
    <font>
      <sz val="6.15"/>
      <name val="Arial"/>
      <family val="2"/>
    </font>
    <font>
      <b/>
      <sz val="6.15"/>
      <name val="Arial"/>
      <family val="2"/>
    </font>
    <font>
      <b/>
      <sz val="10"/>
      <name val="Arial"/>
      <family val="2"/>
    </font>
    <font>
      <b/>
      <sz val="4.5"/>
      <name val="Arial"/>
      <family val="2"/>
    </font>
    <font>
      <sz val="4.5"/>
      <name val="Arial"/>
      <family val="2"/>
    </font>
    <font>
      <b/>
      <sz val="12"/>
      <name val="Arial Narrow"/>
      <family val="2"/>
    </font>
    <font>
      <sz val="10"/>
      <name val="Verdana"/>
      <family val="2"/>
    </font>
    <font>
      <u/>
      <sz val="11"/>
      <name val="Times New Roman"/>
      <family val="1"/>
    </font>
    <font>
      <b/>
      <sz val="13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0">
    <xf numFmtId="0" fontId="0" fillId="0" borderId="0"/>
    <xf numFmtId="43" fontId="6" fillId="0" borderId="0" applyFont="0" applyFill="0" applyBorder="0" applyAlignment="0" applyProtection="0"/>
    <xf numFmtId="0" fontId="7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8" fillId="0" borderId="0"/>
    <xf numFmtId="0" fontId="1" fillId="2" borderId="1" applyNumberFormat="0" applyFont="0" applyAlignment="0" applyProtection="0"/>
    <xf numFmtId="0" fontId="9" fillId="0" borderId="9" applyNumberFormat="0" applyFill="0" applyProtection="0">
      <alignment vertical="top" wrapText="1"/>
    </xf>
    <xf numFmtId="0" fontId="1" fillId="0" borderId="0"/>
    <xf numFmtId="0" fontId="1" fillId="0" borderId="0"/>
    <xf numFmtId="3" fontId="9" fillId="0" borderId="0" applyFill="0" applyBorder="0" applyProtection="0">
      <alignment horizontal="right"/>
    </xf>
    <xf numFmtId="49" fontId="9" fillId="0" borderId="0" applyFill="0" applyBorder="0" applyProtection="0">
      <alignment horizontal="left"/>
    </xf>
    <xf numFmtId="49" fontId="10" fillId="0" borderId="0" applyFill="0" applyBorder="0" applyProtection="0">
      <alignment horizontal="right"/>
    </xf>
    <xf numFmtId="49" fontId="11" fillId="0" borderId="0" applyFill="0" applyBorder="0" applyProtection="0">
      <alignment horizontal="left"/>
    </xf>
    <xf numFmtId="0" fontId="10" fillId="0" borderId="0" applyNumberFormat="0" applyFill="0" applyBorder="0" applyProtection="0"/>
    <xf numFmtId="49" fontId="10" fillId="0" borderId="9" applyFill="0" applyProtection="0">
      <alignment horizontal="center"/>
    </xf>
    <xf numFmtId="49" fontId="10" fillId="0" borderId="9" applyFill="0" applyProtection="0">
      <alignment horizontal="center" vertical="justify" wrapText="1"/>
    </xf>
    <xf numFmtId="49" fontId="12" fillId="0" borderId="9" applyFill="0" applyProtection="0">
      <alignment horizontal="center" vertical="top" wrapText="1"/>
    </xf>
    <xf numFmtId="49" fontId="10" fillId="0" borderId="0" applyFill="0" applyBorder="0" applyProtection="0">
      <alignment horizontal="right" vertical="top"/>
    </xf>
    <xf numFmtId="0" fontId="10" fillId="0" borderId="0" applyNumberFormat="0" applyFill="0" applyBorder="0" applyProtection="0">
      <alignment horizontal="left"/>
    </xf>
    <xf numFmtId="0" fontId="9" fillId="3" borderId="9" applyNumberFormat="0" applyAlignment="0" applyProtection="0"/>
    <xf numFmtId="3" fontId="9" fillId="3" borderId="9" applyProtection="0">
      <alignment horizontal="right"/>
    </xf>
    <xf numFmtId="49" fontId="9" fillId="4" borderId="0" applyBorder="0" applyProtection="0">
      <alignment horizontal="right"/>
    </xf>
    <xf numFmtId="0" fontId="13" fillId="3" borderId="9" applyNumberFormat="0" applyProtection="0">
      <alignment horizontal="left" vertical="top" wrapText="1"/>
    </xf>
    <xf numFmtId="43" fontId="7" fillId="0" borderId="0"/>
    <xf numFmtId="0" fontId="7" fillId="0" borderId="0"/>
    <xf numFmtId="0" fontId="8" fillId="0" borderId="0"/>
    <xf numFmtId="0" fontId="15" fillId="0" borderId="0"/>
    <xf numFmtId="0" fontId="8" fillId="0" borderId="0"/>
    <xf numFmtId="0" fontId="6" fillId="0" borderId="0"/>
  </cellStyleXfs>
  <cellXfs count="27">
    <xf numFmtId="0" fontId="0" fillId="0" borderId="0" xfId="0"/>
    <xf numFmtId="0" fontId="0" fillId="0" borderId="0" xfId="0" applyAlignment="1"/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3" fontId="5" fillId="0" borderId="0" xfId="0" applyNumberFormat="1" applyFont="1" applyAlignment="1">
      <alignment vertical="top"/>
    </xf>
    <xf numFmtId="0" fontId="2" fillId="0" borderId="4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0" xfId="0"/>
    <xf numFmtId="3" fontId="5" fillId="0" borderId="11" xfId="0" applyNumberFormat="1" applyFont="1" applyBorder="1" applyAlignment="1">
      <alignment vertical="top" wrapText="1"/>
    </xf>
    <xf numFmtId="1" fontId="14" fillId="0" borderId="5" xfId="0" applyNumberFormat="1" applyFont="1" applyBorder="1" applyAlignment="1">
      <alignment horizontal="center" vertical="center"/>
    </xf>
    <xf numFmtId="3" fontId="5" fillId="0" borderId="11" xfId="0" applyNumberFormat="1" applyFont="1" applyBorder="1" applyAlignment="1">
      <alignment horizontal="center" vertical="top"/>
    </xf>
    <xf numFmtId="3" fontId="5" fillId="0" borderId="11" xfId="0" applyNumberFormat="1" applyFont="1" applyBorder="1" applyAlignment="1">
      <alignment horizontal="right" vertical="top" wrapText="1"/>
    </xf>
    <xf numFmtId="3" fontId="16" fillId="0" borderId="10" xfId="0" applyNumberFormat="1" applyFont="1" applyBorder="1" applyAlignment="1">
      <alignment vertical="top"/>
    </xf>
    <xf numFmtId="1" fontId="17" fillId="0" borderId="8" xfId="0" applyNumberFormat="1" applyFont="1" applyBorder="1" applyAlignment="1">
      <alignment vertical="center"/>
    </xf>
    <xf numFmtId="3" fontId="3" fillId="0" borderId="6" xfId="0" applyNumberFormat="1" applyFont="1" applyBorder="1" applyAlignment="1">
      <alignment horizontal="right" vertical="center" wrapText="1" indent="1"/>
    </xf>
    <xf numFmtId="3" fontId="3" fillId="0" borderId="0" xfId="0" applyNumberFormat="1" applyFont="1" applyAlignment="1">
      <alignment horizontal="right" vertical="center" wrapText="1" indent="1"/>
    </xf>
    <xf numFmtId="3" fontId="3" fillId="0" borderId="7" xfId="0" applyNumberFormat="1" applyFont="1" applyBorder="1" applyAlignment="1">
      <alignment horizontal="right" vertical="center" wrapText="1" indent="1"/>
    </xf>
    <xf numFmtId="3" fontId="4" fillId="0" borderId="0" xfId="0" applyNumberFormat="1" applyFont="1" applyAlignment="1">
      <alignment vertical="top"/>
    </xf>
    <xf numFmtId="3" fontId="3" fillId="0" borderId="0" xfId="0" applyNumberFormat="1" applyFont="1" applyBorder="1" applyAlignment="1">
      <alignment horizontal="right" vertical="center" wrapText="1" inden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NumberFormat="1"/>
    <xf numFmtId="164" fontId="16" fillId="0" borderId="10" xfId="0" applyNumberFormat="1" applyFont="1" applyBorder="1" applyAlignment="1">
      <alignment horizontal="center" vertical="top"/>
    </xf>
    <xf numFmtId="164" fontId="16" fillId="0" borderId="10" xfId="0" applyNumberFormat="1" applyFont="1" applyBorder="1" applyAlignment="1">
      <alignment vertical="top"/>
    </xf>
    <xf numFmtId="0" fontId="0" fillId="0" borderId="0" xfId="0" applyAlignment="1">
      <alignment horizontal="center" wrapText="1"/>
    </xf>
  </cellXfs>
  <cellStyles count="40">
    <cellStyle name="Comma 2" xfId="1" xr:uid="{FC711A43-487A-4F73-951A-9B0D57DE3D17}"/>
    <cellStyle name="m49048872" xfId="17" xr:uid="{70DA5912-9D8B-4F68-9A46-CFD9C719A3CF}"/>
    <cellStyle name="Normal" xfId="0" builtinId="0"/>
    <cellStyle name="Normal 10" xfId="37" xr:uid="{4DCE2798-2E2F-413F-82B3-941CDBE43F3E}"/>
    <cellStyle name="Normal 11" xfId="39" xr:uid="{0E8FE698-D4FE-46B6-BDF5-315E29AFF63C}"/>
    <cellStyle name="Normal 2" xfId="2" xr:uid="{484B2254-D8D7-47F2-AE6F-522FDA5DBABF}"/>
    <cellStyle name="Normal 2 2" xfId="3" xr:uid="{F069BA19-2AD8-4218-A2DB-82A1637C5F48}"/>
    <cellStyle name="Normal 2 2 2" xfId="35" xr:uid="{E9F4F852-9E8F-43D8-AAC9-63CF37105973}"/>
    <cellStyle name="Normal 2 3" xfId="4" xr:uid="{D4F858FA-507D-4AC0-A53E-2F0CB3BF2D41}"/>
    <cellStyle name="Normal 2 4" xfId="5" xr:uid="{F76E85D4-BACC-4A42-96E0-D5407D506C9A}"/>
    <cellStyle name="Normal 2 5" xfId="36" xr:uid="{0E0D8C68-CA30-4372-B3F9-266A7095B4D5}"/>
    <cellStyle name="Normal 3" xfId="6" xr:uid="{F7EFEA6B-623C-4A90-8080-486B3DD145A4}"/>
    <cellStyle name="Normal 3 2" xfId="7" xr:uid="{DA7B5F88-AE0D-4C7A-97BA-527C9F15DFC2}"/>
    <cellStyle name="Normal 3 3" xfId="8" xr:uid="{4A007051-5947-43AA-B2FD-56C28071468C}"/>
    <cellStyle name="Normal 3 4" xfId="9" xr:uid="{C31296FB-75BE-420E-924A-A655769E955F}"/>
    <cellStyle name="Normal 3 5" xfId="38" xr:uid="{4E63144F-88EC-4E48-BA42-B7CB4AC7E832}"/>
    <cellStyle name="Normal 4" xfId="10" xr:uid="{E4AFBA87-E25D-423C-809E-5A540DEA5EE5}"/>
    <cellStyle name="Normal 4 2" xfId="18" xr:uid="{650660C2-5EFF-4079-831C-D072CBBD1768}"/>
    <cellStyle name="Normal 5" xfId="11" xr:uid="{9281A1F8-D235-460F-9C9A-ACE46D366B29}"/>
    <cellStyle name="Normal 5 2" xfId="19" xr:uid="{F963548D-347F-47B5-884E-5E10C08E5CAF}"/>
    <cellStyle name="Normal 5 3" xfId="34" xr:uid="{4AE122CA-1CE5-42AA-9D01-3D729170CD2B}"/>
    <cellStyle name="Normal 6" xfId="12" xr:uid="{4DA260AA-DA30-4FCC-9F40-8D0AB0211A0E}"/>
    <cellStyle name="Normal 7" xfId="13" xr:uid="{1396C024-051F-48F9-9C5B-6E94D7731B54}"/>
    <cellStyle name="Normal 8" xfId="14" xr:uid="{CD57B9DD-C1A8-4EB7-BC26-A42EA6AD3672}"/>
    <cellStyle name="Normal 9" xfId="15" xr:uid="{0B989A6C-523A-401D-BA34-7B6A4D7F7EB8}"/>
    <cellStyle name="Note 2" xfId="16" xr:uid="{BD2EC2FA-0959-416D-983B-B663733069D8}"/>
    <cellStyle name="s24" xfId="20" xr:uid="{D9D48218-EF9C-4C77-AAE4-7479204BC8B1}"/>
    <cellStyle name="s32" xfId="21" xr:uid="{B9EAC7B7-BDB0-400E-8EDE-80F60714A74F}"/>
    <cellStyle name="s33" xfId="22" xr:uid="{70B36691-E7AA-4BA6-9346-C9DAF93DEB3E}"/>
    <cellStyle name="s35" xfId="23" xr:uid="{4A05CCCC-37E3-44EB-8655-253CA94B800E}"/>
    <cellStyle name="s37" xfId="24" xr:uid="{B2992626-D902-4022-9022-34B0C9D728D3}"/>
    <cellStyle name="s44" xfId="25" xr:uid="{2B8362ED-C5D3-4AE8-A6A7-250ADFB6D65F}"/>
    <cellStyle name="s45" xfId="26" xr:uid="{EE05841C-C6D6-4FCA-94FC-5411955F43AB}"/>
    <cellStyle name="s48" xfId="27" xr:uid="{882F2736-C399-4B4D-BF8D-6549C6C1EEC3}"/>
    <cellStyle name="s56" xfId="28" xr:uid="{C404DF22-006E-47B6-94F8-7821D1A9F7E3}"/>
    <cellStyle name="s73" xfId="29" xr:uid="{96EEF09F-F1F6-44DB-AE53-B7637A2DC4EB}"/>
    <cellStyle name="s78" xfId="30" xr:uid="{A3A81CFC-2159-4251-BA82-1784AE313063}"/>
    <cellStyle name="s80" xfId="31" xr:uid="{0BA72014-7509-4ED2-AE00-F574EBE2E2FB}"/>
    <cellStyle name="s82" xfId="32" xr:uid="{9DF5DB92-30C2-485C-8EB9-621CE59BCEE7}"/>
    <cellStyle name="s85" xfId="33" xr:uid="{99D23086-639C-4FC9-8828-044382DACAD0}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GVA by Agriculture</a:t>
            </a:r>
            <a:r>
              <a:rPr lang="en-IN" baseline="0"/>
              <a:t> </a:t>
            </a:r>
            <a:r>
              <a:rPr lang="en-IN"/>
              <a:t>at</a:t>
            </a:r>
            <a:r>
              <a:rPr lang="en-IN" baseline="0"/>
              <a:t> </a:t>
            </a:r>
            <a:r>
              <a:rPr lang="en-IN"/>
              <a:t>2011-12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Sheet1!$A$3:$A$71</c:f>
              <c:strCache>
                <c:ptCount val="69"/>
                <c:pt idx="0">
                  <c:v>1950-51</c:v>
                </c:pt>
                <c:pt idx="1">
                  <c:v>1951-52</c:v>
                </c:pt>
                <c:pt idx="2">
                  <c:v>1952-53</c:v>
                </c:pt>
                <c:pt idx="3">
                  <c:v>1953-54</c:v>
                </c:pt>
                <c:pt idx="4">
                  <c:v>1954-55</c:v>
                </c:pt>
                <c:pt idx="5">
                  <c:v>1955-56</c:v>
                </c:pt>
                <c:pt idx="6">
                  <c:v>1956-57</c:v>
                </c:pt>
                <c:pt idx="7">
                  <c:v>1957-58</c:v>
                </c:pt>
                <c:pt idx="8">
                  <c:v>1958-59</c:v>
                </c:pt>
                <c:pt idx="9">
                  <c:v>1959-60</c:v>
                </c:pt>
                <c:pt idx="10">
                  <c:v>1960-61</c:v>
                </c:pt>
                <c:pt idx="11">
                  <c:v>1961-62</c:v>
                </c:pt>
                <c:pt idx="12">
                  <c:v>1962-63</c:v>
                </c:pt>
                <c:pt idx="13">
                  <c:v>1963-64</c:v>
                </c:pt>
                <c:pt idx="14">
                  <c:v>1964-65</c:v>
                </c:pt>
                <c:pt idx="15">
                  <c:v>1965-66</c:v>
                </c:pt>
                <c:pt idx="16">
                  <c:v>1966-67</c:v>
                </c:pt>
                <c:pt idx="17">
                  <c:v>1967-68</c:v>
                </c:pt>
                <c:pt idx="18">
                  <c:v>1968-69</c:v>
                </c:pt>
                <c:pt idx="19">
                  <c:v>1969-70</c:v>
                </c:pt>
                <c:pt idx="20">
                  <c:v>1970-71</c:v>
                </c:pt>
                <c:pt idx="21">
                  <c:v>1971-72</c:v>
                </c:pt>
                <c:pt idx="22">
                  <c:v>1972-73</c:v>
                </c:pt>
                <c:pt idx="23">
                  <c:v>1973-74</c:v>
                </c:pt>
                <c:pt idx="24">
                  <c:v>1974-75</c:v>
                </c:pt>
                <c:pt idx="25">
                  <c:v>1975-76</c:v>
                </c:pt>
                <c:pt idx="26">
                  <c:v>1976-77</c:v>
                </c:pt>
                <c:pt idx="27">
                  <c:v>1977-78</c:v>
                </c:pt>
                <c:pt idx="28">
                  <c:v>1978-79</c:v>
                </c:pt>
                <c:pt idx="29">
                  <c:v>1979-80</c:v>
                </c:pt>
                <c:pt idx="30">
                  <c:v>1980-81</c:v>
                </c:pt>
                <c:pt idx="31">
                  <c:v>1981-82</c:v>
                </c:pt>
                <c:pt idx="32">
                  <c:v>1982-83</c:v>
                </c:pt>
                <c:pt idx="33">
                  <c:v>1983-84</c:v>
                </c:pt>
                <c:pt idx="34">
                  <c:v>1984-85</c:v>
                </c:pt>
                <c:pt idx="35">
                  <c:v>1985-86</c:v>
                </c:pt>
                <c:pt idx="36">
                  <c:v>1986-87</c:v>
                </c:pt>
                <c:pt idx="37">
                  <c:v>1987-88</c:v>
                </c:pt>
                <c:pt idx="38">
                  <c:v>1988-89</c:v>
                </c:pt>
                <c:pt idx="39">
                  <c:v>1989-90</c:v>
                </c:pt>
                <c:pt idx="40">
                  <c:v>1990-91</c:v>
                </c:pt>
                <c:pt idx="41">
                  <c:v>1991-92</c:v>
                </c:pt>
                <c:pt idx="42">
                  <c:v>1992-93</c:v>
                </c:pt>
                <c:pt idx="43">
                  <c:v> 1993-94</c:v>
                </c:pt>
                <c:pt idx="44">
                  <c:v> 1994-95</c:v>
                </c:pt>
                <c:pt idx="45">
                  <c:v> 1995-96</c:v>
                </c:pt>
                <c:pt idx="46">
                  <c:v>1996-97</c:v>
                </c:pt>
                <c:pt idx="47">
                  <c:v>1997-98</c:v>
                </c:pt>
                <c:pt idx="48">
                  <c:v>1998-99</c:v>
                </c:pt>
                <c:pt idx="49">
                  <c:v>1999-00</c:v>
                </c:pt>
                <c:pt idx="50">
                  <c:v>2000-01</c:v>
                </c:pt>
                <c:pt idx="51">
                  <c:v>2001-02</c:v>
                </c:pt>
                <c:pt idx="52">
                  <c:v>2002-03</c:v>
                </c:pt>
                <c:pt idx="53">
                  <c:v>2003-04</c:v>
                </c:pt>
                <c:pt idx="54">
                  <c:v>2004-05</c:v>
                </c:pt>
                <c:pt idx="55">
                  <c:v>2005-06</c:v>
                </c:pt>
                <c:pt idx="56">
                  <c:v>2006-07</c:v>
                </c:pt>
                <c:pt idx="57">
                  <c:v>2007-08</c:v>
                </c:pt>
                <c:pt idx="58">
                  <c:v>2008-09</c:v>
                </c:pt>
                <c:pt idx="59">
                  <c:v>2009-10</c:v>
                </c:pt>
                <c:pt idx="60">
                  <c:v>2010-11</c:v>
                </c:pt>
                <c:pt idx="61">
                  <c:v>2011-12</c:v>
                </c:pt>
                <c:pt idx="62">
                  <c:v>2012-13</c:v>
                </c:pt>
                <c:pt idx="63">
                  <c:v>2013-14</c:v>
                </c:pt>
                <c:pt idx="64">
                  <c:v>2014-15</c:v>
                </c:pt>
                <c:pt idx="65">
                  <c:v>2015-16</c:v>
                </c:pt>
                <c:pt idx="66">
                  <c:v>2016-17</c:v>
                </c:pt>
                <c:pt idx="67">
                  <c:v>2017-18</c:v>
                </c:pt>
                <c:pt idx="68">
                  <c:v>2018-19</c:v>
                </c:pt>
              </c:strCache>
            </c:strRef>
          </c:cat>
          <c:val>
            <c:numRef>
              <c:f>Sheet1!$B$3:$B$71</c:f>
              <c:numCache>
                <c:formatCode>#,##0</c:formatCode>
                <c:ptCount val="69"/>
                <c:pt idx="0">
                  <c:v>237306.72015188841</c:v>
                </c:pt>
                <c:pt idx="1">
                  <c:v>241179.29251268407</c:v>
                </c:pt>
                <c:pt idx="2">
                  <c:v>251222.67051954853</c:v>
                </c:pt>
                <c:pt idx="3">
                  <c:v>273779.61039921048</c:v>
                </c:pt>
                <c:pt idx="4">
                  <c:v>281412.74498341815</c:v>
                </c:pt>
                <c:pt idx="5">
                  <c:v>277260.71009317774</c:v>
                </c:pt>
                <c:pt idx="6">
                  <c:v>293828.97849431518</c:v>
                </c:pt>
                <c:pt idx="7">
                  <c:v>278883.08631365217</c:v>
                </c:pt>
                <c:pt idx="8">
                  <c:v>310199.18590786122</c:v>
                </c:pt>
                <c:pt idx="9">
                  <c:v>305674.77810219157</c:v>
                </c:pt>
                <c:pt idx="10">
                  <c:v>327951.36193320912</c:v>
                </c:pt>
                <c:pt idx="11">
                  <c:v>326877.89942717145</c:v>
                </c:pt>
                <c:pt idx="12">
                  <c:v>319896.66656935832</c:v>
                </c:pt>
                <c:pt idx="13">
                  <c:v>325825.13998850971</c:v>
                </c:pt>
                <c:pt idx="14">
                  <c:v>359433.26181136147</c:v>
                </c:pt>
                <c:pt idx="15">
                  <c:v>311045.92931118113</c:v>
                </c:pt>
                <c:pt idx="16">
                  <c:v>303947.81918389315</c:v>
                </c:pt>
                <c:pt idx="17">
                  <c:v>355821.50498559896</c:v>
                </c:pt>
                <c:pt idx="18">
                  <c:v>354533.69983947941</c:v>
                </c:pt>
                <c:pt idx="19">
                  <c:v>380199.16561263893</c:v>
                </c:pt>
                <c:pt idx="20">
                  <c:v>408256.54224081739</c:v>
                </c:pt>
                <c:pt idx="21">
                  <c:v>397408.21142293693</c:v>
                </c:pt>
                <c:pt idx="22">
                  <c:v>375004.96352766722</c:v>
                </c:pt>
                <c:pt idx="23">
                  <c:v>406559.91741544032</c:v>
                </c:pt>
                <c:pt idx="24">
                  <c:v>395400.63664297923</c:v>
                </c:pt>
                <c:pt idx="25">
                  <c:v>451392.01773091522</c:v>
                </c:pt>
                <c:pt idx="26">
                  <c:v>423879.74143286777</c:v>
                </c:pt>
                <c:pt idx="27">
                  <c:v>476771.84703697579</c:v>
                </c:pt>
                <c:pt idx="28">
                  <c:v>486154.23641833628</c:v>
                </c:pt>
                <c:pt idx="29">
                  <c:v>421252.35391876561</c:v>
                </c:pt>
                <c:pt idx="30">
                  <c:v>481403.5943265197</c:v>
                </c:pt>
                <c:pt idx="31">
                  <c:v>504799.04354795732</c:v>
                </c:pt>
                <c:pt idx="32">
                  <c:v>504056.99013148685</c:v>
                </c:pt>
                <c:pt idx="33">
                  <c:v>558517.38037884177</c:v>
                </c:pt>
                <c:pt idx="34">
                  <c:v>566811.46278785355</c:v>
                </c:pt>
                <c:pt idx="35">
                  <c:v>567943.50100947276</c:v>
                </c:pt>
                <c:pt idx="36">
                  <c:v>565600.35465377243</c:v>
                </c:pt>
                <c:pt idx="37">
                  <c:v>555743.07459670096</c:v>
                </c:pt>
                <c:pt idx="38">
                  <c:v>649673.39153195324</c:v>
                </c:pt>
                <c:pt idx="39">
                  <c:v>652207.56145664444</c:v>
                </c:pt>
                <c:pt idx="40">
                  <c:v>680256.33571899263</c:v>
                </c:pt>
                <c:pt idx="41">
                  <c:v>664200.93292338599</c:v>
                </c:pt>
                <c:pt idx="42">
                  <c:v>711332.33531820658</c:v>
                </c:pt>
                <c:pt idx="43">
                  <c:v>733997.19423624687</c:v>
                </c:pt>
                <c:pt idx="44">
                  <c:v>768922.72195983375</c:v>
                </c:pt>
                <c:pt idx="45">
                  <c:v>761233.42141898221</c:v>
                </c:pt>
                <c:pt idx="46">
                  <c:v>840849.02716088167</c:v>
                </c:pt>
                <c:pt idx="47">
                  <c:v>815526.91470405553</c:v>
                </c:pt>
                <c:pt idx="48">
                  <c:v>874004.45032969536</c:v>
                </c:pt>
                <c:pt idx="49">
                  <c:v>895083.36324010906</c:v>
                </c:pt>
                <c:pt idx="50">
                  <c:v>889097.10502632684</c:v>
                </c:pt>
                <c:pt idx="51">
                  <c:v>946891.72785400483</c:v>
                </c:pt>
                <c:pt idx="52">
                  <c:v>869336.73762759496</c:v>
                </c:pt>
                <c:pt idx="53">
                  <c:v>964218.55806593515</c:v>
                </c:pt>
                <c:pt idx="54">
                  <c:v>964751.43589891854</c:v>
                </c:pt>
                <c:pt idx="55">
                  <c:v>1020718.1369066997</c:v>
                </c:pt>
                <c:pt idx="56">
                  <c:v>1052993.2172401194</c:v>
                </c:pt>
                <c:pt idx="57">
                  <c:v>1121724.5226847029</c:v>
                </c:pt>
                <c:pt idx="58">
                  <c:v>1119183.5692051975</c:v>
                </c:pt>
                <c:pt idx="59">
                  <c:v>1105962.8810726909</c:v>
                </c:pt>
                <c:pt idx="60">
                  <c:v>1220690.9995843561</c:v>
                </c:pt>
                <c:pt idx="61">
                  <c:v>1309485</c:v>
                </c:pt>
                <c:pt idx="62">
                  <c:v>1328184</c:v>
                </c:pt>
                <c:pt idx="63">
                  <c:v>1400618</c:v>
                </c:pt>
                <c:pt idx="64">
                  <c:v>1388874</c:v>
                </c:pt>
                <c:pt idx="65">
                  <c:v>1388981</c:v>
                </c:pt>
                <c:pt idx="66">
                  <c:v>1481830</c:v>
                </c:pt>
                <c:pt idx="67">
                  <c:v>1560630</c:v>
                </c:pt>
                <c:pt idx="68">
                  <c:v>1590214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5-4047-93DF-EFDE0C062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320400"/>
        <c:axId val="591322640"/>
      </c:lineChart>
      <c:catAx>
        <c:axId val="59132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22640"/>
        <c:crosses val="autoZero"/>
        <c:auto val="1"/>
        <c:lblAlgn val="ctr"/>
        <c:lblOffset val="100"/>
        <c:noMultiLvlLbl val="0"/>
      </c:catAx>
      <c:valAx>
        <c:axId val="591322640"/>
        <c:scaling>
          <c:orientation val="minMax"/>
          <c:max val="16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GVA (Rupee Crore)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2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IN" sz="1600" b="1">
                <a:latin typeface="+mn-lt"/>
              </a:rPr>
              <a:t>GFCF in Agriculture</a:t>
            </a:r>
            <a:r>
              <a:rPr lang="en-IN" sz="1600" b="1" baseline="0">
                <a:latin typeface="+mn-lt"/>
              </a:rPr>
              <a:t> </a:t>
            </a:r>
            <a:r>
              <a:rPr lang="en-IN" sz="1600" b="1">
                <a:latin typeface="+mn-lt"/>
              </a:rPr>
              <a:t>at 2011-2012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Public Sector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Sheet1!$R$4:$R$62</c:f>
              <c:strCache>
                <c:ptCount val="59"/>
                <c:pt idx="0">
                  <c:v>1960-61</c:v>
                </c:pt>
                <c:pt idx="1">
                  <c:v>1961-62</c:v>
                </c:pt>
                <c:pt idx="2">
                  <c:v>1962-63</c:v>
                </c:pt>
                <c:pt idx="3">
                  <c:v>1963-64</c:v>
                </c:pt>
                <c:pt idx="4">
                  <c:v>1964-65</c:v>
                </c:pt>
                <c:pt idx="5">
                  <c:v>1965-66</c:v>
                </c:pt>
                <c:pt idx="6">
                  <c:v>1966-67</c:v>
                </c:pt>
                <c:pt idx="7">
                  <c:v>1967-68</c:v>
                </c:pt>
                <c:pt idx="8">
                  <c:v>1968-69</c:v>
                </c:pt>
                <c:pt idx="9">
                  <c:v>1969-70</c:v>
                </c:pt>
                <c:pt idx="10">
                  <c:v>1970-71</c:v>
                </c:pt>
                <c:pt idx="11">
                  <c:v>1971-72</c:v>
                </c:pt>
                <c:pt idx="12">
                  <c:v>1972-73</c:v>
                </c:pt>
                <c:pt idx="13">
                  <c:v>1973-74</c:v>
                </c:pt>
                <c:pt idx="14">
                  <c:v>1974-75</c:v>
                </c:pt>
                <c:pt idx="15">
                  <c:v>1975-76</c:v>
                </c:pt>
                <c:pt idx="16">
                  <c:v>1976-77</c:v>
                </c:pt>
                <c:pt idx="17">
                  <c:v>1977-78</c:v>
                </c:pt>
                <c:pt idx="18">
                  <c:v>1978-79</c:v>
                </c:pt>
                <c:pt idx="19">
                  <c:v>1979-80</c:v>
                </c:pt>
                <c:pt idx="20">
                  <c:v>1980-81</c:v>
                </c:pt>
                <c:pt idx="21">
                  <c:v>1981-82</c:v>
                </c:pt>
                <c:pt idx="22">
                  <c:v>1982-83</c:v>
                </c:pt>
                <c:pt idx="23">
                  <c:v>1983-84</c:v>
                </c:pt>
                <c:pt idx="24">
                  <c:v>1984-85</c:v>
                </c:pt>
                <c:pt idx="25">
                  <c:v>1985-86</c:v>
                </c:pt>
                <c:pt idx="26">
                  <c:v>1986-87</c:v>
                </c:pt>
                <c:pt idx="27">
                  <c:v>1987-88</c:v>
                </c:pt>
                <c:pt idx="28">
                  <c:v>1988-89</c:v>
                </c:pt>
                <c:pt idx="29">
                  <c:v>1989-90</c:v>
                </c:pt>
                <c:pt idx="30">
                  <c:v>1990-91</c:v>
                </c:pt>
                <c:pt idx="31">
                  <c:v>1991-92</c:v>
                </c:pt>
                <c:pt idx="32">
                  <c:v>1992-93</c:v>
                </c:pt>
                <c:pt idx="33">
                  <c:v>1993-94</c:v>
                </c:pt>
                <c:pt idx="34">
                  <c:v>1994-95</c:v>
                </c:pt>
                <c:pt idx="35">
                  <c:v>1995-96</c:v>
                </c:pt>
                <c:pt idx="36">
                  <c:v>1996-97</c:v>
                </c:pt>
                <c:pt idx="37">
                  <c:v>1997-98</c:v>
                </c:pt>
                <c:pt idx="38">
                  <c:v>1998-99</c:v>
                </c:pt>
                <c:pt idx="39">
                  <c:v>1999-00</c:v>
                </c:pt>
                <c:pt idx="40">
                  <c:v>2000-01</c:v>
                </c:pt>
                <c:pt idx="41">
                  <c:v>2001-02</c:v>
                </c:pt>
                <c:pt idx="42">
                  <c:v>2002-03</c:v>
                </c:pt>
                <c:pt idx="43">
                  <c:v>2003-04</c:v>
                </c:pt>
                <c:pt idx="44">
                  <c:v>2004-05</c:v>
                </c:pt>
                <c:pt idx="45">
                  <c:v>2005-06</c:v>
                </c:pt>
                <c:pt idx="46">
                  <c:v>2006-07</c:v>
                </c:pt>
                <c:pt idx="47">
                  <c:v>2007-08</c:v>
                </c:pt>
                <c:pt idx="48">
                  <c:v>2008-09</c:v>
                </c:pt>
                <c:pt idx="49">
                  <c:v>2009-10</c:v>
                </c:pt>
                <c:pt idx="50">
                  <c:v>2010-11</c:v>
                </c:pt>
                <c:pt idx="51">
                  <c:v>2011-12</c:v>
                </c:pt>
                <c:pt idx="52">
                  <c:v>2012-13</c:v>
                </c:pt>
                <c:pt idx="53">
                  <c:v>2013-14</c:v>
                </c:pt>
                <c:pt idx="54">
                  <c:v>2014-15</c:v>
                </c:pt>
                <c:pt idx="55">
                  <c:v>2015-16</c:v>
                </c:pt>
                <c:pt idx="56">
                  <c:v>2016-17</c:v>
                </c:pt>
                <c:pt idx="57">
                  <c:v>2017-18</c:v>
                </c:pt>
                <c:pt idx="58">
                  <c:v>2018-19</c:v>
                </c:pt>
              </c:strCache>
            </c:strRef>
          </c:cat>
          <c:val>
            <c:numRef>
              <c:f>Sheet1!$S$4:$S$62</c:f>
              <c:numCache>
                <c:formatCode>#,##0</c:formatCode>
                <c:ptCount val="59"/>
                <c:pt idx="0">
                  <c:v>8678.9067848864106</c:v>
                </c:pt>
                <c:pt idx="1">
                  <c:v>8448.4366371563665</c:v>
                </c:pt>
                <c:pt idx="2">
                  <c:v>9562.6887849255363</c:v>
                </c:pt>
                <c:pt idx="3">
                  <c:v>10213.232614898619</c:v>
                </c:pt>
                <c:pt idx="4">
                  <c:v>10330.135843476332</c:v>
                </c:pt>
                <c:pt idx="5">
                  <c:v>10918.268340688321</c:v>
                </c:pt>
                <c:pt idx="6">
                  <c:v>9501.3425218066986</c:v>
                </c:pt>
                <c:pt idx="7">
                  <c:v>9747.8722576266555</c:v>
                </c:pt>
                <c:pt idx="8">
                  <c:v>11334.472610834619</c:v>
                </c:pt>
                <c:pt idx="9">
                  <c:v>10956.612172724572</c:v>
                </c:pt>
                <c:pt idx="10">
                  <c:v>11017.636083584972</c:v>
                </c:pt>
                <c:pt idx="11">
                  <c:v>11864.824173481624</c:v>
                </c:pt>
                <c:pt idx="12">
                  <c:v>15516.29993936539</c:v>
                </c:pt>
                <c:pt idx="13">
                  <c:v>13784.462032701143</c:v>
                </c:pt>
                <c:pt idx="14">
                  <c:v>12822.337514727484</c:v>
                </c:pt>
                <c:pt idx="15">
                  <c:v>14120.232557688956</c:v>
                </c:pt>
                <c:pt idx="16">
                  <c:v>19321.165171560828</c:v>
                </c:pt>
                <c:pt idx="17">
                  <c:v>21326.216751201788</c:v>
                </c:pt>
                <c:pt idx="18">
                  <c:v>22969.024094479075</c:v>
                </c:pt>
                <c:pt idx="19">
                  <c:v>23966.018806858232</c:v>
                </c:pt>
                <c:pt idx="20">
                  <c:v>26406.278047021297</c:v>
                </c:pt>
                <c:pt idx="21">
                  <c:v>24122.011056911517</c:v>
                </c:pt>
                <c:pt idx="22">
                  <c:v>23629.811131241611</c:v>
                </c:pt>
                <c:pt idx="23">
                  <c:v>24144.257713664982</c:v>
                </c:pt>
                <c:pt idx="24">
                  <c:v>22778.05972744125</c:v>
                </c:pt>
                <c:pt idx="25">
                  <c:v>20442.051159139697</c:v>
                </c:pt>
                <c:pt idx="26">
                  <c:v>20216.138956310318</c:v>
                </c:pt>
                <c:pt idx="27">
                  <c:v>20573.025441795911</c:v>
                </c:pt>
                <c:pt idx="28">
                  <c:v>18995.640780342212</c:v>
                </c:pt>
                <c:pt idx="29">
                  <c:v>16038.504441668543</c:v>
                </c:pt>
                <c:pt idx="30">
                  <c:v>15564.750428378253</c:v>
                </c:pt>
                <c:pt idx="31">
                  <c:v>14016.162113246637</c:v>
                </c:pt>
                <c:pt idx="32">
                  <c:v>15303.984120991614</c:v>
                </c:pt>
                <c:pt idx="33">
                  <c:v>16585.311637705716</c:v>
                </c:pt>
                <c:pt idx="34">
                  <c:v>17834.937204737027</c:v>
                </c:pt>
                <c:pt idx="35">
                  <c:v>17634.916971951796</c:v>
                </c:pt>
                <c:pt idx="36">
                  <c:v>16131.31840464746</c:v>
                </c:pt>
                <c:pt idx="37">
                  <c:v>13627.335352730286</c:v>
                </c:pt>
                <c:pt idx="38">
                  <c:v>14454.341588119903</c:v>
                </c:pt>
                <c:pt idx="39">
                  <c:v>15620.410590300509</c:v>
                </c:pt>
                <c:pt idx="40">
                  <c:v>14283.969415884918</c:v>
                </c:pt>
                <c:pt idx="41">
                  <c:v>17607.1755582767</c:v>
                </c:pt>
                <c:pt idx="42">
                  <c:v>15977.396101293407</c:v>
                </c:pt>
                <c:pt idx="43">
                  <c:v>18799.297147890964</c:v>
                </c:pt>
                <c:pt idx="44">
                  <c:v>25843.889571169722</c:v>
                </c:pt>
                <c:pt idx="45">
                  <c:v>30694.923092409907</c:v>
                </c:pt>
                <c:pt idx="46">
                  <c:v>36462.526978055168</c:v>
                </c:pt>
                <c:pt idx="47">
                  <c:v>37166.928276625731</c:v>
                </c:pt>
                <c:pt idx="48">
                  <c:v>32568.80028186028</c:v>
                </c:pt>
                <c:pt idx="49">
                  <c:v>36632.262230722772</c:v>
                </c:pt>
                <c:pt idx="50">
                  <c:v>31587.730521441514</c:v>
                </c:pt>
                <c:pt idx="51">
                  <c:v>33723</c:v>
                </c:pt>
                <c:pt idx="52">
                  <c:v>33877</c:v>
                </c:pt>
                <c:pt idx="53">
                  <c:v>31676</c:v>
                </c:pt>
                <c:pt idx="54">
                  <c:v>34647</c:v>
                </c:pt>
                <c:pt idx="55">
                  <c:v>39806</c:v>
                </c:pt>
                <c:pt idx="56">
                  <c:v>43890</c:v>
                </c:pt>
                <c:pt idx="57">
                  <c:v>43099</c:v>
                </c:pt>
                <c:pt idx="58">
                  <c:v>58074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C-44E5-BA5B-5F129D2261B4}"/>
            </c:ext>
          </c:extLst>
        </c:ser>
        <c:ser>
          <c:idx val="1"/>
          <c:order val="1"/>
          <c:tx>
            <c:v>Private Sector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Sheet1!$R$4:$R$62</c:f>
              <c:strCache>
                <c:ptCount val="59"/>
                <c:pt idx="0">
                  <c:v>1960-61</c:v>
                </c:pt>
                <c:pt idx="1">
                  <c:v>1961-62</c:v>
                </c:pt>
                <c:pt idx="2">
                  <c:v>1962-63</c:v>
                </c:pt>
                <c:pt idx="3">
                  <c:v>1963-64</c:v>
                </c:pt>
                <c:pt idx="4">
                  <c:v>1964-65</c:v>
                </c:pt>
                <c:pt idx="5">
                  <c:v>1965-66</c:v>
                </c:pt>
                <c:pt idx="6">
                  <c:v>1966-67</c:v>
                </c:pt>
                <c:pt idx="7">
                  <c:v>1967-68</c:v>
                </c:pt>
                <c:pt idx="8">
                  <c:v>1968-69</c:v>
                </c:pt>
                <c:pt idx="9">
                  <c:v>1969-70</c:v>
                </c:pt>
                <c:pt idx="10">
                  <c:v>1970-71</c:v>
                </c:pt>
                <c:pt idx="11">
                  <c:v>1971-72</c:v>
                </c:pt>
                <c:pt idx="12">
                  <c:v>1972-73</c:v>
                </c:pt>
                <c:pt idx="13">
                  <c:v>1973-74</c:v>
                </c:pt>
                <c:pt idx="14">
                  <c:v>1974-75</c:v>
                </c:pt>
                <c:pt idx="15">
                  <c:v>1975-76</c:v>
                </c:pt>
                <c:pt idx="16">
                  <c:v>1976-77</c:v>
                </c:pt>
                <c:pt idx="17">
                  <c:v>1977-78</c:v>
                </c:pt>
                <c:pt idx="18">
                  <c:v>1978-79</c:v>
                </c:pt>
                <c:pt idx="19">
                  <c:v>1979-80</c:v>
                </c:pt>
                <c:pt idx="20">
                  <c:v>1980-81</c:v>
                </c:pt>
                <c:pt idx="21">
                  <c:v>1981-82</c:v>
                </c:pt>
                <c:pt idx="22">
                  <c:v>1982-83</c:v>
                </c:pt>
                <c:pt idx="23">
                  <c:v>1983-84</c:v>
                </c:pt>
                <c:pt idx="24">
                  <c:v>1984-85</c:v>
                </c:pt>
                <c:pt idx="25">
                  <c:v>1985-86</c:v>
                </c:pt>
                <c:pt idx="26">
                  <c:v>1986-87</c:v>
                </c:pt>
                <c:pt idx="27">
                  <c:v>1987-88</c:v>
                </c:pt>
                <c:pt idx="28">
                  <c:v>1988-89</c:v>
                </c:pt>
                <c:pt idx="29">
                  <c:v>1989-90</c:v>
                </c:pt>
                <c:pt idx="30">
                  <c:v>1990-91</c:v>
                </c:pt>
                <c:pt idx="31">
                  <c:v>1991-92</c:v>
                </c:pt>
                <c:pt idx="32">
                  <c:v>1992-93</c:v>
                </c:pt>
                <c:pt idx="33">
                  <c:v>1993-94</c:v>
                </c:pt>
                <c:pt idx="34">
                  <c:v>1994-95</c:v>
                </c:pt>
                <c:pt idx="35">
                  <c:v>1995-96</c:v>
                </c:pt>
                <c:pt idx="36">
                  <c:v>1996-97</c:v>
                </c:pt>
                <c:pt idx="37">
                  <c:v>1997-98</c:v>
                </c:pt>
                <c:pt idx="38">
                  <c:v>1998-99</c:v>
                </c:pt>
                <c:pt idx="39">
                  <c:v>1999-00</c:v>
                </c:pt>
                <c:pt idx="40">
                  <c:v>2000-01</c:v>
                </c:pt>
                <c:pt idx="41">
                  <c:v>2001-02</c:v>
                </c:pt>
                <c:pt idx="42">
                  <c:v>2002-03</c:v>
                </c:pt>
                <c:pt idx="43">
                  <c:v>2003-04</c:v>
                </c:pt>
                <c:pt idx="44">
                  <c:v>2004-05</c:v>
                </c:pt>
                <c:pt idx="45">
                  <c:v>2005-06</c:v>
                </c:pt>
                <c:pt idx="46">
                  <c:v>2006-07</c:v>
                </c:pt>
                <c:pt idx="47">
                  <c:v>2007-08</c:v>
                </c:pt>
                <c:pt idx="48">
                  <c:v>2008-09</c:v>
                </c:pt>
                <c:pt idx="49">
                  <c:v>2009-10</c:v>
                </c:pt>
                <c:pt idx="50">
                  <c:v>2010-11</c:v>
                </c:pt>
                <c:pt idx="51">
                  <c:v>2011-12</c:v>
                </c:pt>
                <c:pt idx="52">
                  <c:v>2012-13</c:v>
                </c:pt>
                <c:pt idx="53">
                  <c:v>2013-14</c:v>
                </c:pt>
                <c:pt idx="54">
                  <c:v>2014-15</c:v>
                </c:pt>
                <c:pt idx="55">
                  <c:v>2015-16</c:v>
                </c:pt>
                <c:pt idx="56">
                  <c:v>2016-17</c:v>
                </c:pt>
                <c:pt idx="57">
                  <c:v>2017-18</c:v>
                </c:pt>
                <c:pt idx="58">
                  <c:v>2018-19</c:v>
                </c:pt>
              </c:strCache>
            </c:strRef>
          </c:cat>
          <c:val>
            <c:numRef>
              <c:f>Sheet1!$T$4:$T$62</c:f>
              <c:numCache>
                <c:formatCode>#,##0</c:formatCode>
                <c:ptCount val="59"/>
                <c:pt idx="0">
                  <c:v>11868.97486583536</c:v>
                </c:pt>
                <c:pt idx="1">
                  <c:v>14740.104328944752</c:v>
                </c:pt>
                <c:pt idx="2">
                  <c:v>14071.605935990196</c:v>
                </c:pt>
                <c:pt idx="3">
                  <c:v>15913.230743727991</c:v>
                </c:pt>
                <c:pt idx="4">
                  <c:v>18536.365266744902</c:v>
                </c:pt>
                <c:pt idx="5">
                  <c:v>17482.115316286254</c:v>
                </c:pt>
                <c:pt idx="6">
                  <c:v>22097.811748816715</c:v>
                </c:pt>
                <c:pt idx="7">
                  <c:v>29004.455979786075</c:v>
                </c:pt>
                <c:pt idx="8">
                  <c:v>30329.360877457115</c:v>
                </c:pt>
                <c:pt idx="9">
                  <c:v>30473.310462210531</c:v>
                </c:pt>
                <c:pt idx="10">
                  <c:v>25229.309576051593</c:v>
                </c:pt>
                <c:pt idx="11">
                  <c:v>26764.547608277062</c:v>
                </c:pt>
                <c:pt idx="12">
                  <c:v>24619.779611021157</c:v>
                </c:pt>
                <c:pt idx="13">
                  <c:v>25250.410879442272</c:v>
                </c:pt>
                <c:pt idx="14">
                  <c:v>27462.443315383527</c:v>
                </c:pt>
                <c:pt idx="15">
                  <c:v>25454.092097240253</c:v>
                </c:pt>
                <c:pt idx="16">
                  <c:v>27786.255697981807</c:v>
                </c:pt>
                <c:pt idx="17">
                  <c:v>30984.434715851919</c:v>
                </c:pt>
                <c:pt idx="18">
                  <c:v>32939.904908269673</c:v>
                </c:pt>
                <c:pt idx="19">
                  <c:v>33975.596176621388</c:v>
                </c:pt>
                <c:pt idx="20">
                  <c:v>30913.558541424965</c:v>
                </c:pt>
                <c:pt idx="21">
                  <c:v>23537.433919543339</c:v>
                </c:pt>
                <c:pt idx="22">
                  <c:v>25976.340715686023</c:v>
                </c:pt>
                <c:pt idx="23">
                  <c:v>30231.162278114705</c:v>
                </c:pt>
                <c:pt idx="24">
                  <c:v>27113.502864242226</c:v>
                </c:pt>
                <c:pt idx="25">
                  <c:v>27164.92682867037</c:v>
                </c:pt>
                <c:pt idx="26">
                  <c:v>30308.04467512263</c:v>
                </c:pt>
                <c:pt idx="27">
                  <c:v>41394.44368113461</c:v>
                </c:pt>
                <c:pt idx="28">
                  <c:v>38774.672426070538</c:v>
                </c:pt>
                <c:pt idx="29">
                  <c:v>41531.293484531852</c:v>
                </c:pt>
                <c:pt idx="30">
                  <c:v>72466.025429054585</c:v>
                </c:pt>
                <c:pt idx="31">
                  <c:v>46503.893713696096</c:v>
                </c:pt>
                <c:pt idx="32">
                  <c:v>63010.281718127466</c:v>
                </c:pt>
                <c:pt idx="33">
                  <c:v>49840.355040115624</c:v>
                </c:pt>
                <c:pt idx="34">
                  <c:v>43206.685418926689</c:v>
                </c:pt>
                <c:pt idx="35">
                  <c:v>42272.921076110004</c:v>
                </c:pt>
                <c:pt idx="36">
                  <c:v>47694.391834655326</c:v>
                </c:pt>
                <c:pt idx="37">
                  <c:v>53691.763478568813</c:v>
                </c:pt>
                <c:pt idx="38">
                  <c:v>62551.383142231309</c:v>
                </c:pt>
                <c:pt idx="39">
                  <c:v>94605.774548841931</c:v>
                </c:pt>
                <c:pt idx="40">
                  <c:v>86746.824682668754</c:v>
                </c:pt>
                <c:pt idx="41">
                  <c:v>113825.46788440831</c:v>
                </c:pt>
                <c:pt idx="42">
                  <c:v>102057.31344040601</c:v>
                </c:pt>
                <c:pt idx="43">
                  <c:v>92651.19748184651</c:v>
                </c:pt>
                <c:pt idx="44">
                  <c:v>93208.510039308268</c:v>
                </c:pt>
                <c:pt idx="45">
                  <c:v>107931.15761808652</c:v>
                </c:pt>
                <c:pt idx="46">
                  <c:v>121396.69037207201</c:v>
                </c:pt>
                <c:pt idx="47">
                  <c:v>146468.96064623102</c:v>
                </c:pt>
                <c:pt idx="48">
                  <c:v>156942.2252209674</c:v>
                </c:pt>
                <c:pt idx="49">
                  <c:v>167427.29680703144</c:v>
                </c:pt>
                <c:pt idx="50">
                  <c:v>195012.54509035678</c:v>
                </c:pt>
                <c:pt idx="51">
                  <c:v>220279</c:v>
                </c:pt>
                <c:pt idx="52">
                  <c:v>194877</c:v>
                </c:pt>
                <c:pt idx="53">
                  <c:v>227768</c:v>
                </c:pt>
                <c:pt idx="54">
                  <c:v>211178</c:v>
                </c:pt>
                <c:pt idx="55">
                  <c:v>169585</c:v>
                </c:pt>
                <c:pt idx="56">
                  <c:v>191609</c:v>
                </c:pt>
                <c:pt idx="57">
                  <c:v>204591</c:v>
                </c:pt>
                <c:pt idx="58">
                  <c:v>211038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C-44E5-BA5B-5F129D226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20856"/>
        <c:axId val="656221176"/>
      </c:lineChart>
      <c:catAx>
        <c:axId val="65622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21176"/>
        <c:crosses val="autoZero"/>
        <c:auto val="1"/>
        <c:lblAlgn val="ctr"/>
        <c:lblOffset val="100"/>
        <c:noMultiLvlLbl val="0"/>
      </c:catAx>
      <c:valAx>
        <c:axId val="65622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GFCF (Rupee Crore)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20856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IN" sz="1600" b="1">
                <a:latin typeface="+mn-lt"/>
              </a:rPr>
              <a:t>GFCF in Agriculture</a:t>
            </a:r>
            <a:r>
              <a:rPr lang="en-IN" sz="1600" b="1" baseline="0">
                <a:latin typeface="+mn-lt"/>
              </a:rPr>
              <a:t> </a:t>
            </a:r>
            <a:r>
              <a:rPr lang="en-IN" sz="1600" b="1">
                <a:latin typeface="+mn-lt"/>
              </a:rPr>
              <a:t>at 2011-2012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Sheet1!$R$4:$R$62</c:f>
              <c:strCache>
                <c:ptCount val="59"/>
                <c:pt idx="0">
                  <c:v>1960-61</c:v>
                </c:pt>
                <c:pt idx="1">
                  <c:v>1961-62</c:v>
                </c:pt>
                <c:pt idx="2">
                  <c:v>1962-63</c:v>
                </c:pt>
                <c:pt idx="3">
                  <c:v>1963-64</c:v>
                </c:pt>
                <c:pt idx="4">
                  <c:v>1964-65</c:v>
                </c:pt>
                <c:pt idx="5">
                  <c:v>1965-66</c:v>
                </c:pt>
                <c:pt idx="6">
                  <c:v>1966-67</c:v>
                </c:pt>
                <c:pt idx="7">
                  <c:v>1967-68</c:v>
                </c:pt>
                <c:pt idx="8">
                  <c:v>1968-69</c:v>
                </c:pt>
                <c:pt idx="9">
                  <c:v>1969-70</c:v>
                </c:pt>
                <c:pt idx="10">
                  <c:v>1970-71</c:v>
                </c:pt>
                <c:pt idx="11">
                  <c:v>1971-72</c:v>
                </c:pt>
                <c:pt idx="12">
                  <c:v>1972-73</c:v>
                </c:pt>
                <c:pt idx="13">
                  <c:v>1973-74</c:v>
                </c:pt>
                <c:pt idx="14">
                  <c:v>1974-75</c:v>
                </c:pt>
                <c:pt idx="15">
                  <c:v>1975-76</c:v>
                </c:pt>
                <c:pt idx="16">
                  <c:v>1976-77</c:v>
                </c:pt>
                <c:pt idx="17">
                  <c:v>1977-78</c:v>
                </c:pt>
                <c:pt idx="18">
                  <c:v>1978-79</c:v>
                </c:pt>
                <c:pt idx="19">
                  <c:v>1979-80</c:v>
                </c:pt>
                <c:pt idx="20">
                  <c:v>1980-81</c:v>
                </c:pt>
                <c:pt idx="21">
                  <c:v>1981-82</c:v>
                </c:pt>
                <c:pt idx="22">
                  <c:v>1982-83</c:v>
                </c:pt>
                <c:pt idx="23">
                  <c:v>1983-84</c:v>
                </c:pt>
                <c:pt idx="24">
                  <c:v>1984-85</c:v>
                </c:pt>
                <c:pt idx="25">
                  <c:v>1985-86</c:v>
                </c:pt>
                <c:pt idx="26">
                  <c:v>1986-87</c:v>
                </c:pt>
                <c:pt idx="27">
                  <c:v>1987-88</c:v>
                </c:pt>
                <c:pt idx="28">
                  <c:v>1988-89</c:v>
                </c:pt>
                <c:pt idx="29">
                  <c:v>1989-90</c:v>
                </c:pt>
                <c:pt idx="30">
                  <c:v>1990-91</c:v>
                </c:pt>
                <c:pt idx="31">
                  <c:v>1991-92</c:v>
                </c:pt>
                <c:pt idx="32">
                  <c:v>1992-93</c:v>
                </c:pt>
                <c:pt idx="33">
                  <c:v>1993-94</c:v>
                </c:pt>
                <c:pt idx="34">
                  <c:v>1994-95</c:v>
                </c:pt>
                <c:pt idx="35">
                  <c:v>1995-96</c:v>
                </c:pt>
                <c:pt idx="36">
                  <c:v>1996-97</c:v>
                </c:pt>
                <c:pt idx="37">
                  <c:v>1997-98</c:v>
                </c:pt>
                <c:pt idx="38">
                  <c:v>1998-99</c:v>
                </c:pt>
                <c:pt idx="39">
                  <c:v>1999-00</c:v>
                </c:pt>
                <c:pt idx="40">
                  <c:v>2000-01</c:v>
                </c:pt>
                <c:pt idx="41">
                  <c:v>2001-02</c:v>
                </c:pt>
                <c:pt idx="42">
                  <c:v>2002-03</c:v>
                </c:pt>
                <c:pt idx="43">
                  <c:v>2003-04</c:v>
                </c:pt>
                <c:pt idx="44">
                  <c:v>2004-05</c:v>
                </c:pt>
                <c:pt idx="45">
                  <c:v>2005-06</c:v>
                </c:pt>
                <c:pt idx="46">
                  <c:v>2006-07</c:v>
                </c:pt>
                <c:pt idx="47">
                  <c:v>2007-08</c:v>
                </c:pt>
                <c:pt idx="48">
                  <c:v>2008-09</c:v>
                </c:pt>
                <c:pt idx="49">
                  <c:v>2009-10</c:v>
                </c:pt>
                <c:pt idx="50">
                  <c:v>2010-11</c:v>
                </c:pt>
                <c:pt idx="51">
                  <c:v>2011-12</c:v>
                </c:pt>
                <c:pt idx="52">
                  <c:v>2012-13</c:v>
                </c:pt>
                <c:pt idx="53">
                  <c:v>2013-14</c:v>
                </c:pt>
                <c:pt idx="54">
                  <c:v>2014-15</c:v>
                </c:pt>
                <c:pt idx="55">
                  <c:v>2015-16</c:v>
                </c:pt>
                <c:pt idx="56">
                  <c:v>2016-17</c:v>
                </c:pt>
                <c:pt idx="57">
                  <c:v>2017-18</c:v>
                </c:pt>
                <c:pt idx="58">
                  <c:v>2018-19</c:v>
                </c:pt>
              </c:strCache>
            </c:strRef>
          </c:cat>
          <c:val>
            <c:numRef>
              <c:f>Sheet1!$U$4:$U$62</c:f>
              <c:numCache>
                <c:formatCode>#,##0</c:formatCode>
                <c:ptCount val="59"/>
                <c:pt idx="0">
                  <c:v>20547.881650721771</c:v>
                </c:pt>
                <c:pt idx="1">
                  <c:v>23188.540966101118</c:v>
                </c:pt>
                <c:pt idx="2">
                  <c:v>23634.294720915732</c:v>
                </c:pt>
                <c:pt idx="3">
                  <c:v>26126.46335862661</c:v>
                </c:pt>
                <c:pt idx="4">
                  <c:v>28866.501110221234</c:v>
                </c:pt>
                <c:pt idx="5">
                  <c:v>28400.383656974573</c:v>
                </c:pt>
                <c:pt idx="6">
                  <c:v>31599.154270623414</c:v>
                </c:pt>
                <c:pt idx="7">
                  <c:v>38752.32823741273</c:v>
                </c:pt>
                <c:pt idx="8">
                  <c:v>41663.833488291733</c:v>
                </c:pt>
                <c:pt idx="9">
                  <c:v>41429.922634935101</c:v>
                </c:pt>
                <c:pt idx="10">
                  <c:v>36246.945659636564</c:v>
                </c:pt>
                <c:pt idx="11">
                  <c:v>38629.371781758688</c:v>
                </c:pt>
                <c:pt idx="12">
                  <c:v>40136.079550386545</c:v>
                </c:pt>
                <c:pt idx="13">
                  <c:v>39034.872912143415</c:v>
                </c:pt>
                <c:pt idx="14">
                  <c:v>40284.780830111013</c:v>
                </c:pt>
                <c:pt idx="15">
                  <c:v>39574.324654929209</c:v>
                </c:pt>
                <c:pt idx="16">
                  <c:v>47107.420869542635</c:v>
                </c:pt>
                <c:pt idx="17">
                  <c:v>52310.651467053707</c:v>
                </c:pt>
                <c:pt idx="18">
                  <c:v>55908.929002748751</c:v>
                </c:pt>
                <c:pt idx="19">
                  <c:v>57941.614983479623</c:v>
                </c:pt>
                <c:pt idx="20">
                  <c:v>57319.836588446262</c:v>
                </c:pt>
                <c:pt idx="21">
                  <c:v>47659.444976454855</c:v>
                </c:pt>
                <c:pt idx="22">
                  <c:v>49606.151846927634</c:v>
                </c:pt>
                <c:pt idx="23">
                  <c:v>54375.419991779687</c:v>
                </c:pt>
                <c:pt idx="24">
                  <c:v>49891.562591683476</c:v>
                </c:pt>
                <c:pt idx="25">
                  <c:v>47606.977987810067</c:v>
                </c:pt>
                <c:pt idx="26">
                  <c:v>50524.183631432948</c:v>
                </c:pt>
                <c:pt idx="27">
                  <c:v>61967.469122930517</c:v>
                </c:pt>
                <c:pt idx="28">
                  <c:v>57770.313206412749</c:v>
                </c:pt>
                <c:pt idx="29">
                  <c:v>57569.797926200394</c:v>
                </c:pt>
                <c:pt idx="30">
                  <c:v>88030.775857432833</c:v>
                </c:pt>
                <c:pt idx="31">
                  <c:v>60520.055826942735</c:v>
                </c:pt>
                <c:pt idx="32">
                  <c:v>78314.265839119078</c:v>
                </c:pt>
                <c:pt idx="33">
                  <c:v>66425.66667782134</c:v>
                </c:pt>
                <c:pt idx="34">
                  <c:v>61041.622623663716</c:v>
                </c:pt>
                <c:pt idx="35">
                  <c:v>59907.8380480618</c:v>
                </c:pt>
                <c:pt idx="36">
                  <c:v>63825.710239302789</c:v>
                </c:pt>
                <c:pt idx="37">
                  <c:v>67319.098831299096</c:v>
                </c:pt>
                <c:pt idx="38">
                  <c:v>77005.724730351212</c:v>
                </c:pt>
                <c:pt idx="39">
                  <c:v>110226.18513914244</c:v>
                </c:pt>
                <c:pt idx="40">
                  <c:v>101030.79409855367</c:v>
                </c:pt>
                <c:pt idx="41">
                  <c:v>131432.64344268502</c:v>
                </c:pt>
                <c:pt idx="42">
                  <c:v>118034.70954169941</c:v>
                </c:pt>
                <c:pt idx="43">
                  <c:v>111450.49462973747</c:v>
                </c:pt>
                <c:pt idx="44">
                  <c:v>119052.39961047799</c:v>
                </c:pt>
                <c:pt idx="45">
                  <c:v>138626.08071049643</c:v>
                </c:pt>
                <c:pt idx="46">
                  <c:v>157859.21735012718</c:v>
                </c:pt>
                <c:pt idx="47">
                  <c:v>183635.88892285674</c:v>
                </c:pt>
                <c:pt idx="48">
                  <c:v>189511.02550282769</c:v>
                </c:pt>
                <c:pt idx="49">
                  <c:v>204059.55903775422</c:v>
                </c:pt>
                <c:pt idx="50">
                  <c:v>226600.27561179831</c:v>
                </c:pt>
                <c:pt idx="51">
                  <c:v>254002</c:v>
                </c:pt>
                <c:pt idx="52">
                  <c:v>228754</c:v>
                </c:pt>
                <c:pt idx="53">
                  <c:v>259444</c:v>
                </c:pt>
                <c:pt idx="54">
                  <c:v>245825</c:v>
                </c:pt>
                <c:pt idx="55">
                  <c:v>209391</c:v>
                </c:pt>
                <c:pt idx="56">
                  <c:v>235499</c:v>
                </c:pt>
                <c:pt idx="57">
                  <c:v>247690</c:v>
                </c:pt>
                <c:pt idx="58">
                  <c:v>269112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B-45DB-83D9-B3523DD5D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36536"/>
        <c:axId val="656236856"/>
      </c:lineChart>
      <c:catAx>
        <c:axId val="65623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6856"/>
        <c:crosses val="autoZero"/>
        <c:auto val="1"/>
        <c:lblAlgn val="ctr"/>
        <c:lblOffset val="100"/>
        <c:noMultiLvlLbl val="0"/>
      </c:catAx>
      <c:valAx>
        <c:axId val="656236856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GFCF (Rupee Crore)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Graph-1: GVA by Agriculture and Allied Sector</a:t>
            </a:r>
          </a:p>
        </c:rich>
      </c:tx>
      <c:layout>
        <c:manualLayout>
          <c:xMode val="edge"/>
          <c:yMode val="edge"/>
          <c:x val="0.1231318897637795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GVA (Rupee Crore)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Sheet3!$A$1:$A$49</c:f>
              <c:strCache>
                <c:ptCount val="49"/>
                <c:pt idx="0">
                  <c:v>1970-71</c:v>
                </c:pt>
                <c:pt idx="1">
                  <c:v>1971-72</c:v>
                </c:pt>
                <c:pt idx="2">
                  <c:v>1972-73</c:v>
                </c:pt>
                <c:pt idx="3">
                  <c:v>1973-74</c:v>
                </c:pt>
                <c:pt idx="4">
                  <c:v>1974-75</c:v>
                </c:pt>
                <c:pt idx="5">
                  <c:v>1975-76</c:v>
                </c:pt>
                <c:pt idx="6">
                  <c:v>1976-77</c:v>
                </c:pt>
                <c:pt idx="7">
                  <c:v>1977-78</c:v>
                </c:pt>
                <c:pt idx="8">
                  <c:v>1978-79</c:v>
                </c:pt>
                <c:pt idx="9">
                  <c:v>1979-80</c:v>
                </c:pt>
                <c:pt idx="10">
                  <c:v>1980-81</c:v>
                </c:pt>
                <c:pt idx="11">
                  <c:v>1981-82</c:v>
                </c:pt>
                <c:pt idx="12">
                  <c:v>1982-83</c:v>
                </c:pt>
                <c:pt idx="13">
                  <c:v>1983-84</c:v>
                </c:pt>
                <c:pt idx="14">
                  <c:v>1984-85</c:v>
                </c:pt>
                <c:pt idx="15">
                  <c:v>1985-86</c:v>
                </c:pt>
                <c:pt idx="16">
                  <c:v>1986-87</c:v>
                </c:pt>
                <c:pt idx="17">
                  <c:v>1987-88</c:v>
                </c:pt>
                <c:pt idx="18">
                  <c:v>1988-89</c:v>
                </c:pt>
                <c:pt idx="19">
                  <c:v>1989-90</c:v>
                </c:pt>
                <c:pt idx="20">
                  <c:v>1990-91</c:v>
                </c:pt>
                <c:pt idx="21">
                  <c:v>1991-92</c:v>
                </c:pt>
                <c:pt idx="22">
                  <c:v>1992-93</c:v>
                </c:pt>
                <c:pt idx="23">
                  <c:v> 1993-94</c:v>
                </c:pt>
                <c:pt idx="24">
                  <c:v> 1994-95</c:v>
                </c:pt>
                <c:pt idx="25">
                  <c:v> 1995-96</c:v>
                </c:pt>
                <c:pt idx="26">
                  <c:v>1996-97</c:v>
                </c:pt>
                <c:pt idx="27">
                  <c:v>1997-98</c:v>
                </c:pt>
                <c:pt idx="28">
                  <c:v>1998-99</c:v>
                </c:pt>
                <c:pt idx="29">
                  <c:v>1999-00</c:v>
                </c:pt>
                <c:pt idx="30">
                  <c:v>2000-01</c:v>
                </c:pt>
                <c:pt idx="31">
                  <c:v>2001-02</c:v>
                </c:pt>
                <c:pt idx="32">
                  <c:v>2002-03</c:v>
                </c:pt>
                <c:pt idx="33">
                  <c:v>2003-04</c:v>
                </c:pt>
                <c:pt idx="34">
                  <c:v>2004-05</c:v>
                </c:pt>
                <c:pt idx="35">
                  <c:v>2005-06</c:v>
                </c:pt>
                <c:pt idx="36">
                  <c:v>2006-07</c:v>
                </c:pt>
                <c:pt idx="37">
                  <c:v>2007-08</c:v>
                </c:pt>
                <c:pt idx="38">
                  <c:v>2008-09</c:v>
                </c:pt>
                <c:pt idx="39">
                  <c:v>2009-10</c:v>
                </c:pt>
                <c:pt idx="40">
                  <c:v>2010-11</c:v>
                </c:pt>
                <c:pt idx="41">
                  <c:v>2011-12</c:v>
                </c:pt>
                <c:pt idx="42">
                  <c:v>2012-13</c:v>
                </c:pt>
                <c:pt idx="43">
                  <c:v>2013-14</c:v>
                </c:pt>
                <c:pt idx="44">
                  <c:v>2014-15</c:v>
                </c:pt>
                <c:pt idx="45">
                  <c:v>2015-16</c:v>
                </c:pt>
                <c:pt idx="46">
                  <c:v>2016-17</c:v>
                </c:pt>
                <c:pt idx="47">
                  <c:v>2017-18</c:v>
                </c:pt>
                <c:pt idx="48">
                  <c:v>2018-19</c:v>
                </c:pt>
              </c:strCache>
            </c:strRef>
          </c:cat>
          <c:val>
            <c:numRef>
              <c:f>Sheet3!$B$1:$B$49</c:f>
              <c:numCache>
                <c:formatCode>General</c:formatCode>
                <c:ptCount val="49"/>
                <c:pt idx="0">
                  <c:v>545461.90599879879</c:v>
                </c:pt>
                <c:pt idx="1">
                  <c:v>540865.5339238476</c:v>
                </c:pt>
                <c:pt idx="2">
                  <c:v>517681.06101263576</c:v>
                </c:pt>
                <c:pt idx="3">
                  <c:v>545967.30393367982</c:v>
                </c:pt>
                <c:pt idx="4">
                  <c:v>546808.40750902146</c:v>
                </c:pt>
                <c:pt idx="5">
                  <c:v>607455.47289378732</c:v>
                </c:pt>
                <c:pt idx="6">
                  <c:v>574747.67116842256</c:v>
                </c:pt>
                <c:pt idx="7">
                  <c:v>612001.25348022277</c:v>
                </c:pt>
                <c:pt idx="8">
                  <c:v>628634.02684181009</c:v>
                </c:pt>
                <c:pt idx="9">
                  <c:v>552329.54421067378</c:v>
                </c:pt>
                <c:pt idx="10">
                  <c:v>611072.91593605082</c:v>
                </c:pt>
                <c:pt idx="11">
                  <c:v>637817.06563862727</c:v>
                </c:pt>
                <c:pt idx="12">
                  <c:v>634638.68986962049</c:v>
                </c:pt>
                <c:pt idx="13">
                  <c:v>688440.92180069629</c:v>
                </c:pt>
                <c:pt idx="14">
                  <c:v>698470.40736883855</c:v>
                </c:pt>
                <c:pt idx="15">
                  <c:v>700916.84087458684</c:v>
                </c:pt>
                <c:pt idx="16">
                  <c:v>697273.09549736115</c:v>
                </c:pt>
                <c:pt idx="17">
                  <c:v>685938.8742434961</c:v>
                </c:pt>
                <c:pt idx="18">
                  <c:v>781182.01494561543</c:v>
                </c:pt>
                <c:pt idx="19">
                  <c:v>797067.55712278257</c:v>
                </c:pt>
                <c:pt idx="20">
                  <c:v>824777.34913534904</c:v>
                </c:pt>
                <c:pt idx="21">
                  <c:v>810603.67572536482</c:v>
                </c:pt>
                <c:pt idx="22">
                  <c:v>857345.31249084894</c:v>
                </c:pt>
                <c:pt idx="23">
                  <c:v>882846.36929875449</c:v>
                </c:pt>
                <c:pt idx="24">
                  <c:v>922968.13997086673</c:v>
                </c:pt>
                <c:pt idx="25">
                  <c:v>916672.65178253513</c:v>
                </c:pt>
                <c:pt idx="26">
                  <c:v>1001123.6853807846</c:v>
                </c:pt>
                <c:pt idx="27">
                  <c:v>979434.40422289912</c:v>
                </c:pt>
                <c:pt idx="28">
                  <c:v>1037291.2566134059</c:v>
                </c:pt>
                <c:pt idx="29">
                  <c:v>1066583.2183769853</c:v>
                </c:pt>
                <c:pt idx="30">
                  <c:v>1066056.4162553656</c:v>
                </c:pt>
                <c:pt idx="31">
                  <c:v>1130115.235275548</c:v>
                </c:pt>
                <c:pt idx="32">
                  <c:v>1055380.3766686395</c:v>
                </c:pt>
                <c:pt idx="33">
                  <c:v>1150406.4977377963</c:v>
                </c:pt>
                <c:pt idx="34">
                  <c:v>1152840.6722833845</c:v>
                </c:pt>
                <c:pt idx="35">
                  <c:v>1208284.9771248514</c:v>
                </c:pt>
                <c:pt idx="36">
                  <c:v>1243794.001468244</c:v>
                </c:pt>
                <c:pt idx="37">
                  <c:v>1312283.2275361093</c:v>
                </c:pt>
                <c:pt idx="38">
                  <c:v>1309078.7072208144</c:v>
                </c:pt>
                <c:pt idx="39">
                  <c:v>1297555.7643773283</c:v>
                </c:pt>
                <c:pt idx="40">
                  <c:v>1411633.7308399591</c:v>
                </c:pt>
                <c:pt idx="41">
                  <c:v>1501947.2919545979</c:v>
                </c:pt>
                <c:pt idx="42">
                  <c:v>1524289</c:v>
                </c:pt>
                <c:pt idx="43">
                  <c:v>1609198</c:v>
                </c:pt>
                <c:pt idx="44">
                  <c:v>1605715</c:v>
                </c:pt>
                <c:pt idx="45">
                  <c:v>1616146</c:v>
                </c:pt>
                <c:pt idx="46">
                  <c:v>1726004</c:v>
                </c:pt>
                <c:pt idx="47">
                  <c:v>1828329</c:v>
                </c:pt>
                <c:pt idx="48">
                  <c:v>1872340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D-4150-852D-B783F038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07216"/>
        <c:axId val="544517776"/>
      </c:lineChart>
      <c:catAx>
        <c:axId val="54450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17776"/>
        <c:crosses val="autoZero"/>
        <c:auto val="1"/>
        <c:lblAlgn val="ctr"/>
        <c:lblOffset val="100"/>
        <c:noMultiLvlLbl val="0"/>
      </c:catAx>
      <c:valAx>
        <c:axId val="5445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GVA (Rupee Crore)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0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>
                <a:latin typeface="+mn-lt"/>
              </a:rPr>
              <a:t>Graph-2: GFCF in the Agriculture and Allied Sector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Sheet4!$A$1:$A$49</c:f>
              <c:strCache>
                <c:ptCount val="49"/>
                <c:pt idx="0">
                  <c:v>1970-71</c:v>
                </c:pt>
                <c:pt idx="1">
                  <c:v>1971-72</c:v>
                </c:pt>
                <c:pt idx="2">
                  <c:v>1972-73</c:v>
                </c:pt>
                <c:pt idx="3">
                  <c:v>1973-74</c:v>
                </c:pt>
                <c:pt idx="4">
                  <c:v>1974-75</c:v>
                </c:pt>
                <c:pt idx="5">
                  <c:v>1975-76</c:v>
                </c:pt>
                <c:pt idx="6">
                  <c:v>1976-77</c:v>
                </c:pt>
                <c:pt idx="7">
                  <c:v>1977-78</c:v>
                </c:pt>
                <c:pt idx="8">
                  <c:v>1978-79</c:v>
                </c:pt>
                <c:pt idx="9">
                  <c:v>1979-80</c:v>
                </c:pt>
                <c:pt idx="10">
                  <c:v>1980-81</c:v>
                </c:pt>
                <c:pt idx="11">
                  <c:v>1981-82</c:v>
                </c:pt>
                <c:pt idx="12">
                  <c:v>1982-83</c:v>
                </c:pt>
                <c:pt idx="13">
                  <c:v>1983-84</c:v>
                </c:pt>
                <c:pt idx="14">
                  <c:v>1984-85</c:v>
                </c:pt>
                <c:pt idx="15">
                  <c:v>1985-86</c:v>
                </c:pt>
                <c:pt idx="16">
                  <c:v>1986-87</c:v>
                </c:pt>
                <c:pt idx="17">
                  <c:v>1987-88</c:v>
                </c:pt>
                <c:pt idx="18">
                  <c:v>1988-89</c:v>
                </c:pt>
                <c:pt idx="19">
                  <c:v>1989-90</c:v>
                </c:pt>
                <c:pt idx="20">
                  <c:v>1990-91</c:v>
                </c:pt>
                <c:pt idx="21">
                  <c:v>1991-92</c:v>
                </c:pt>
                <c:pt idx="22">
                  <c:v>1992-93</c:v>
                </c:pt>
                <c:pt idx="23">
                  <c:v>1993-94</c:v>
                </c:pt>
                <c:pt idx="24">
                  <c:v>1994-95</c:v>
                </c:pt>
                <c:pt idx="25">
                  <c:v>1995-96</c:v>
                </c:pt>
                <c:pt idx="26">
                  <c:v>1996-97</c:v>
                </c:pt>
                <c:pt idx="27">
                  <c:v>1997-98</c:v>
                </c:pt>
                <c:pt idx="28">
                  <c:v>1998-99</c:v>
                </c:pt>
                <c:pt idx="29">
                  <c:v>1999-00</c:v>
                </c:pt>
                <c:pt idx="30">
                  <c:v>2000-01</c:v>
                </c:pt>
                <c:pt idx="31">
                  <c:v>2001-02</c:v>
                </c:pt>
                <c:pt idx="32">
                  <c:v>2002-03</c:v>
                </c:pt>
                <c:pt idx="33">
                  <c:v>2003-04</c:v>
                </c:pt>
                <c:pt idx="34">
                  <c:v>2004-05</c:v>
                </c:pt>
                <c:pt idx="35">
                  <c:v>2005-06</c:v>
                </c:pt>
                <c:pt idx="36">
                  <c:v>2006-07</c:v>
                </c:pt>
                <c:pt idx="37">
                  <c:v>2007-08</c:v>
                </c:pt>
                <c:pt idx="38">
                  <c:v>2008-09</c:v>
                </c:pt>
                <c:pt idx="39">
                  <c:v>2009-10</c:v>
                </c:pt>
                <c:pt idx="40">
                  <c:v>2010-11</c:v>
                </c:pt>
                <c:pt idx="41">
                  <c:v>2011-12</c:v>
                </c:pt>
                <c:pt idx="42">
                  <c:v>2012-13</c:v>
                </c:pt>
                <c:pt idx="43">
                  <c:v>2013-14</c:v>
                </c:pt>
                <c:pt idx="44">
                  <c:v>2014-15</c:v>
                </c:pt>
                <c:pt idx="45">
                  <c:v>2015-16</c:v>
                </c:pt>
                <c:pt idx="46">
                  <c:v>2016-17</c:v>
                </c:pt>
                <c:pt idx="47">
                  <c:v>2017-18</c:v>
                </c:pt>
                <c:pt idx="48">
                  <c:v>2018-19</c:v>
                </c:pt>
              </c:strCache>
            </c:strRef>
          </c:cat>
          <c:val>
            <c:numRef>
              <c:f>Sheet4!$B$1:$B$49</c:f>
              <c:numCache>
                <c:formatCode>General</c:formatCode>
                <c:ptCount val="49"/>
                <c:pt idx="0">
                  <c:v>37147.142739104842</c:v>
                </c:pt>
                <c:pt idx="1">
                  <c:v>39634.132694202759</c:v>
                </c:pt>
                <c:pt idx="2">
                  <c:v>41028.117560093364</c:v>
                </c:pt>
                <c:pt idx="3">
                  <c:v>39924.903718243928</c:v>
                </c:pt>
                <c:pt idx="4">
                  <c:v>41212.71054123377</c:v>
                </c:pt>
                <c:pt idx="5">
                  <c:v>40558.600683348748</c:v>
                </c:pt>
                <c:pt idx="6">
                  <c:v>48401.658125618364</c:v>
                </c:pt>
                <c:pt idx="7">
                  <c:v>53639.345162678539</c:v>
                </c:pt>
                <c:pt idx="8">
                  <c:v>57287.099149601294</c:v>
                </c:pt>
                <c:pt idx="9">
                  <c:v>59328.615540983563</c:v>
                </c:pt>
                <c:pt idx="10">
                  <c:v>58935.281903194467</c:v>
                </c:pt>
                <c:pt idx="11">
                  <c:v>49225.712924714775</c:v>
                </c:pt>
                <c:pt idx="12">
                  <c:v>51361.744126267266</c:v>
                </c:pt>
                <c:pt idx="13">
                  <c:v>56486.162281798228</c:v>
                </c:pt>
                <c:pt idx="14">
                  <c:v>51870.979143079981</c:v>
                </c:pt>
                <c:pt idx="15">
                  <c:v>49348.35683555952</c:v>
                </c:pt>
                <c:pt idx="16">
                  <c:v>52722.090016568363</c:v>
                </c:pt>
                <c:pt idx="17">
                  <c:v>64353.748675071984</c:v>
                </c:pt>
                <c:pt idx="18">
                  <c:v>60181.689233961559</c:v>
                </c:pt>
                <c:pt idx="19">
                  <c:v>60213.862406986911</c:v>
                </c:pt>
                <c:pt idx="20">
                  <c:v>91009.336092200829</c:v>
                </c:pt>
                <c:pt idx="21">
                  <c:v>63186.435159713285</c:v>
                </c:pt>
                <c:pt idx="22">
                  <c:v>81347.067065204174</c:v>
                </c:pt>
                <c:pt idx="23">
                  <c:v>69446.611795550183</c:v>
                </c:pt>
                <c:pt idx="24">
                  <c:v>63963.401381521238</c:v>
                </c:pt>
                <c:pt idx="25">
                  <c:v>63012.476428730472</c:v>
                </c:pt>
                <c:pt idx="26">
                  <c:v>67220.713585233098</c:v>
                </c:pt>
                <c:pt idx="27">
                  <c:v>71348.298212744587</c:v>
                </c:pt>
                <c:pt idx="28">
                  <c:v>81744.410961292902</c:v>
                </c:pt>
                <c:pt idx="29">
                  <c:v>116796.2410173942</c:v>
                </c:pt>
                <c:pt idx="30">
                  <c:v>107424.04264940461</c:v>
                </c:pt>
                <c:pt idx="31">
                  <c:v>139831.22792350026</c:v>
                </c:pt>
                <c:pt idx="32">
                  <c:v>126107.32104615528</c:v>
                </c:pt>
                <c:pt idx="33">
                  <c:v>119924.65015232217</c:v>
                </c:pt>
                <c:pt idx="34">
                  <c:v>125450.84675250707</c:v>
                </c:pt>
                <c:pt idx="35">
                  <c:v>146076.51138501347</c:v>
                </c:pt>
                <c:pt idx="36">
                  <c:v>166343.32906397432</c:v>
                </c:pt>
                <c:pt idx="37">
                  <c:v>193505.36263776544</c:v>
                </c:pt>
                <c:pt idx="38">
                  <c:v>199696.25724514399</c:v>
                </c:pt>
                <c:pt idx="39">
                  <c:v>215026.69877286896</c:v>
                </c:pt>
                <c:pt idx="40">
                  <c:v>238778.86160095214</c:v>
                </c:pt>
                <c:pt idx="41">
                  <c:v>267654.27050658246</c:v>
                </c:pt>
                <c:pt idx="42">
                  <c:v>243720</c:v>
                </c:pt>
                <c:pt idx="43">
                  <c:v>276048</c:v>
                </c:pt>
                <c:pt idx="44">
                  <c:v>264027</c:v>
                </c:pt>
                <c:pt idx="45">
                  <c:v>229194</c:v>
                </c:pt>
                <c:pt idx="46">
                  <c:v>257982</c:v>
                </c:pt>
                <c:pt idx="47">
                  <c:v>271915</c:v>
                </c:pt>
                <c:pt idx="48">
                  <c:v>295585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F-4952-9F0A-D0B679EFC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152952"/>
        <c:axId val="562151992"/>
      </c:lineChart>
      <c:catAx>
        <c:axId val="562152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51992"/>
        <c:crosses val="autoZero"/>
        <c:auto val="1"/>
        <c:lblAlgn val="ctr"/>
        <c:lblOffset val="100"/>
        <c:noMultiLvlLbl val="0"/>
      </c:catAx>
      <c:valAx>
        <c:axId val="56215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GFCF (Rupee Crore)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5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GFCF in Agriculture and Allied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Public Sector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Sheet5!$A$2:$A$9</c:f>
              <c:strCache>
                <c:ptCount val="8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  <c:pt idx="5">
                  <c:v>2016-17</c:v>
                </c:pt>
                <c:pt idx="6">
                  <c:v>2017-18</c:v>
                </c:pt>
                <c:pt idx="7">
                  <c:v>2018-19</c:v>
                </c:pt>
              </c:strCache>
            </c:strRef>
          </c:cat>
          <c:val>
            <c:numRef>
              <c:f>Sheet5!$B$2:$B$9</c:f>
              <c:numCache>
                <c:formatCode>General</c:formatCode>
                <c:ptCount val="8"/>
                <c:pt idx="0">
                  <c:v>35576</c:v>
                </c:pt>
                <c:pt idx="1">
                  <c:v>35905</c:v>
                </c:pt>
                <c:pt idx="2">
                  <c:v>33631</c:v>
                </c:pt>
                <c:pt idx="3">
                  <c:v>36919</c:v>
                </c:pt>
                <c:pt idx="4">
                  <c:v>42287</c:v>
                </c:pt>
                <c:pt idx="5">
                  <c:v>47380</c:v>
                </c:pt>
                <c:pt idx="6">
                  <c:v>46071</c:v>
                </c:pt>
                <c:pt idx="7">
                  <c:v>61810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D-475B-962D-AF3E316E8C13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Private Corporations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Sheet5!$A$2:$A$9</c:f>
              <c:strCache>
                <c:ptCount val="8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  <c:pt idx="5">
                  <c:v>2016-17</c:v>
                </c:pt>
                <c:pt idx="6">
                  <c:v>2017-18</c:v>
                </c:pt>
                <c:pt idx="7">
                  <c:v>2018-19</c:v>
                </c:pt>
              </c:strCache>
            </c:strRef>
          </c:cat>
          <c:val>
            <c:numRef>
              <c:f>Sheet5!$C$2:$C$9</c:f>
              <c:numCache>
                <c:formatCode>General</c:formatCode>
                <c:ptCount val="8"/>
                <c:pt idx="0">
                  <c:v>2489</c:v>
                </c:pt>
                <c:pt idx="1">
                  <c:v>3717</c:v>
                </c:pt>
                <c:pt idx="2">
                  <c:v>5914</c:v>
                </c:pt>
                <c:pt idx="3">
                  <c:v>6096</c:v>
                </c:pt>
                <c:pt idx="4">
                  <c:v>6402</c:v>
                </c:pt>
                <c:pt idx="5">
                  <c:v>5324</c:v>
                </c:pt>
                <c:pt idx="6">
                  <c:v>7571</c:v>
                </c:pt>
                <c:pt idx="7">
                  <c:v>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D-475B-962D-AF3E316E8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497936"/>
        <c:axId val="544498576"/>
      </c:lineChart>
      <c:catAx>
        <c:axId val="5444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98576"/>
        <c:crosses val="autoZero"/>
        <c:auto val="1"/>
        <c:lblAlgn val="ctr"/>
        <c:lblOffset val="100"/>
        <c:noMultiLvlLbl val="0"/>
      </c:catAx>
      <c:valAx>
        <c:axId val="54449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GFCF (Rupee Crore)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GFCF in Agriculture and Allied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Household Sector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Sheet5!$A$2:$A$9</c:f>
              <c:strCache>
                <c:ptCount val="8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  <c:pt idx="5">
                  <c:v>2016-17</c:v>
                </c:pt>
                <c:pt idx="6">
                  <c:v>2017-18</c:v>
                </c:pt>
                <c:pt idx="7">
                  <c:v>2018-19</c:v>
                </c:pt>
              </c:strCache>
            </c:strRef>
          </c:cat>
          <c:val>
            <c:numRef>
              <c:f>Sheet5!$D$2:$D$9</c:f>
              <c:numCache>
                <c:formatCode>General</c:formatCode>
                <c:ptCount val="8"/>
                <c:pt idx="0">
                  <c:v>229589</c:v>
                </c:pt>
                <c:pt idx="1">
                  <c:v>204097</c:v>
                </c:pt>
                <c:pt idx="2">
                  <c:v>236504</c:v>
                </c:pt>
                <c:pt idx="3">
                  <c:v>221012</c:v>
                </c:pt>
                <c:pt idx="4">
                  <c:v>180505</c:v>
                </c:pt>
                <c:pt idx="5">
                  <c:v>205278</c:v>
                </c:pt>
                <c:pt idx="6">
                  <c:v>218272</c:v>
                </c:pt>
                <c:pt idx="7">
                  <c:v>228168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6-4E71-B457-1BC1AEB11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486736"/>
        <c:axId val="544487056"/>
      </c:lineChart>
      <c:catAx>
        <c:axId val="54448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87056"/>
        <c:crosses val="autoZero"/>
        <c:auto val="1"/>
        <c:lblAlgn val="ctr"/>
        <c:lblOffset val="100"/>
        <c:noMultiLvlLbl val="0"/>
      </c:catAx>
      <c:valAx>
        <c:axId val="544487056"/>
        <c:scaling>
          <c:orientation val="minMax"/>
          <c:min val="15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GFCF (Rupee Crore)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86736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Graph-3: GFCF in Agriculture and Allied Sector- Sector Wise</a:t>
            </a:r>
          </a:p>
        </c:rich>
      </c:tx>
      <c:layout>
        <c:manualLayout>
          <c:xMode val="edge"/>
          <c:yMode val="edge"/>
          <c:x val="9.3511183643648174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85615546193833"/>
          <c:y val="0.19902546903859245"/>
          <c:w val="0.64811592300962384"/>
          <c:h val="0.54844670457859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Public 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Sheet5!$A$2:$A$9</c:f>
              <c:strCache>
                <c:ptCount val="8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  <c:pt idx="5">
                  <c:v>2016-17</c:v>
                </c:pt>
                <c:pt idx="6">
                  <c:v>2017-18</c:v>
                </c:pt>
                <c:pt idx="7">
                  <c:v>2018-19</c:v>
                </c:pt>
              </c:strCache>
            </c:strRef>
          </c:cat>
          <c:val>
            <c:numRef>
              <c:f>Sheet5!$B$2:$B$9</c:f>
              <c:numCache>
                <c:formatCode>General</c:formatCode>
                <c:ptCount val="8"/>
                <c:pt idx="0">
                  <c:v>35576</c:v>
                </c:pt>
                <c:pt idx="1">
                  <c:v>35905</c:v>
                </c:pt>
                <c:pt idx="2">
                  <c:v>33631</c:v>
                </c:pt>
                <c:pt idx="3">
                  <c:v>36919</c:v>
                </c:pt>
                <c:pt idx="4">
                  <c:v>42287</c:v>
                </c:pt>
                <c:pt idx="5">
                  <c:v>47380</c:v>
                </c:pt>
                <c:pt idx="6">
                  <c:v>46071</c:v>
                </c:pt>
                <c:pt idx="7">
                  <c:v>61810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F-43B2-B85A-74E39583D460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Private Corporations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Sheet5!$A$2:$A$9</c:f>
              <c:strCache>
                <c:ptCount val="8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  <c:pt idx="5">
                  <c:v>2016-17</c:v>
                </c:pt>
                <c:pt idx="6">
                  <c:v>2017-18</c:v>
                </c:pt>
                <c:pt idx="7">
                  <c:v>2018-19</c:v>
                </c:pt>
              </c:strCache>
            </c:strRef>
          </c:cat>
          <c:val>
            <c:numRef>
              <c:f>Sheet5!$C$2:$C$9</c:f>
              <c:numCache>
                <c:formatCode>General</c:formatCode>
                <c:ptCount val="8"/>
                <c:pt idx="0">
                  <c:v>2489</c:v>
                </c:pt>
                <c:pt idx="1">
                  <c:v>3717</c:v>
                </c:pt>
                <c:pt idx="2">
                  <c:v>5914</c:v>
                </c:pt>
                <c:pt idx="3">
                  <c:v>6096</c:v>
                </c:pt>
                <c:pt idx="4">
                  <c:v>6402</c:v>
                </c:pt>
                <c:pt idx="5">
                  <c:v>5324</c:v>
                </c:pt>
                <c:pt idx="6">
                  <c:v>7571</c:v>
                </c:pt>
                <c:pt idx="7">
                  <c:v>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F-43B2-B85A-74E39583D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888760"/>
        <c:axId val="588887800"/>
      </c:barChart>
      <c:lineChart>
        <c:grouping val="standard"/>
        <c:varyColors val="0"/>
        <c:ser>
          <c:idx val="2"/>
          <c:order val="2"/>
          <c:tx>
            <c:strRef>
              <c:f>Sheet5!$D$1</c:f>
              <c:strCache>
                <c:ptCount val="1"/>
                <c:pt idx="0">
                  <c:v>Household Sector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Sheet5!$A$2:$A$9</c:f>
              <c:strCache>
                <c:ptCount val="8"/>
                <c:pt idx="0">
                  <c:v>2011-12</c:v>
                </c:pt>
                <c:pt idx="1">
                  <c:v>2012-13</c:v>
                </c:pt>
                <c:pt idx="2">
                  <c:v>2013-14</c:v>
                </c:pt>
                <c:pt idx="3">
                  <c:v>2014-15</c:v>
                </c:pt>
                <c:pt idx="4">
                  <c:v>2015-16</c:v>
                </c:pt>
                <c:pt idx="5">
                  <c:v>2016-17</c:v>
                </c:pt>
                <c:pt idx="6">
                  <c:v>2017-18</c:v>
                </c:pt>
                <c:pt idx="7">
                  <c:v>2018-19</c:v>
                </c:pt>
              </c:strCache>
            </c:strRef>
          </c:cat>
          <c:val>
            <c:numRef>
              <c:f>Sheet5!$D$2:$D$9</c:f>
              <c:numCache>
                <c:formatCode>General</c:formatCode>
                <c:ptCount val="8"/>
                <c:pt idx="0">
                  <c:v>229589</c:v>
                </c:pt>
                <c:pt idx="1">
                  <c:v>204097</c:v>
                </c:pt>
                <c:pt idx="2">
                  <c:v>236504</c:v>
                </c:pt>
                <c:pt idx="3">
                  <c:v>221012</c:v>
                </c:pt>
                <c:pt idx="4">
                  <c:v>180505</c:v>
                </c:pt>
                <c:pt idx="5">
                  <c:v>205278</c:v>
                </c:pt>
                <c:pt idx="6">
                  <c:v>218272</c:v>
                </c:pt>
                <c:pt idx="7">
                  <c:v>228168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AF-43B2-B85A-74E39583D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766992"/>
        <c:axId val="405766352"/>
      </c:lineChart>
      <c:catAx>
        <c:axId val="58888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87800"/>
        <c:crosses val="autoZero"/>
        <c:auto val="1"/>
        <c:lblAlgn val="ctr"/>
        <c:lblOffset val="100"/>
        <c:noMultiLvlLbl val="0"/>
      </c:catAx>
      <c:valAx>
        <c:axId val="58888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GFCF Public and Corporate Sector</a:t>
                </a:r>
              </a:p>
              <a:p>
                <a:pPr>
                  <a:defRPr/>
                </a:pPr>
                <a:r>
                  <a:rPr lang="en-US"/>
                  <a:t>(Rupee Crore)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4435185185185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88760"/>
        <c:crosses val="autoZero"/>
        <c:crossBetween val="between"/>
      </c:valAx>
      <c:valAx>
        <c:axId val="405766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GFCF Household Sector</a:t>
                </a:r>
              </a:p>
              <a:p>
                <a:pPr>
                  <a:defRPr/>
                </a:pPr>
                <a:r>
                  <a:rPr lang="en-US"/>
                  <a:t>(Rupee Crore)</a:t>
                </a:r>
              </a:p>
            </c:rich>
          </c:tx>
          <c:layout>
            <c:manualLayout>
              <c:xMode val="edge"/>
              <c:yMode val="edge"/>
              <c:x val="0.92694982613015398"/>
              <c:y val="0.21225298226610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6992"/>
        <c:crosses val="max"/>
        <c:crossBetween val="between"/>
      </c:valAx>
      <c:catAx>
        <c:axId val="405766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57663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81434714760504"/>
          <c:y val="0.90998587812393017"/>
          <c:w val="0.78532824281987434"/>
          <c:h val="7.6427165354330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3</xdr:row>
      <xdr:rowOff>186690</xdr:rowOff>
    </xdr:from>
    <xdr:to>
      <xdr:col>14</xdr:col>
      <xdr:colOff>0</xdr:colOff>
      <xdr:row>23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B13F65-F9B6-436F-BF52-D8589DF8C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7620</xdr:colOff>
      <xdr:row>3</xdr:row>
      <xdr:rowOff>0</xdr:rowOff>
    </xdr:from>
    <xdr:to>
      <xdr:col>35</xdr:col>
      <xdr:colOff>0</xdr:colOff>
      <xdr:row>22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FF6156-83AD-4602-9E62-9BF47678A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23</xdr:row>
      <xdr:rowOff>186690</xdr:rowOff>
    </xdr:from>
    <xdr:to>
      <xdr:col>35</xdr:col>
      <xdr:colOff>7620</xdr:colOff>
      <xdr:row>42</xdr:row>
      <xdr:rowOff>205740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D36DEB-C81F-4E1D-A3A1-030A56CD4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137160</xdr:rowOff>
    </xdr:from>
    <xdr:to>
      <xdr:col>15</xdr:col>
      <xdr:colOff>228600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E2DD5-A715-4F88-BBD8-50780518B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</xdr:row>
      <xdr:rowOff>175260</xdr:rowOff>
    </xdr:from>
    <xdr:to>
      <xdr:col>10</xdr:col>
      <xdr:colOff>381000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B5ED2-D714-4BB6-B662-4E2867BE1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7</xdr:row>
      <xdr:rowOff>7620</xdr:rowOff>
    </xdr:from>
    <xdr:to>
      <xdr:col>15</xdr:col>
      <xdr:colOff>236220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48A4E-360D-41C1-A6CA-CB2D8F0ED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289560</xdr:colOff>
      <xdr:row>10</xdr:row>
      <xdr:rowOff>121920</xdr:rowOff>
    </xdr:from>
    <xdr:to>
      <xdr:col>7</xdr:col>
      <xdr:colOff>594360</xdr:colOff>
      <xdr:row>25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845B5-410F-4C38-A6F4-2D55E0A81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144780</xdr:colOff>
      <xdr:row>3</xdr:row>
      <xdr:rowOff>114300</xdr:rowOff>
    </xdr:from>
    <xdr:to>
      <xdr:col>22</xdr:col>
      <xdr:colOff>304800</xdr:colOff>
      <xdr:row>18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A211EC-D2DA-4042-8FA1-488BA3390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7521-7E90-44E7-BE4C-26BB7300A5D6}">
  <dimension ref="A1:AD71"/>
  <sheetViews>
    <sheetView workbookViewId="0">
      <selection sqref="A1:J1"/>
    </sheetView>
  </sheetViews>
  <sheetFormatPr defaultRowHeight="14.4" x14ac:dyDescent="0.3"/>
  <cols>
    <col min="2" max="2" width="9.21875" bestFit="1" customWidth="1"/>
    <col min="20" max="20" width="16.44140625" bestFit="1" customWidth="1"/>
    <col min="22" max="23" width="8.88671875" style="8"/>
  </cols>
  <sheetData>
    <row r="1" spans="1:30" x14ac:dyDescent="0.3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1"/>
      <c r="L1" s="1"/>
      <c r="R1" s="26" t="s">
        <v>70</v>
      </c>
      <c r="S1" s="26"/>
      <c r="T1" s="26"/>
      <c r="U1" s="26"/>
      <c r="V1" s="26"/>
      <c r="W1" s="26"/>
      <c r="X1" s="26"/>
      <c r="Y1" s="26"/>
      <c r="Z1" s="26"/>
      <c r="AA1" s="26"/>
    </row>
    <row r="3" spans="1:30" ht="15" thickBot="1" x14ac:dyDescent="0.35">
      <c r="A3" s="6" t="s">
        <v>1</v>
      </c>
      <c r="B3" s="7">
        <v>237306.72015188841</v>
      </c>
      <c r="R3" t="s">
        <v>71</v>
      </c>
      <c r="S3" t="s">
        <v>72</v>
      </c>
      <c r="T3" s="1" t="s">
        <v>73</v>
      </c>
      <c r="U3" t="s">
        <v>74</v>
      </c>
    </row>
    <row r="4" spans="1:30" ht="17.399999999999999" thickBot="1" x14ac:dyDescent="0.35">
      <c r="A4" s="2" t="s">
        <v>2</v>
      </c>
      <c r="B4" s="7">
        <v>241179.29251268407</v>
      </c>
      <c r="R4" s="14" t="s">
        <v>11</v>
      </c>
      <c r="S4" s="15">
        <v>8678.9067848864106</v>
      </c>
      <c r="T4" s="7">
        <v>11868.97486583536</v>
      </c>
      <c r="U4" s="15">
        <v>20547.881650721771</v>
      </c>
      <c r="V4" s="19">
        <f>S4/U4*100</f>
        <v>42.23747699355448</v>
      </c>
      <c r="W4" s="19"/>
      <c r="X4" s="7"/>
    </row>
    <row r="5" spans="1:30" ht="17.399999999999999" thickBot="1" x14ac:dyDescent="0.35">
      <c r="A5" s="2" t="s">
        <v>3</v>
      </c>
      <c r="B5" s="7">
        <v>251222.67051954853</v>
      </c>
      <c r="R5" s="14" t="s">
        <v>12</v>
      </c>
      <c r="S5" s="16">
        <v>8448.4366371563665</v>
      </c>
      <c r="T5" s="7">
        <v>14740.104328944752</v>
      </c>
      <c r="U5" s="15">
        <v>23188.540966101118</v>
      </c>
      <c r="V5" s="19"/>
      <c r="W5" s="19">
        <f>U62/U4</f>
        <v>13.096824508454723</v>
      </c>
    </row>
    <row r="6" spans="1:30" ht="17.399999999999999" thickBot="1" x14ac:dyDescent="0.35">
      <c r="A6" s="2" t="s">
        <v>4</v>
      </c>
      <c r="B6" s="7">
        <v>273779.61039921048</v>
      </c>
      <c r="R6" s="14" t="s">
        <v>13</v>
      </c>
      <c r="S6" s="16">
        <v>9562.6887849255363</v>
      </c>
      <c r="T6" s="7">
        <v>14071.605935990196</v>
      </c>
      <c r="U6" s="15">
        <v>23634.294720915732</v>
      </c>
      <c r="V6" s="19"/>
      <c r="W6" s="19"/>
    </row>
    <row r="7" spans="1:30" ht="17.399999999999999" thickBot="1" x14ac:dyDescent="0.35">
      <c r="A7" s="2" t="s">
        <v>5</v>
      </c>
      <c r="B7" s="7">
        <v>281412.74498341815</v>
      </c>
      <c r="R7" s="14" t="s">
        <v>14</v>
      </c>
      <c r="S7" s="16">
        <v>10213.232614898619</v>
      </c>
      <c r="T7" s="7">
        <v>15913.230743727991</v>
      </c>
      <c r="U7" s="15">
        <v>26126.46335862661</v>
      </c>
      <c r="V7" s="19"/>
      <c r="W7" s="19"/>
      <c r="AD7" s="8"/>
    </row>
    <row r="8" spans="1:30" ht="17.399999999999999" thickBot="1" x14ac:dyDescent="0.35">
      <c r="A8" s="2" t="s">
        <v>6</v>
      </c>
      <c r="B8" s="7">
        <v>277260.71009317774</v>
      </c>
      <c r="R8" s="14" t="s">
        <v>15</v>
      </c>
      <c r="S8" s="16">
        <v>10330.135843476332</v>
      </c>
      <c r="T8" s="7">
        <v>18536.365266744902</v>
      </c>
      <c r="U8" s="15">
        <v>28866.501110221234</v>
      </c>
      <c r="V8" s="19"/>
      <c r="W8" s="19"/>
      <c r="AD8" s="8"/>
    </row>
    <row r="9" spans="1:30" ht="17.399999999999999" thickBot="1" x14ac:dyDescent="0.35">
      <c r="A9" s="2" t="s">
        <v>7</v>
      </c>
      <c r="B9" s="7">
        <v>293828.97849431518</v>
      </c>
      <c r="R9" s="14" t="s">
        <v>16</v>
      </c>
      <c r="S9" s="16">
        <v>10918.268340688321</v>
      </c>
      <c r="T9" s="7">
        <v>17482.115316286254</v>
      </c>
      <c r="U9" s="15">
        <v>28400.383656974573</v>
      </c>
      <c r="V9" s="19"/>
      <c r="W9" s="19"/>
      <c r="AD9" s="8"/>
    </row>
    <row r="10" spans="1:30" ht="17.399999999999999" thickBot="1" x14ac:dyDescent="0.35">
      <c r="A10" s="2" t="s">
        <v>8</v>
      </c>
      <c r="B10" s="7">
        <v>278883.08631365217</v>
      </c>
      <c r="R10" s="14" t="s">
        <v>17</v>
      </c>
      <c r="S10" s="16">
        <v>9501.3425218066986</v>
      </c>
      <c r="T10" s="7">
        <v>22097.811748816715</v>
      </c>
      <c r="U10" s="15">
        <v>31599.154270623414</v>
      </c>
      <c r="V10" s="19"/>
      <c r="W10" s="19"/>
      <c r="AD10" s="8"/>
    </row>
    <row r="11" spans="1:30" ht="17.399999999999999" thickBot="1" x14ac:dyDescent="0.35">
      <c r="A11" s="2" t="s">
        <v>9</v>
      </c>
      <c r="B11" s="7">
        <v>310199.18590786122</v>
      </c>
      <c r="R11" s="14" t="s">
        <v>18</v>
      </c>
      <c r="S11" s="16">
        <v>9747.8722576266555</v>
      </c>
      <c r="T11" s="7">
        <v>29004.455979786075</v>
      </c>
      <c r="U11" s="15">
        <v>38752.32823741273</v>
      </c>
      <c r="V11" s="19"/>
      <c r="W11" s="19"/>
      <c r="AD11" s="8"/>
    </row>
    <row r="12" spans="1:30" ht="17.399999999999999" thickBot="1" x14ac:dyDescent="0.35">
      <c r="A12" s="2" t="s">
        <v>10</v>
      </c>
      <c r="B12" s="7">
        <v>305674.77810219157</v>
      </c>
      <c r="R12" s="14" t="s">
        <v>19</v>
      </c>
      <c r="S12" s="16">
        <v>11334.472610834619</v>
      </c>
      <c r="T12" s="7">
        <v>30329.360877457115</v>
      </c>
      <c r="U12" s="15">
        <v>41663.833488291733</v>
      </c>
      <c r="V12" s="19"/>
      <c r="W12" s="19"/>
      <c r="AD12" s="8"/>
    </row>
    <row r="13" spans="1:30" ht="17.399999999999999" thickBot="1" x14ac:dyDescent="0.35">
      <c r="A13" s="2" t="s">
        <v>11</v>
      </c>
      <c r="B13" s="7">
        <v>327951.36193320912</v>
      </c>
      <c r="R13" s="14" t="s">
        <v>20</v>
      </c>
      <c r="S13" s="16">
        <v>10956.612172724572</v>
      </c>
      <c r="T13" s="7">
        <v>30473.310462210531</v>
      </c>
      <c r="U13" s="15">
        <v>41429.922634935101</v>
      </c>
      <c r="V13" s="19"/>
      <c r="W13" s="19"/>
    </row>
    <row r="14" spans="1:30" ht="17.399999999999999" thickBot="1" x14ac:dyDescent="0.35">
      <c r="A14" s="2" t="s">
        <v>12</v>
      </c>
      <c r="B14" s="7">
        <v>326877.89942717145</v>
      </c>
      <c r="R14" s="14" t="s">
        <v>21</v>
      </c>
      <c r="S14" s="16">
        <v>11017.636083584972</v>
      </c>
      <c r="T14" s="7">
        <v>25229.309576051593</v>
      </c>
      <c r="U14" s="15">
        <v>36246.945659636564</v>
      </c>
      <c r="V14" s="19"/>
      <c r="W14" s="19"/>
      <c r="X14" s="8"/>
      <c r="Y14" s="8"/>
      <c r="Z14" s="8"/>
      <c r="AA14" s="8"/>
    </row>
    <row r="15" spans="1:30" ht="17.399999999999999" thickBot="1" x14ac:dyDescent="0.35">
      <c r="A15" s="2" t="s">
        <v>13</v>
      </c>
      <c r="B15" s="7">
        <v>319896.66656935832</v>
      </c>
      <c r="R15" s="14" t="s">
        <v>22</v>
      </c>
      <c r="S15" s="16">
        <v>11864.824173481624</v>
      </c>
      <c r="T15" s="7">
        <v>26764.547608277062</v>
      </c>
      <c r="U15" s="15">
        <v>38629.371781758688</v>
      </c>
      <c r="V15" s="19"/>
      <c r="W15" s="19"/>
    </row>
    <row r="16" spans="1:30" ht="17.399999999999999" thickBot="1" x14ac:dyDescent="0.35">
      <c r="A16" s="2" t="s">
        <v>14</v>
      </c>
      <c r="B16" s="7">
        <v>325825.13998850971</v>
      </c>
      <c r="R16" s="14" t="s">
        <v>23</v>
      </c>
      <c r="S16" s="16">
        <v>15516.29993936539</v>
      </c>
      <c r="T16" s="7">
        <v>24619.779611021157</v>
      </c>
      <c r="U16" s="15">
        <v>40136.079550386545</v>
      </c>
      <c r="V16" s="19"/>
      <c r="W16" s="19"/>
    </row>
    <row r="17" spans="1:23" ht="17.399999999999999" thickBot="1" x14ac:dyDescent="0.35">
      <c r="A17" s="2" t="s">
        <v>15</v>
      </c>
      <c r="B17" s="7">
        <v>359433.26181136147</v>
      </c>
      <c r="R17" s="14" t="s">
        <v>24</v>
      </c>
      <c r="S17" s="16">
        <v>13784.462032701143</v>
      </c>
      <c r="T17" s="7">
        <v>25250.410879442272</v>
      </c>
      <c r="U17" s="15">
        <v>39034.872912143415</v>
      </c>
      <c r="V17" s="19"/>
      <c r="W17" s="19"/>
    </row>
    <row r="18" spans="1:23" ht="17.399999999999999" thickBot="1" x14ac:dyDescent="0.35">
      <c r="A18" s="2" t="s">
        <v>16</v>
      </c>
      <c r="B18" s="7">
        <v>311045.92931118113</v>
      </c>
      <c r="R18" s="14" t="s">
        <v>25</v>
      </c>
      <c r="S18" s="16">
        <v>12822.337514727484</v>
      </c>
      <c r="T18" s="7">
        <v>27462.443315383527</v>
      </c>
      <c r="U18" s="15">
        <v>40284.780830111013</v>
      </c>
      <c r="V18" s="19"/>
      <c r="W18" s="19"/>
    </row>
    <row r="19" spans="1:23" ht="17.399999999999999" thickBot="1" x14ac:dyDescent="0.35">
      <c r="A19" s="2" t="s">
        <v>17</v>
      </c>
      <c r="B19" s="7">
        <v>303947.81918389315</v>
      </c>
      <c r="R19" s="14" t="s">
        <v>26</v>
      </c>
      <c r="S19" s="16">
        <v>14120.232557688956</v>
      </c>
      <c r="T19" s="7">
        <v>25454.092097240253</v>
      </c>
      <c r="U19" s="15">
        <v>39574.324654929209</v>
      </c>
      <c r="V19" s="19"/>
      <c r="W19" s="19"/>
    </row>
    <row r="20" spans="1:23" ht="17.399999999999999" thickBot="1" x14ac:dyDescent="0.35">
      <c r="A20" s="2" t="s">
        <v>18</v>
      </c>
      <c r="B20" s="7">
        <v>355821.50498559896</v>
      </c>
      <c r="R20" s="14" t="s">
        <v>27</v>
      </c>
      <c r="S20" s="16">
        <v>19321.165171560828</v>
      </c>
      <c r="T20" s="7">
        <v>27786.255697981807</v>
      </c>
      <c r="U20" s="15">
        <v>47107.420869542635</v>
      </c>
      <c r="V20" s="19"/>
      <c r="W20" s="19"/>
    </row>
    <row r="21" spans="1:23" ht="17.399999999999999" thickBot="1" x14ac:dyDescent="0.35">
      <c r="A21" s="2" t="s">
        <v>19</v>
      </c>
      <c r="B21" s="7">
        <v>354533.69983947941</v>
      </c>
      <c r="R21" s="14" t="s">
        <v>28</v>
      </c>
      <c r="S21" s="16">
        <v>21326.216751201788</v>
      </c>
      <c r="T21" s="7">
        <v>30984.434715851919</v>
      </c>
      <c r="U21" s="15">
        <v>52310.651467053707</v>
      </c>
      <c r="V21" s="19"/>
      <c r="W21" s="19"/>
    </row>
    <row r="22" spans="1:23" ht="17.399999999999999" thickBot="1" x14ac:dyDescent="0.35">
      <c r="A22" s="2" t="s">
        <v>20</v>
      </c>
      <c r="B22" s="7">
        <v>380199.16561263893</v>
      </c>
      <c r="R22" s="14" t="s">
        <v>29</v>
      </c>
      <c r="S22" s="16">
        <v>22969.024094479075</v>
      </c>
      <c r="T22" s="7">
        <v>32939.904908269673</v>
      </c>
      <c r="U22" s="15">
        <v>55908.929002748751</v>
      </c>
      <c r="V22" s="19"/>
      <c r="W22" s="19"/>
    </row>
    <row r="23" spans="1:23" ht="17.399999999999999" thickBot="1" x14ac:dyDescent="0.35">
      <c r="A23" s="2" t="s">
        <v>21</v>
      </c>
      <c r="B23" s="7">
        <v>408256.54224081739</v>
      </c>
      <c r="R23" s="14" t="s">
        <v>30</v>
      </c>
      <c r="S23" s="17">
        <v>23966.018806858232</v>
      </c>
      <c r="T23" s="7">
        <v>33975.596176621388</v>
      </c>
      <c r="U23" s="15">
        <v>57941.614983479623</v>
      </c>
      <c r="V23" s="19"/>
      <c r="W23" s="19"/>
    </row>
    <row r="24" spans="1:23" ht="17.399999999999999" thickBot="1" x14ac:dyDescent="0.35">
      <c r="A24" s="2" t="s">
        <v>22</v>
      </c>
      <c r="B24" s="7">
        <v>397408.21142293693</v>
      </c>
      <c r="R24" s="14" t="s">
        <v>31</v>
      </c>
      <c r="S24" s="15">
        <v>26406.278047021297</v>
      </c>
      <c r="T24" s="7">
        <v>30913.558541424965</v>
      </c>
      <c r="U24" s="15">
        <v>57319.836588446262</v>
      </c>
      <c r="V24" s="19"/>
      <c r="W24" s="19"/>
    </row>
    <row r="25" spans="1:23" ht="17.399999999999999" thickBot="1" x14ac:dyDescent="0.35">
      <c r="A25" s="2" t="s">
        <v>23</v>
      </c>
      <c r="B25" s="7">
        <v>375004.96352766722</v>
      </c>
      <c r="R25" s="14" t="s">
        <v>32</v>
      </c>
      <c r="S25" s="15">
        <v>24122.011056911517</v>
      </c>
      <c r="T25" s="7">
        <v>23537.433919543339</v>
      </c>
      <c r="U25" s="15">
        <v>47659.444976454855</v>
      </c>
      <c r="V25" s="19"/>
      <c r="W25" s="19"/>
    </row>
    <row r="26" spans="1:23" ht="17.399999999999999" thickBot="1" x14ac:dyDescent="0.35">
      <c r="A26" s="2" t="s">
        <v>24</v>
      </c>
      <c r="B26" s="7">
        <v>406559.91741544032</v>
      </c>
      <c r="R26" s="14" t="s">
        <v>33</v>
      </c>
      <c r="S26" s="15">
        <v>23629.811131241611</v>
      </c>
      <c r="T26" s="7">
        <v>25976.340715686023</v>
      </c>
      <c r="U26" s="15">
        <v>49606.151846927634</v>
      </c>
      <c r="V26" s="19"/>
      <c r="W26" s="19"/>
    </row>
    <row r="27" spans="1:23" ht="17.399999999999999" thickBot="1" x14ac:dyDescent="0.35">
      <c r="A27" s="2" t="s">
        <v>25</v>
      </c>
      <c r="B27" s="7">
        <v>395400.63664297923</v>
      </c>
      <c r="R27" s="14" t="s">
        <v>34</v>
      </c>
      <c r="S27" s="15">
        <v>24144.257713664982</v>
      </c>
      <c r="T27" s="7">
        <v>30231.162278114705</v>
      </c>
      <c r="U27" s="15">
        <v>54375.419991779687</v>
      </c>
      <c r="V27" s="19"/>
      <c r="W27" s="19"/>
    </row>
    <row r="28" spans="1:23" ht="17.399999999999999" thickBot="1" x14ac:dyDescent="0.35">
      <c r="A28" s="2" t="s">
        <v>26</v>
      </c>
      <c r="B28" s="7">
        <v>451392.01773091522</v>
      </c>
      <c r="R28" s="14" t="s">
        <v>35</v>
      </c>
      <c r="S28" s="15">
        <v>22778.05972744125</v>
      </c>
      <c r="T28" s="7">
        <v>27113.502864242226</v>
      </c>
      <c r="U28" s="15">
        <v>49891.562591683476</v>
      </c>
      <c r="V28" s="19"/>
      <c r="W28" s="19"/>
    </row>
    <row r="29" spans="1:23" ht="17.399999999999999" thickBot="1" x14ac:dyDescent="0.35">
      <c r="A29" s="2" t="s">
        <v>27</v>
      </c>
      <c r="B29" s="7">
        <v>423879.74143286777</v>
      </c>
      <c r="R29" s="14" t="s">
        <v>36</v>
      </c>
      <c r="S29" s="15">
        <v>20442.051159139697</v>
      </c>
      <c r="T29" s="7">
        <v>27164.92682867037</v>
      </c>
      <c r="U29" s="15">
        <v>47606.977987810067</v>
      </c>
      <c r="V29" s="19"/>
      <c r="W29" s="19"/>
    </row>
    <row r="30" spans="1:23" ht="17.399999999999999" thickBot="1" x14ac:dyDescent="0.35">
      <c r="A30" s="2" t="s">
        <v>28</v>
      </c>
      <c r="B30" s="7">
        <v>476771.84703697579</v>
      </c>
      <c r="R30" s="14" t="s">
        <v>37</v>
      </c>
      <c r="S30" s="15">
        <v>20216.138956310318</v>
      </c>
      <c r="T30" s="7">
        <v>30308.04467512263</v>
      </c>
      <c r="U30" s="15">
        <v>50524.183631432948</v>
      </c>
      <c r="V30" s="19"/>
      <c r="W30" s="19"/>
    </row>
    <row r="31" spans="1:23" ht="17.399999999999999" thickBot="1" x14ac:dyDescent="0.35">
      <c r="A31" s="2" t="s">
        <v>29</v>
      </c>
      <c r="B31" s="7">
        <v>486154.23641833628</v>
      </c>
      <c r="R31" s="14" t="s">
        <v>38</v>
      </c>
      <c r="S31" s="15">
        <v>20573.025441795911</v>
      </c>
      <c r="T31" s="7">
        <v>41394.44368113461</v>
      </c>
      <c r="U31" s="15">
        <v>61967.469122930517</v>
      </c>
      <c r="V31" s="19"/>
      <c r="W31" s="19"/>
    </row>
    <row r="32" spans="1:23" ht="17.399999999999999" thickBot="1" x14ac:dyDescent="0.35">
      <c r="A32" s="2" t="s">
        <v>30</v>
      </c>
      <c r="B32" s="7">
        <v>421252.35391876561</v>
      </c>
      <c r="R32" s="14" t="s">
        <v>39</v>
      </c>
      <c r="S32" s="15">
        <v>18995.640780342212</v>
      </c>
      <c r="T32" s="7">
        <v>38774.672426070538</v>
      </c>
      <c r="U32" s="15">
        <v>57770.313206412749</v>
      </c>
      <c r="V32" s="19"/>
      <c r="W32" s="19"/>
    </row>
    <row r="33" spans="1:23" ht="17.399999999999999" thickBot="1" x14ac:dyDescent="0.35">
      <c r="A33" s="2" t="s">
        <v>31</v>
      </c>
      <c r="B33" s="7">
        <v>481403.5943265197</v>
      </c>
      <c r="R33" s="14" t="s">
        <v>40</v>
      </c>
      <c r="S33" s="15">
        <v>16038.504441668543</v>
      </c>
      <c r="T33" s="7">
        <v>41531.293484531852</v>
      </c>
      <c r="U33" s="15">
        <v>57569.797926200394</v>
      </c>
      <c r="V33" s="19"/>
      <c r="W33" s="19"/>
    </row>
    <row r="34" spans="1:23" ht="17.399999999999999" thickBot="1" x14ac:dyDescent="0.35">
      <c r="A34" s="2" t="s">
        <v>32</v>
      </c>
      <c r="B34" s="7">
        <v>504799.04354795732</v>
      </c>
      <c r="R34" s="14" t="s">
        <v>41</v>
      </c>
      <c r="S34" s="15">
        <v>15564.750428378253</v>
      </c>
      <c r="T34" s="7">
        <v>72466.025429054585</v>
      </c>
      <c r="U34" s="15">
        <v>88030.775857432833</v>
      </c>
      <c r="V34" s="19">
        <f>S34/U34*100</f>
        <v>17.681032885119176</v>
      </c>
      <c r="W34" s="19"/>
    </row>
    <row r="35" spans="1:23" ht="17.399999999999999" thickBot="1" x14ac:dyDescent="0.35">
      <c r="A35" s="2" t="s">
        <v>33</v>
      </c>
      <c r="B35" s="7">
        <v>504056.99013148685</v>
      </c>
      <c r="R35" s="14" t="s">
        <v>42</v>
      </c>
      <c r="S35" s="15">
        <v>14016.162113246637</v>
      </c>
      <c r="T35" s="7">
        <v>46503.893713696096</v>
      </c>
      <c r="U35" s="15">
        <v>60520.055826942735</v>
      </c>
      <c r="V35" s="19"/>
      <c r="W35" s="19"/>
    </row>
    <row r="36" spans="1:23" ht="17.399999999999999" thickBot="1" x14ac:dyDescent="0.35">
      <c r="A36" s="2" t="s">
        <v>34</v>
      </c>
      <c r="B36" s="7">
        <v>558517.38037884177</v>
      </c>
      <c r="R36" s="14" t="s">
        <v>43</v>
      </c>
      <c r="S36" s="15">
        <v>15303.984120991614</v>
      </c>
      <c r="T36" s="7">
        <v>63010.281718127466</v>
      </c>
      <c r="U36" s="15">
        <v>78314.265839119078</v>
      </c>
      <c r="V36" s="19"/>
      <c r="W36" s="19"/>
    </row>
    <row r="37" spans="1:23" ht="17.399999999999999" thickBot="1" x14ac:dyDescent="0.35">
      <c r="A37" s="2" t="s">
        <v>35</v>
      </c>
      <c r="B37" s="7">
        <v>566811.46278785355</v>
      </c>
      <c r="R37" s="14" t="s">
        <v>76</v>
      </c>
      <c r="S37" s="15">
        <v>16585.311637705716</v>
      </c>
      <c r="T37" s="7">
        <v>49840.355040115624</v>
      </c>
      <c r="U37" s="15">
        <v>66425.66667782134</v>
      </c>
      <c r="V37" s="19"/>
      <c r="W37" s="19"/>
    </row>
    <row r="38" spans="1:23" ht="17.399999999999999" thickBot="1" x14ac:dyDescent="0.35">
      <c r="A38" s="2" t="s">
        <v>36</v>
      </c>
      <c r="B38" s="7">
        <v>567943.50100947276</v>
      </c>
      <c r="R38" s="14" t="s">
        <v>77</v>
      </c>
      <c r="S38" s="15">
        <v>17834.937204737027</v>
      </c>
      <c r="T38" s="7">
        <v>43206.685418926689</v>
      </c>
      <c r="U38" s="15">
        <v>61041.622623663716</v>
      </c>
      <c r="V38" s="19"/>
      <c r="W38" s="19"/>
    </row>
    <row r="39" spans="1:23" ht="17.399999999999999" thickBot="1" x14ac:dyDescent="0.35">
      <c r="A39" s="2" t="s">
        <v>37</v>
      </c>
      <c r="B39" s="7">
        <v>565600.35465377243</v>
      </c>
      <c r="R39" s="14" t="s">
        <v>78</v>
      </c>
      <c r="S39" s="15">
        <v>17634.916971951796</v>
      </c>
      <c r="T39" s="7">
        <v>42272.921076110004</v>
      </c>
      <c r="U39" s="15">
        <v>59907.8380480618</v>
      </c>
      <c r="V39" s="19"/>
      <c r="W39" s="19"/>
    </row>
    <row r="40" spans="1:23" ht="17.399999999999999" thickBot="1" x14ac:dyDescent="0.35">
      <c r="A40" s="2" t="s">
        <v>38</v>
      </c>
      <c r="B40" s="7">
        <v>555743.07459670096</v>
      </c>
      <c r="R40" s="14" t="s">
        <v>47</v>
      </c>
      <c r="S40" s="15">
        <v>16131.31840464746</v>
      </c>
      <c r="T40" s="7">
        <v>47694.391834655326</v>
      </c>
      <c r="U40" s="15">
        <v>63825.710239302789</v>
      </c>
      <c r="V40" s="19"/>
      <c r="W40" s="19"/>
    </row>
    <row r="41" spans="1:23" ht="17.399999999999999" thickBot="1" x14ac:dyDescent="0.35">
      <c r="A41" s="2" t="s">
        <v>39</v>
      </c>
      <c r="B41" s="7">
        <v>649673.39153195324</v>
      </c>
      <c r="R41" s="14" t="s">
        <v>48</v>
      </c>
      <c r="S41" s="15">
        <v>13627.335352730286</v>
      </c>
      <c r="T41" s="7">
        <v>53691.763478568813</v>
      </c>
      <c r="U41" s="15">
        <v>67319.098831299096</v>
      </c>
      <c r="V41" s="19"/>
      <c r="W41" s="19"/>
    </row>
    <row r="42" spans="1:23" ht="17.399999999999999" thickBot="1" x14ac:dyDescent="0.35">
      <c r="A42" s="2" t="s">
        <v>40</v>
      </c>
      <c r="B42" s="7">
        <v>652207.56145664444</v>
      </c>
      <c r="R42" s="14" t="s">
        <v>49</v>
      </c>
      <c r="S42" s="15">
        <v>14454.341588119903</v>
      </c>
      <c r="T42" s="7">
        <v>62551.383142231309</v>
      </c>
      <c r="U42" s="15">
        <v>77005.724730351212</v>
      </c>
      <c r="V42" s="19"/>
      <c r="W42" s="19"/>
    </row>
    <row r="43" spans="1:23" ht="17.399999999999999" thickBot="1" x14ac:dyDescent="0.35">
      <c r="A43" s="2" t="s">
        <v>41</v>
      </c>
      <c r="B43" s="7">
        <v>680256.33571899263</v>
      </c>
      <c r="R43" s="14" t="s">
        <v>50</v>
      </c>
      <c r="S43" s="15">
        <v>15620.410590300509</v>
      </c>
      <c r="T43" s="7">
        <v>94605.774548841931</v>
      </c>
      <c r="U43" s="15">
        <v>110226.18513914244</v>
      </c>
      <c r="V43" s="19"/>
      <c r="W43" s="19"/>
    </row>
    <row r="44" spans="1:23" ht="17.399999999999999" thickBot="1" x14ac:dyDescent="0.35">
      <c r="A44" s="2" t="s">
        <v>42</v>
      </c>
      <c r="B44" s="7">
        <v>664200.93292338599</v>
      </c>
      <c r="R44" s="14" t="s">
        <v>51</v>
      </c>
      <c r="S44" s="15">
        <v>14283.969415884918</v>
      </c>
      <c r="T44" s="7">
        <v>86746.824682668754</v>
      </c>
      <c r="U44" s="15">
        <v>101030.79409855367</v>
      </c>
      <c r="V44" s="19"/>
      <c r="W44" s="19"/>
    </row>
    <row r="45" spans="1:23" ht="17.399999999999999" thickBot="1" x14ac:dyDescent="0.35">
      <c r="A45" s="2" t="s">
        <v>43</v>
      </c>
      <c r="B45" s="7">
        <v>711332.33531820658</v>
      </c>
      <c r="R45" s="14" t="s">
        <v>52</v>
      </c>
      <c r="S45" s="15">
        <v>17607.1755582767</v>
      </c>
      <c r="T45" s="7">
        <v>113825.46788440831</v>
      </c>
      <c r="U45" s="15">
        <v>131432.64344268502</v>
      </c>
      <c r="V45" s="19"/>
      <c r="W45" s="19"/>
    </row>
    <row r="46" spans="1:23" ht="17.399999999999999" thickBot="1" x14ac:dyDescent="0.35">
      <c r="A46" s="2" t="s">
        <v>44</v>
      </c>
      <c r="B46" s="7">
        <v>733997.19423624687</v>
      </c>
      <c r="R46" s="14" t="s">
        <v>53</v>
      </c>
      <c r="S46" s="15">
        <v>15977.396101293407</v>
      </c>
      <c r="T46" s="7">
        <v>102057.31344040601</v>
      </c>
      <c r="U46" s="15">
        <v>118034.70954169941</v>
      </c>
      <c r="V46" s="19"/>
      <c r="W46" s="19"/>
    </row>
    <row r="47" spans="1:23" ht="17.399999999999999" thickBot="1" x14ac:dyDescent="0.35">
      <c r="A47" s="2" t="s">
        <v>45</v>
      </c>
      <c r="B47" s="7">
        <v>768922.72195983375</v>
      </c>
      <c r="R47" s="14" t="s">
        <v>54</v>
      </c>
      <c r="S47" s="15">
        <v>18799.297147890964</v>
      </c>
      <c r="T47" s="7">
        <v>92651.19748184651</v>
      </c>
      <c r="U47" s="15">
        <v>111450.49462973747</v>
      </c>
      <c r="V47" s="19"/>
      <c r="W47" s="19"/>
    </row>
    <row r="48" spans="1:23" ht="17.399999999999999" thickBot="1" x14ac:dyDescent="0.35">
      <c r="A48" s="2" t="s">
        <v>46</v>
      </c>
      <c r="B48" s="7">
        <v>761233.42141898221</v>
      </c>
      <c r="R48" s="14" t="s">
        <v>55</v>
      </c>
      <c r="S48" s="15">
        <v>25843.889571169722</v>
      </c>
      <c r="T48" s="7">
        <v>93208.510039308268</v>
      </c>
      <c r="U48" s="15">
        <v>119052.39961047799</v>
      </c>
      <c r="V48" s="19"/>
      <c r="W48" s="19"/>
    </row>
    <row r="49" spans="1:25" ht="17.399999999999999" thickBot="1" x14ac:dyDescent="0.35">
      <c r="A49" s="2" t="s">
        <v>47</v>
      </c>
      <c r="B49" s="7">
        <v>840849.02716088167</v>
      </c>
      <c r="R49" s="14" t="s">
        <v>56</v>
      </c>
      <c r="S49" s="15">
        <v>30694.923092409907</v>
      </c>
      <c r="T49" s="7">
        <v>107931.15761808652</v>
      </c>
      <c r="U49" s="15">
        <v>138626.08071049643</v>
      </c>
      <c r="V49" s="19"/>
      <c r="W49" s="19"/>
    </row>
    <row r="50" spans="1:25" ht="17.399999999999999" thickBot="1" x14ac:dyDescent="0.35">
      <c r="A50" s="2" t="s">
        <v>48</v>
      </c>
      <c r="B50" s="7">
        <v>815526.91470405553</v>
      </c>
      <c r="R50" s="14" t="s">
        <v>57</v>
      </c>
      <c r="S50" s="15">
        <v>36462.526978055168</v>
      </c>
      <c r="T50" s="7">
        <v>121396.69037207201</v>
      </c>
      <c r="U50" s="15">
        <v>157859.21735012718</v>
      </c>
      <c r="V50" s="19"/>
      <c r="W50" s="19"/>
    </row>
    <row r="51" spans="1:25" ht="17.399999999999999" thickBot="1" x14ac:dyDescent="0.35">
      <c r="A51" s="2" t="s">
        <v>49</v>
      </c>
      <c r="B51" s="7">
        <v>874004.45032969536</v>
      </c>
      <c r="R51" s="14" t="s">
        <v>58</v>
      </c>
      <c r="S51" s="15">
        <v>37166.928276625731</v>
      </c>
      <c r="T51" s="7">
        <v>146468.96064623102</v>
      </c>
      <c r="U51" s="15">
        <v>183635.88892285674</v>
      </c>
      <c r="V51" s="19"/>
      <c r="W51" s="19"/>
    </row>
    <row r="52" spans="1:25" ht="17.399999999999999" thickBot="1" x14ac:dyDescent="0.35">
      <c r="A52" s="2" t="s">
        <v>50</v>
      </c>
      <c r="B52" s="7">
        <v>895083.36324010906</v>
      </c>
      <c r="R52" s="14" t="s">
        <v>59</v>
      </c>
      <c r="S52" s="15">
        <v>32568.80028186028</v>
      </c>
      <c r="T52" s="7">
        <v>156942.2252209674</v>
      </c>
      <c r="U52" s="15">
        <v>189511.02550282769</v>
      </c>
      <c r="V52" s="19"/>
      <c r="W52" s="19"/>
    </row>
    <row r="53" spans="1:25" ht="17.399999999999999" thickBot="1" x14ac:dyDescent="0.35">
      <c r="A53" s="2" t="s">
        <v>51</v>
      </c>
      <c r="B53" s="7">
        <v>889097.10502632684</v>
      </c>
      <c r="R53" s="14" t="s">
        <v>60</v>
      </c>
      <c r="S53" s="15">
        <v>36632.262230722772</v>
      </c>
      <c r="T53" s="7">
        <v>167427.29680703144</v>
      </c>
      <c r="U53" s="15">
        <v>204059.55903775422</v>
      </c>
      <c r="V53" s="19"/>
      <c r="W53" s="19"/>
    </row>
    <row r="54" spans="1:25" ht="17.399999999999999" thickBot="1" x14ac:dyDescent="0.35">
      <c r="A54" s="2" t="s">
        <v>52</v>
      </c>
      <c r="B54" s="7">
        <v>946891.72785400483</v>
      </c>
      <c r="R54" s="14" t="s">
        <v>61</v>
      </c>
      <c r="S54" s="15">
        <v>31587.730521441514</v>
      </c>
      <c r="T54" s="7">
        <v>195012.54509035678</v>
      </c>
      <c r="U54" s="15">
        <v>226600.27561179831</v>
      </c>
      <c r="V54" s="19"/>
      <c r="W54" s="19"/>
    </row>
    <row r="55" spans="1:25" ht="15" thickBot="1" x14ac:dyDescent="0.35">
      <c r="A55" s="2" t="s">
        <v>53</v>
      </c>
      <c r="B55" s="7">
        <v>869336.73762759496</v>
      </c>
      <c r="R55" s="13" t="s">
        <v>62</v>
      </c>
      <c r="S55" s="9">
        <v>33723</v>
      </c>
      <c r="T55" s="7">
        <v>220279</v>
      </c>
      <c r="U55" s="7">
        <v>254002</v>
      </c>
      <c r="V55" s="7"/>
      <c r="W55" s="7"/>
    </row>
    <row r="56" spans="1:25" ht="15" thickBot="1" x14ac:dyDescent="0.35">
      <c r="A56" s="2" t="s">
        <v>54</v>
      </c>
      <c r="B56" s="7">
        <v>964218.55806593515</v>
      </c>
      <c r="R56" s="13" t="s">
        <v>63</v>
      </c>
      <c r="S56" s="9">
        <v>33877</v>
      </c>
      <c r="T56" s="7">
        <v>194877</v>
      </c>
      <c r="U56" s="7">
        <v>228754</v>
      </c>
      <c r="V56" s="7"/>
      <c r="W56" s="7"/>
    </row>
    <row r="57" spans="1:25" ht="15" thickBot="1" x14ac:dyDescent="0.35">
      <c r="A57" s="2" t="s">
        <v>55</v>
      </c>
      <c r="B57" s="7">
        <v>964751.43589891854</v>
      </c>
      <c r="R57" s="13" t="s">
        <v>64</v>
      </c>
      <c r="S57" s="9">
        <v>31676</v>
      </c>
      <c r="T57" s="7">
        <v>227768</v>
      </c>
      <c r="U57" s="7">
        <v>259444</v>
      </c>
      <c r="V57" s="7"/>
      <c r="W57" s="7"/>
    </row>
    <row r="58" spans="1:25" ht="15" thickBot="1" x14ac:dyDescent="0.35">
      <c r="A58" s="2" t="s">
        <v>56</v>
      </c>
      <c r="B58" s="7">
        <v>1020718.1369066997</v>
      </c>
      <c r="R58" s="13" t="s">
        <v>65</v>
      </c>
      <c r="S58" s="9">
        <v>34647</v>
      </c>
      <c r="T58" s="7">
        <v>211178</v>
      </c>
      <c r="U58" s="7">
        <v>245825</v>
      </c>
      <c r="V58" s="7"/>
      <c r="W58" s="7"/>
    </row>
    <row r="59" spans="1:25" ht="15" thickBot="1" x14ac:dyDescent="0.35">
      <c r="A59" s="2" t="s">
        <v>57</v>
      </c>
      <c r="B59" s="7">
        <v>1052993.2172401194</v>
      </c>
      <c r="R59" s="13" t="s">
        <v>66</v>
      </c>
      <c r="S59" s="9">
        <v>39806</v>
      </c>
      <c r="T59" s="7">
        <v>169585</v>
      </c>
      <c r="U59" s="7">
        <v>209391</v>
      </c>
      <c r="V59" s="7"/>
      <c r="W59" s="7"/>
    </row>
    <row r="60" spans="1:25" ht="15" thickBot="1" x14ac:dyDescent="0.35">
      <c r="A60" s="2" t="s">
        <v>58</v>
      </c>
      <c r="B60" s="7">
        <v>1121724.5226847029</v>
      </c>
      <c r="R60" s="13" t="s">
        <v>67</v>
      </c>
      <c r="S60" s="9">
        <v>43890</v>
      </c>
      <c r="T60" s="7">
        <v>191609</v>
      </c>
      <c r="U60" s="7">
        <v>235499</v>
      </c>
      <c r="V60" s="7">
        <f>S60/U60*100</f>
        <v>18.637021813256109</v>
      </c>
      <c r="W60" s="7">
        <f>T60/U60*100</f>
        <v>81.362978186743902</v>
      </c>
    </row>
    <row r="61" spans="1:25" ht="15" thickBot="1" x14ac:dyDescent="0.35">
      <c r="A61" s="2" t="s">
        <v>59</v>
      </c>
      <c r="B61" s="7">
        <v>1119183.5692051975</v>
      </c>
      <c r="R61" s="13" t="s">
        <v>68</v>
      </c>
      <c r="S61" s="9">
        <v>43099</v>
      </c>
      <c r="T61" s="7">
        <v>204591</v>
      </c>
      <c r="U61" s="7">
        <v>247690</v>
      </c>
      <c r="V61" s="7">
        <f>S61/U61*100</f>
        <v>17.400379506641368</v>
      </c>
      <c r="W61" s="7">
        <f>T61/U61*100</f>
        <v>82.599620493358643</v>
      </c>
    </row>
    <row r="62" spans="1:25" ht="15" thickBot="1" x14ac:dyDescent="0.35">
      <c r="A62" s="2" t="s">
        <v>60</v>
      </c>
      <c r="B62" s="7">
        <v>1105962.8810726909</v>
      </c>
      <c r="R62" s="13" t="s">
        <v>69</v>
      </c>
      <c r="S62" s="9">
        <v>58074</v>
      </c>
      <c r="T62" s="7">
        <v>211038</v>
      </c>
      <c r="U62" s="7">
        <v>269112</v>
      </c>
      <c r="V62" s="7">
        <f>S62/U62*100</f>
        <v>21.57986265941318</v>
      </c>
      <c r="W62" s="7">
        <f>T62/U62*100</f>
        <v>78.42013734058682</v>
      </c>
      <c r="Y62">
        <f>(S62-S58)/S58*100</f>
        <v>67.616243830634687</v>
      </c>
    </row>
    <row r="63" spans="1:25" ht="15" thickBot="1" x14ac:dyDescent="0.35">
      <c r="A63" s="2" t="s">
        <v>61</v>
      </c>
      <c r="B63" s="7">
        <v>1220690.9995843561</v>
      </c>
      <c r="Y63" s="7">
        <f>(T62-T58)/T58*100</f>
        <v>-6.629478449459697E-2</v>
      </c>
    </row>
    <row r="64" spans="1:25" ht="15" thickBot="1" x14ac:dyDescent="0.35">
      <c r="A64" s="3" t="s">
        <v>62</v>
      </c>
      <c r="B64" s="7">
        <v>1309485</v>
      </c>
    </row>
    <row r="65" spans="1:15" ht="15" thickBot="1" x14ac:dyDescent="0.35">
      <c r="A65" s="3" t="s">
        <v>63</v>
      </c>
      <c r="B65" s="7">
        <v>1328184</v>
      </c>
      <c r="O65">
        <f>(B71-B3)/B3*100</f>
        <v>570.1091309096438</v>
      </c>
    </row>
    <row r="66" spans="1:15" ht="15" thickBot="1" x14ac:dyDescent="0.35">
      <c r="A66" s="3" t="s">
        <v>64</v>
      </c>
      <c r="B66" s="7">
        <v>1400618</v>
      </c>
    </row>
    <row r="67" spans="1:15" ht="15" thickBot="1" x14ac:dyDescent="0.35">
      <c r="A67" s="3" t="s">
        <v>65</v>
      </c>
      <c r="B67" s="7">
        <v>1388874</v>
      </c>
    </row>
    <row r="68" spans="1:15" ht="15" thickBot="1" x14ac:dyDescent="0.35">
      <c r="A68" s="3" t="s">
        <v>66</v>
      </c>
      <c r="B68" s="7">
        <v>1388981</v>
      </c>
    </row>
    <row r="69" spans="1:15" ht="15" thickBot="1" x14ac:dyDescent="0.35">
      <c r="A69" s="3" t="s">
        <v>67</v>
      </c>
      <c r="B69" s="7">
        <v>1481830</v>
      </c>
      <c r="C69">
        <f>B69/D69*100</f>
        <v>85.853219343639992</v>
      </c>
      <c r="D69" s="18">
        <v>1726004</v>
      </c>
      <c r="E69">
        <f>F69/D69*100</f>
        <v>59.110986996553891</v>
      </c>
      <c r="F69" s="5">
        <v>1020258</v>
      </c>
    </row>
    <row r="70" spans="1:15" ht="15" thickBot="1" x14ac:dyDescent="0.35">
      <c r="A70" s="4" t="s">
        <v>68</v>
      </c>
      <c r="B70" s="7">
        <v>1560630</v>
      </c>
      <c r="C70">
        <f>B70/D70*100</f>
        <v>85.35826976435861</v>
      </c>
      <c r="D70" s="18">
        <v>1828329</v>
      </c>
      <c r="E70">
        <f>F70/D70*100</f>
        <v>58.238752434600116</v>
      </c>
      <c r="F70" s="5">
        <v>1064796</v>
      </c>
    </row>
    <row r="71" spans="1:15" ht="15" thickBot="1" x14ac:dyDescent="0.35">
      <c r="A71" s="4" t="s">
        <v>69</v>
      </c>
      <c r="B71" s="7">
        <v>1590214</v>
      </c>
      <c r="C71">
        <f>B71/D71*100</f>
        <v>84.931948755006431</v>
      </c>
      <c r="D71" s="18">
        <v>1872339</v>
      </c>
      <c r="E71">
        <f>F71/D71*100</f>
        <v>56.302784912347605</v>
      </c>
      <c r="F71" s="5">
        <v>1054179</v>
      </c>
    </row>
  </sheetData>
  <mergeCells count="2">
    <mergeCell ref="A1:J1"/>
    <mergeCell ref="R1:AA1"/>
  </mergeCells>
  <conditionalFormatting sqref="S55:S62">
    <cfRule type="containsBlanks" dxfId="1" priority="1">
      <formula>LEN(TRIM(S55))=0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AFA6-23BF-4F30-A868-7617D7FDF7E7}">
  <dimension ref="A1:BR20"/>
  <sheetViews>
    <sheetView topLeftCell="AP1" workbookViewId="0">
      <selection activeCell="BA4" sqref="BA4"/>
    </sheetView>
  </sheetViews>
  <sheetFormatPr defaultRowHeight="14.4" x14ac:dyDescent="0.3"/>
  <cols>
    <col min="1" max="1" width="8.88671875" style="8"/>
  </cols>
  <sheetData>
    <row r="1" spans="1:70" ht="17.399999999999999" thickBot="1" x14ac:dyDescent="0.35">
      <c r="B1" s="14" t="s">
        <v>11</v>
      </c>
      <c r="C1" s="14" t="s">
        <v>12</v>
      </c>
      <c r="D1" s="14" t="s">
        <v>13</v>
      </c>
      <c r="E1" s="14" t="s">
        <v>14</v>
      </c>
      <c r="F1" s="14" t="s">
        <v>15</v>
      </c>
      <c r="G1" s="14" t="s">
        <v>16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  <c r="U1" s="14" t="s">
        <v>30</v>
      </c>
      <c r="V1" s="14" t="s">
        <v>31</v>
      </c>
      <c r="W1" s="14" t="s">
        <v>32</v>
      </c>
      <c r="X1" s="14" t="s">
        <v>33</v>
      </c>
      <c r="Y1" s="14" t="s">
        <v>34</v>
      </c>
      <c r="Z1" s="14" t="s">
        <v>35</v>
      </c>
      <c r="AA1" s="14" t="s">
        <v>36</v>
      </c>
      <c r="AB1" s="14" t="s">
        <v>37</v>
      </c>
      <c r="AC1" s="14" t="s">
        <v>38</v>
      </c>
      <c r="AD1" s="14" t="s">
        <v>39</v>
      </c>
      <c r="AE1" s="14" t="s">
        <v>40</v>
      </c>
      <c r="AF1" s="14" t="s">
        <v>41</v>
      </c>
      <c r="AG1" s="14" t="s">
        <v>42</v>
      </c>
      <c r="AH1" s="14" t="s">
        <v>43</v>
      </c>
      <c r="AI1" s="14" t="s">
        <v>76</v>
      </c>
      <c r="AJ1" s="14" t="s">
        <v>77</v>
      </c>
      <c r="AK1" s="14" t="s">
        <v>78</v>
      </c>
      <c r="AL1" s="14" t="s">
        <v>47</v>
      </c>
      <c r="AM1" s="14" t="s">
        <v>48</v>
      </c>
      <c r="AN1" s="14" t="s">
        <v>49</v>
      </c>
      <c r="AO1" s="14" t="s">
        <v>50</v>
      </c>
      <c r="AP1" s="14" t="s">
        <v>51</v>
      </c>
      <c r="AQ1" s="14" t="s">
        <v>52</v>
      </c>
      <c r="AR1" s="14" t="s">
        <v>53</v>
      </c>
      <c r="AS1" s="14" t="s">
        <v>54</v>
      </c>
      <c r="AT1" s="14" t="s">
        <v>55</v>
      </c>
      <c r="AU1" s="14" t="s">
        <v>56</v>
      </c>
      <c r="AV1" s="14" t="s">
        <v>57</v>
      </c>
      <c r="AW1" s="14" t="s">
        <v>58</v>
      </c>
      <c r="AX1" s="14" t="s">
        <v>59</v>
      </c>
      <c r="AY1" s="14" t="s">
        <v>60</v>
      </c>
      <c r="AZ1" s="14" t="s">
        <v>61</v>
      </c>
      <c r="BA1" s="13" t="s">
        <v>62</v>
      </c>
      <c r="BB1" s="13" t="s">
        <v>63</v>
      </c>
      <c r="BC1" s="13" t="s">
        <v>64</v>
      </c>
      <c r="BD1" s="13" t="s">
        <v>65</v>
      </c>
      <c r="BE1" s="13" t="s">
        <v>66</v>
      </c>
      <c r="BF1" s="13" t="s">
        <v>67</v>
      </c>
      <c r="BG1" s="13" t="s">
        <v>68</v>
      </c>
      <c r="BH1" s="13" t="s">
        <v>69</v>
      </c>
    </row>
    <row r="2" spans="1:70" ht="16.2" thickBot="1" x14ac:dyDescent="0.35">
      <c r="B2" s="10" t="s">
        <v>75</v>
      </c>
      <c r="C2" s="10" t="s">
        <v>75</v>
      </c>
      <c r="D2" s="10" t="s">
        <v>75</v>
      </c>
      <c r="E2" s="10" t="s">
        <v>75</v>
      </c>
      <c r="F2" s="10" t="s">
        <v>75</v>
      </c>
      <c r="G2" s="10" t="s">
        <v>75</v>
      </c>
      <c r="H2" s="10" t="s">
        <v>75</v>
      </c>
      <c r="I2" s="10" t="s">
        <v>75</v>
      </c>
      <c r="J2" s="10" t="s">
        <v>75</v>
      </c>
      <c r="K2" s="10" t="s">
        <v>75</v>
      </c>
      <c r="L2" s="10" t="s">
        <v>75</v>
      </c>
      <c r="M2" s="10" t="s">
        <v>75</v>
      </c>
      <c r="N2" s="10" t="s">
        <v>75</v>
      </c>
      <c r="O2" s="10" t="s">
        <v>75</v>
      </c>
      <c r="P2" s="10" t="s">
        <v>75</v>
      </c>
      <c r="Q2" s="10" t="s">
        <v>75</v>
      </c>
      <c r="R2" s="10" t="s">
        <v>75</v>
      </c>
      <c r="S2" s="10" t="s">
        <v>75</v>
      </c>
      <c r="T2" s="10" t="s">
        <v>75</v>
      </c>
      <c r="U2" s="10" t="s">
        <v>75</v>
      </c>
      <c r="V2" s="10" t="s">
        <v>75</v>
      </c>
      <c r="W2" s="10" t="s">
        <v>75</v>
      </c>
      <c r="X2" s="10" t="s">
        <v>75</v>
      </c>
      <c r="Y2" s="10" t="s">
        <v>75</v>
      </c>
      <c r="Z2" s="10" t="s">
        <v>75</v>
      </c>
      <c r="AA2" s="10" t="s">
        <v>75</v>
      </c>
      <c r="AB2" s="10" t="s">
        <v>75</v>
      </c>
      <c r="AC2" s="10" t="s">
        <v>75</v>
      </c>
      <c r="AD2" s="10" t="s">
        <v>75</v>
      </c>
      <c r="AE2" s="10" t="s">
        <v>75</v>
      </c>
      <c r="AF2" s="10" t="s">
        <v>75</v>
      </c>
      <c r="AG2" s="10" t="s">
        <v>75</v>
      </c>
      <c r="AH2" s="10" t="s">
        <v>75</v>
      </c>
      <c r="AI2" s="10" t="s">
        <v>75</v>
      </c>
      <c r="AJ2" s="10" t="s">
        <v>75</v>
      </c>
      <c r="AK2" s="10" t="s">
        <v>75</v>
      </c>
      <c r="AL2" s="10" t="s">
        <v>75</v>
      </c>
      <c r="AM2" s="10" t="s">
        <v>75</v>
      </c>
      <c r="AN2" s="10" t="s">
        <v>75</v>
      </c>
      <c r="AO2" s="10" t="s">
        <v>75</v>
      </c>
      <c r="AP2" s="10" t="s">
        <v>75</v>
      </c>
      <c r="AQ2" s="10" t="s">
        <v>75</v>
      </c>
      <c r="AR2" s="10" t="s">
        <v>75</v>
      </c>
      <c r="AS2" s="10" t="s">
        <v>75</v>
      </c>
      <c r="AT2" s="10" t="s">
        <v>75</v>
      </c>
      <c r="AU2" s="10" t="s">
        <v>75</v>
      </c>
      <c r="AV2" s="10" t="s">
        <v>75</v>
      </c>
      <c r="AW2" s="10" t="s">
        <v>75</v>
      </c>
      <c r="AX2" s="10" t="s">
        <v>75</v>
      </c>
      <c r="AY2" s="10" t="s">
        <v>75</v>
      </c>
      <c r="AZ2" s="10" t="s">
        <v>75</v>
      </c>
      <c r="BA2" s="11" t="s">
        <v>79</v>
      </c>
      <c r="BB2" s="11" t="s">
        <v>79</v>
      </c>
      <c r="BC2" s="11" t="s">
        <v>79</v>
      </c>
      <c r="BD2" s="11" t="s">
        <v>79</v>
      </c>
      <c r="BE2" s="11" t="s">
        <v>79</v>
      </c>
      <c r="BF2" s="11" t="s">
        <v>79</v>
      </c>
      <c r="BG2" s="11" t="s">
        <v>79</v>
      </c>
      <c r="BH2" s="11" t="s">
        <v>79</v>
      </c>
    </row>
    <row r="3" spans="1:70" x14ac:dyDescent="0.3">
      <c r="A3" s="8" t="s">
        <v>80</v>
      </c>
      <c r="B3" s="15">
        <v>20547.881650721771</v>
      </c>
      <c r="C3" s="15">
        <v>23188.540966101118</v>
      </c>
      <c r="D3" s="15">
        <v>23634.294720915732</v>
      </c>
      <c r="E3" s="15">
        <v>26126.46335862661</v>
      </c>
      <c r="F3" s="15">
        <v>28866.501110221234</v>
      </c>
      <c r="G3" s="15">
        <v>28400.383656974573</v>
      </c>
      <c r="H3" s="15">
        <v>31599.154270623414</v>
      </c>
      <c r="I3" s="15">
        <v>38752.32823741273</v>
      </c>
      <c r="J3" s="15">
        <v>41663.833488291733</v>
      </c>
      <c r="K3" s="15">
        <v>41429.922634935101</v>
      </c>
      <c r="L3" s="15">
        <v>36246.945659636564</v>
      </c>
      <c r="M3" s="15">
        <v>38629.371781758688</v>
      </c>
      <c r="N3" s="15">
        <v>40136.079550386545</v>
      </c>
      <c r="O3" s="15">
        <v>39034.872912143415</v>
      </c>
      <c r="P3" s="15">
        <v>40284.780830111013</v>
      </c>
      <c r="Q3" s="15">
        <v>39574.324654929209</v>
      </c>
      <c r="R3" s="15">
        <v>47107.420869542635</v>
      </c>
      <c r="S3" s="15">
        <v>52310.651467053707</v>
      </c>
      <c r="T3" s="15">
        <v>55908.929002748751</v>
      </c>
      <c r="U3" s="15">
        <v>57941.614983479623</v>
      </c>
      <c r="V3" s="15">
        <v>57319.836588446262</v>
      </c>
      <c r="W3" s="15">
        <v>47659.444976454855</v>
      </c>
      <c r="X3" s="15">
        <v>49606.151846927634</v>
      </c>
      <c r="Y3" s="15">
        <v>54375.419991779687</v>
      </c>
      <c r="Z3" s="15">
        <v>49891.562591683476</v>
      </c>
      <c r="AA3" s="15">
        <v>47606.977987810067</v>
      </c>
      <c r="AB3" s="15">
        <v>50524.183631432948</v>
      </c>
      <c r="AC3" s="15">
        <v>61967.469122930517</v>
      </c>
      <c r="AD3" s="15">
        <v>57770.313206412749</v>
      </c>
      <c r="AE3" s="15">
        <v>57569.797926200394</v>
      </c>
      <c r="AF3" s="15">
        <v>88030.775857432833</v>
      </c>
      <c r="AG3" s="15">
        <v>60520.055826942735</v>
      </c>
      <c r="AH3" s="15">
        <v>78314.265839119078</v>
      </c>
      <c r="AI3" s="15">
        <v>66425.66667782134</v>
      </c>
      <c r="AJ3" s="15">
        <v>61041.622623663716</v>
      </c>
      <c r="AK3" s="15">
        <v>59907.8380480618</v>
      </c>
      <c r="AL3" s="15">
        <v>63825.710239302789</v>
      </c>
      <c r="AM3" s="15">
        <v>67319.098831299096</v>
      </c>
      <c r="AN3" s="15">
        <v>77005.724730351212</v>
      </c>
      <c r="AO3" s="15">
        <v>110226.18513914244</v>
      </c>
      <c r="AP3" s="15">
        <v>101030.79409855367</v>
      </c>
      <c r="AQ3" s="15">
        <v>131432.64344268502</v>
      </c>
      <c r="AR3" s="15">
        <v>118034.70954169941</v>
      </c>
      <c r="AS3" s="15">
        <v>111450.49462973747</v>
      </c>
      <c r="AT3" s="15">
        <v>119052.39961047799</v>
      </c>
      <c r="AU3" s="15">
        <v>138626.08071049643</v>
      </c>
      <c r="AV3" s="15">
        <v>157859.21735012718</v>
      </c>
      <c r="AW3" s="15">
        <v>183635.88892285674</v>
      </c>
      <c r="AX3" s="15">
        <v>189511.02550282769</v>
      </c>
      <c r="AY3" s="15">
        <v>204059.55903775422</v>
      </c>
      <c r="AZ3" s="15">
        <v>226600.27561179831</v>
      </c>
      <c r="BA3" s="7">
        <v>254002</v>
      </c>
      <c r="BB3" s="7">
        <v>228754</v>
      </c>
      <c r="BC3" s="7">
        <v>259444</v>
      </c>
      <c r="BD3" s="7">
        <v>245825</v>
      </c>
      <c r="BE3" s="7">
        <v>209391</v>
      </c>
      <c r="BF3" s="7">
        <v>235499</v>
      </c>
      <c r="BG3" s="7">
        <v>247690</v>
      </c>
      <c r="BH3" s="7">
        <v>269112</v>
      </c>
    </row>
    <row r="4" spans="1:70" x14ac:dyDescent="0.3">
      <c r="A4" s="8" t="s">
        <v>81</v>
      </c>
      <c r="B4" s="15">
        <v>8678.9067848864106</v>
      </c>
      <c r="C4" s="16">
        <v>8448.4366371563665</v>
      </c>
      <c r="D4" s="16">
        <v>9562.6887849255363</v>
      </c>
      <c r="E4" s="16">
        <v>10213.232614898619</v>
      </c>
      <c r="F4" s="16">
        <v>10330.135843476332</v>
      </c>
      <c r="G4" s="16">
        <v>10918.268340688321</v>
      </c>
      <c r="H4" s="16">
        <v>9501.3425218066986</v>
      </c>
      <c r="I4" s="16">
        <v>9747.8722576266555</v>
      </c>
      <c r="J4" s="16">
        <v>11334.472610834619</v>
      </c>
      <c r="K4" s="16">
        <v>10956.612172724572</v>
      </c>
      <c r="L4" s="16">
        <v>11017.636083584972</v>
      </c>
      <c r="M4" s="16">
        <v>11864.824173481624</v>
      </c>
      <c r="N4" s="16">
        <v>15516.29993936539</v>
      </c>
      <c r="O4" s="16">
        <v>13784.462032701143</v>
      </c>
      <c r="P4" s="16">
        <v>12822.337514727484</v>
      </c>
      <c r="Q4" s="16">
        <v>14120.232557688956</v>
      </c>
      <c r="R4" s="16">
        <v>19321.165171560828</v>
      </c>
      <c r="S4" s="16">
        <v>21326.216751201788</v>
      </c>
      <c r="T4" s="16">
        <v>22969.024094479075</v>
      </c>
      <c r="U4" s="17">
        <v>23966.018806858232</v>
      </c>
      <c r="V4" s="15">
        <v>26406.278047021297</v>
      </c>
      <c r="W4" s="15">
        <v>24122.011056911517</v>
      </c>
      <c r="X4" s="15">
        <v>23629.811131241611</v>
      </c>
      <c r="Y4" s="15">
        <v>24144.257713664982</v>
      </c>
      <c r="Z4" s="15">
        <v>22778.05972744125</v>
      </c>
      <c r="AA4" s="15">
        <v>20442.051159139697</v>
      </c>
      <c r="AB4" s="15">
        <v>20216.138956310318</v>
      </c>
      <c r="AC4" s="15">
        <v>20573.025441795911</v>
      </c>
      <c r="AD4" s="15">
        <v>18995.640780342212</v>
      </c>
      <c r="AE4" s="15">
        <v>16038.504441668543</v>
      </c>
      <c r="AF4" s="15">
        <v>15564.750428378253</v>
      </c>
      <c r="AG4" s="15">
        <v>14016.162113246637</v>
      </c>
      <c r="AH4" s="15">
        <v>15303.984120991614</v>
      </c>
      <c r="AI4" s="15">
        <v>16585.311637705716</v>
      </c>
      <c r="AJ4" s="15">
        <v>17834.937204737027</v>
      </c>
      <c r="AK4" s="15">
        <v>17634.916971951796</v>
      </c>
      <c r="AL4" s="15">
        <v>16131.31840464746</v>
      </c>
      <c r="AM4" s="15">
        <v>13627.335352730286</v>
      </c>
      <c r="AN4" s="15">
        <v>14454.341588119903</v>
      </c>
      <c r="AO4" s="15">
        <v>15620.410590300509</v>
      </c>
      <c r="AP4" s="15">
        <v>14283.969415884918</v>
      </c>
      <c r="AQ4" s="15">
        <v>17607.1755582767</v>
      </c>
      <c r="AR4" s="15">
        <v>15977.396101293407</v>
      </c>
      <c r="AS4" s="15">
        <v>18799.297147890964</v>
      </c>
      <c r="AT4" s="15">
        <v>25843.889571169722</v>
      </c>
      <c r="AU4" s="15">
        <v>30694.923092409907</v>
      </c>
      <c r="AV4" s="15">
        <v>36462.526978055168</v>
      </c>
      <c r="AW4" s="15">
        <v>37166.928276625731</v>
      </c>
      <c r="AX4" s="15">
        <v>32568.80028186028</v>
      </c>
      <c r="AY4" s="15">
        <v>36632.262230722772</v>
      </c>
      <c r="AZ4" s="15">
        <v>31587.730521441514</v>
      </c>
      <c r="BA4" s="9">
        <v>33723</v>
      </c>
      <c r="BB4" s="9">
        <v>33877</v>
      </c>
      <c r="BC4" s="9">
        <v>31676</v>
      </c>
      <c r="BD4" s="9">
        <v>34647</v>
      </c>
      <c r="BE4" s="9">
        <v>39806</v>
      </c>
      <c r="BF4" s="9">
        <v>43890</v>
      </c>
      <c r="BG4" s="9">
        <v>43099</v>
      </c>
      <c r="BH4" s="9">
        <v>58074</v>
      </c>
    </row>
    <row r="5" spans="1:70" x14ac:dyDescent="0.3">
      <c r="A5" s="8" t="s">
        <v>82</v>
      </c>
      <c r="B5" s="7">
        <v>11868.97486583536</v>
      </c>
      <c r="C5" s="7">
        <v>14740.104328944752</v>
      </c>
      <c r="D5" s="7">
        <v>14071.605935990196</v>
      </c>
      <c r="E5" s="7">
        <v>15913.230743727991</v>
      </c>
      <c r="F5" s="7">
        <v>18536.365266744902</v>
      </c>
      <c r="G5" s="7">
        <v>17482.115316286254</v>
      </c>
      <c r="H5" s="7">
        <v>22097.811748816715</v>
      </c>
      <c r="I5" s="7">
        <v>29004.455979786075</v>
      </c>
      <c r="J5" s="7">
        <v>30329.360877457115</v>
      </c>
      <c r="K5" s="7">
        <v>30473.310462210531</v>
      </c>
      <c r="L5" s="7">
        <v>25229.309576051593</v>
      </c>
      <c r="M5" s="7">
        <v>26764.547608277062</v>
      </c>
      <c r="N5" s="7">
        <v>24619.779611021157</v>
      </c>
      <c r="O5" s="7">
        <v>25250.410879442272</v>
      </c>
      <c r="P5" s="7">
        <v>27462.443315383527</v>
      </c>
      <c r="Q5" s="7">
        <v>25454.092097240253</v>
      </c>
      <c r="R5" s="7">
        <v>27786.255697981807</v>
      </c>
      <c r="S5" s="7">
        <v>30984.434715851919</v>
      </c>
      <c r="T5" s="7">
        <v>32939.904908269673</v>
      </c>
      <c r="U5" s="7">
        <v>33975.596176621388</v>
      </c>
      <c r="V5" s="7">
        <v>30913.558541424965</v>
      </c>
      <c r="W5" s="7">
        <v>23537.433919543339</v>
      </c>
      <c r="X5" s="7">
        <v>25976.340715686023</v>
      </c>
      <c r="Y5" s="7">
        <v>30231.162278114705</v>
      </c>
      <c r="Z5" s="7">
        <v>27113.502864242226</v>
      </c>
      <c r="AA5" s="7">
        <v>27164.92682867037</v>
      </c>
      <c r="AB5" s="7">
        <v>30308.04467512263</v>
      </c>
      <c r="AC5" s="7">
        <v>41394.44368113461</v>
      </c>
      <c r="AD5" s="7">
        <v>38774.672426070538</v>
      </c>
      <c r="AE5" s="7">
        <v>41531.293484531852</v>
      </c>
      <c r="AF5" s="7">
        <v>72466.025429054585</v>
      </c>
      <c r="AG5" s="7">
        <v>46503.893713696096</v>
      </c>
      <c r="AH5" s="7">
        <v>63010.281718127466</v>
      </c>
      <c r="AI5" s="7">
        <v>49840.355040115624</v>
      </c>
      <c r="AJ5" s="7">
        <v>43206.685418926689</v>
      </c>
      <c r="AK5" s="7">
        <v>42272.921076109997</v>
      </c>
      <c r="AL5" s="7">
        <v>47694.391834655326</v>
      </c>
      <c r="AM5" s="7">
        <v>53691.763478568813</v>
      </c>
      <c r="AN5" s="7">
        <v>62551.383142231309</v>
      </c>
      <c r="AO5" s="7">
        <v>94605.774548841931</v>
      </c>
      <c r="AP5" s="7">
        <v>86746.824682668754</v>
      </c>
      <c r="AQ5" s="7">
        <v>113825.46788440831</v>
      </c>
      <c r="AR5" s="7">
        <v>102057.31344040601</v>
      </c>
      <c r="AS5" s="7">
        <v>92651.19748184651</v>
      </c>
      <c r="AT5" s="7">
        <v>93208.510039308268</v>
      </c>
      <c r="AU5" s="7">
        <v>107931.15761808652</v>
      </c>
      <c r="AV5" s="7">
        <v>121396.69037207201</v>
      </c>
      <c r="AW5" s="7">
        <v>146468.96064623102</v>
      </c>
      <c r="AX5" s="7">
        <v>156942.2252209674</v>
      </c>
      <c r="AY5" s="7">
        <v>167427.29680703144</v>
      </c>
      <c r="AZ5" s="7">
        <v>195012.54509035678</v>
      </c>
      <c r="BA5" s="7">
        <v>220279</v>
      </c>
      <c r="BB5" s="7">
        <v>194877</v>
      </c>
      <c r="BC5" s="7">
        <v>227768</v>
      </c>
      <c r="BD5" s="7">
        <v>211178</v>
      </c>
      <c r="BE5" s="7">
        <v>169585</v>
      </c>
      <c r="BF5" s="7">
        <v>191609</v>
      </c>
      <c r="BG5" s="7">
        <v>204591</v>
      </c>
      <c r="BH5" s="7">
        <v>211038</v>
      </c>
    </row>
    <row r="6" spans="1:70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70" x14ac:dyDescent="0.3">
      <c r="B7" s="7"/>
      <c r="BA7" s="5">
        <v>982151</v>
      </c>
      <c r="BB7" s="5">
        <v>983809</v>
      </c>
      <c r="BC7" s="5">
        <v>1037060</v>
      </c>
      <c r="BD7" s="5">
        <v>998425</v>
      </c>
      <c r="BE7" s="5">
        <v>969344</v>
      </c>
      <c r="BF7" s="5">
        <v>1020258</v>
      </c>
      <c r="BG7" s="5">
        <v>1064796</v>
      </c>
      <c r="BH7" s="5">
        <v>1054179</v>
      </c>
    </row>
    <row r="8" spans="1:70" x14ac:dyDescent="0.3">
      <c r="BA8" s="5">
        <v>327334</v>
      </c>
      <c r="BB8" s="5">
        <v>344375</v>
      </c>
      <c r="BC8" s="5">
        <v>363558</v>
      </c>
      <c r="BD8" s="5">
        <v>390449</v>
      </c>
      <c r="BE8" s="5">
        <v>419637</v>
      </c>
      <c r="BF8" s="5">
        <v>461572</v>
      </c>
      <c r="BG8" s="5">
        <v>495834</v>
      </c>
      <c r="BH8" s="5">
        <v>536035</v>
      </c>
    </row>
    <row r="9" spans="1:70" x14ac:dyDescent="0.3">
      <c r="BA9" s="7">
        <f>SUM(BA7:BA8)</f>
        <v>1309485</v>
      </c>
      <c r="BB9" s="7">
        <f>SUM(BB7:BB8)</f>
        <v>1328184</v>
      </c>
      <c r="BC9" s="7">
        <f>SUM(BC7:BC8)</f>
        <v>1400618</v>
      </c>
      <c r="BD9" s="7">
        <f>SUM(BD7:BD8)</f>
        <v>1388874</v>
      </c>
      <c r="BE9" s="7">
        <f>BE7+BE8</f>
        <v>1388981</v>
      </c>
      <c r="BF9" s="7">
        <f>BF7+BF8</f>
        <v>1481830</v>
      </c>
      <c r="BG9" s="7">
        <f>BG7+BG8</f>
        <v>1560630</v>
      </c>
      <c r="BH9" s="7">
        <f>BH7+BH8</f>
        <v>1590214</v>
      </c>
    </row>
    <row r="12" spans="1:70" x14ac:dyDescent="0.3">
      <c r="B12" s="16">
        <v>184224.23176355773</v>
      </c>
      <c r="C12" s="16">
        <v>187244.59069275891</v>
      </c>
      <c r="D12" s="16">
        <v>195033.93740490929</v>
      </c>
      <c r="E12" s="16">
        <v>212573.21469553377</v>
      </c>
      <c r="F12" s="16">
        <v>218516.78650650565</v>
      </c>
      <c r="G12" s="16">
        <v>215284.47256472896</v>
      </c>
      <c r="H12" s="16">
        <v>228169.57103754918</v>
      </c>
      <c r="I12" s="16">
        <v>216573.86555789673</v>
      </c>
      <c r="J12" s="16">
        <v>240931.02908636714</v>
      </c>
      <c r="K12" s="16">
        <v>237416.10846115643</v>
      </c>
      <c r="L12" s="16">
        <v>254708.10490377605</v>
      </c>
      <c r="M12" s="16">
        <v>253886.77923004588</v>
      </c>
      <c r="N12" s="16">
        <v>248437.61794201587</v>
      </c>
      <c r="O12" s="16">
        <v>253091.94793288762</v>
      </c>
      <c r="P12" s="16">
        <v>279241.89760939265</v>
      </c>
      <c r="Q12" s="16">
        <v>241628.71433609488</v>
      </c>
      <c r="R12" s="16">
        <v>236100.22109141666</v>
      </c>
      <c r="S12" s="16">
        <v>276406.99931619508</v>
      </c>
      <c r="T12" s="16">
        <v>275453.20175960526</v>
      </c>
      <c r="U12" s="16">
        <v>295421.1302359908</v>
      </c>
      <c r="V12" s="16">
        <v>317314.31674327079</v>
      </c>
      <c r="W12" s="16">
        <v>308862.6106168218</v>
      </c>
      <c r="X12" s="16">
        <v>291482.29958562902</v>
      </c>
      <c r="Y12" s="16">
        <v>316042.58666781761</v>
      </c>
      <c r="Z12" s="16">
        <v>307334.7682345066</v>
      </c>
      <c r="AA12" s="16">
        <v>350962.17498963483</v>
      </c>
      <c r="AB12" s="16">
        <v>329617.68324024312</v>
      </c>
      <c r="AC12" s="16">
        <v>370868.28325401933</v>
      </c>
      <c r="AD12" s="16">
        <v>378260.21431759064</v>
      </c>
      <c r="AE12" s="16">
        <v>327717.77527718595</v>
      </c>
      <c r="AF12" s="16">
        <v>375036.73183467117</v>
      </c>
      <c r="AG12" s="16">
        <v>393219.03403796762</v>
      </c>
      <c r="AH12" s="16">
        <v>392668.56026882399</v>
      </c>
      <c r="AI12" s="16">
        <v>434893.90542049601</v>
      </c>
      <c r="AJ12" s="16">
        <v>441346.6307412936</v>
      </c>
      <c r="AK12" s="16">
        <v>442208.13231221127</v>
      </c>
      <c r="AL12" s="16">
        <v>440478.47937426367</v>
      </c>
      <c r="AM12" s="16">
        <v>432871.43069343356</v>
      </c>
      <c r="AN12" s="16">
        <v>505790.63151526317</v>
      </c>
      <c r="AO12" s="16">
        <v>507790.33802032127</v>
      </c>
      <c r="AP12" s="16">
        <v>529514.8858609309</v>
      </c>
      <c r="AQ12" s="16">
        <v>517277.76739395503</v>
      </c>
      <c r="AR12" s="16">
        <v>553784.45974038064</v>
      </c>
      <c r="AS12" s="16">
        <v>571394.01267346588</v>
      </c>
      <c r="AT12" s="16">
        <v>598478.52957685897</v>
      </c>
      <c r="AU12" s="16">
        <v>592625.24572108814</v>
      </c>
      <c r="AV12" s="16">
        <v>654264.30727668095</v>
      </c>
      <c r="AW12" s="16">
        <v>634816.39186850935</v>
      </c>
      <c r="AX12" s="16">
        <v>680006.02846900781</v>
      </c>
      <c r="AY12" s="16">
        <v>696376.65067703463</v>
      </c>
      <c r="AZ12" s="16">
        <v>692154.83022804104</v>
      </c>
      <c r="BA12" s="16">
        <v>736859.97265067557</v>
      </c>
      <c r="BB12" s="16">
        <v>676906.79061577911</v>
      </c>
      <c r="BC12" s="16">
        <v>750263.77301083284</v>
      </c>
      <c r="BD12" s="16">
        <v>750751.63526161306</v>
      </c>
      <c r="BE12" s="16">
        <v>796925.60160883295</v>
      </c>
      <c r="BF12" s="16">
        <v>815267.60186068492</v>
      </c>
      <c r="BG12" s="16">
        <v>871091.05316202831</v>
      </c>
      <c r="BH12" s="16">
        <v>849406.93040984438</v>
      </c>
      <c r="BI12" s="16">
        <v>822186.2653728025</v>
      </c>
      <c r="BJ12" s="16">
        <v>916216.19054741261</v>
      </c>
      <c r="BK12" s="16"/>
    </row>
    <row r="13" spans="1:70" x14ac:dyDescent="0.3">
      <c r="B13" s="16">
        <v>53082.488388330676</v>
      </c>
      <c r="C13" s="16">
        <v>53934.701819925176</v>
      </c>
      <c r="D13" s="16">
        <v>56188.733114639232</v>
      </c>
      <c r="E13" s="16">
        <v>61206.395703676695</v>
      </c>
      <c r="F13" s="16">
        <v>62895.958476912492</v>
      </c>
      <c r="G13" s="16">
        <v>61976.237528448772</v>
      </c>
      <c r="H13" s="16">
        <v>65659.407456766028</v>
      </c>
      <c r="I13" s="16">
        <v>62309.22075575545</v>
      </c>
      <c r="J13" s="16">
        <v>69268.156821494078</v>
      </c>
      <c r="K13" s="16">
        <v>68258.669641035158</v>
      </c>
      <c r="L13" s="16">
        <v>73243.257029433094</v>
      </c>
      <c r="M13" s="16">
        <v>72991.120197125565</v>
      </c>
      <c r="N13" s="16">
        <v>71459.048627342418</v>
      </c>
      <c r="O13" s="16">
        <v>72733.192055622116</v>
      </c>
      <c r="P13" s="16">
        <v>80191.364201968812</v>
      </c>
      <c r="Q13" s="16">
        <v>69417.214975086245</v>
      </c>
      <c r="R13" s="16">
        <v>67847.598092476459</v>
      </c>
      <c r="S13" s="16">
        <v>79414.505669403879</v>
      </c>
      <c r="T13" s="16">
        <v>79080.498079874145</v>
      </c>
      <c r="U13" s="16">
        <v>84778.035376648142</v>
      </c>
      <c r="V13" s="16">
        <v>90942.225497546591</v>
      </c>
      <c r="W13" s="16">
        <v>88545.600806115137</v>
      </c>
      <c r="X13" s="16">
        <v>83522.663942038198</v>
      </c>
      <c r="Y13" s="16">
        <v>90517.33074762272</v>
      </c>
      <c r="Z13" s="16">
        <v>88065.868408472626</v>
      </c>
      <c r="AA13" s="16">
        <v>100429.84274128037</v>
      </c>
      <c r="AB13" s="16">
        <v>94262.058192624667</v>
      </c>
      <c r="AC13" s="16">
        <v>105903.56378295644</v>
      </c>
      <c r="AD13" s="16">
        <v>107894.02210074563</v>
      </c>
      <c r="AE13" s="16">
        <v>93534.578641579647</v>
      </c>
      <c r="AF13" s="16">
        <v>106366.86249184853</v>
      </c>
      <c r="AG13" s="16">
        <v>111580.0095099897</v>
      </c>
      <c r="AH13" s="16">
        <v>111388.42986266286</v>
      </c>
      <c r="AI13" s="16">
        <v>123623.47495834575</v>
      </c>
      <c r="AJ13" s="16">
        <v>125464.83204655994</v>
      </c>
      <c r="AK13" s="16">
        <v>125735.36869726153</v>
      </c>
      <c r="AL13" s="16">
        <v>125121.87527950872</v>
      </c>
      <c r="AM13" s="16">
        <v>122871.6439032674</v>
      </c>
      <c r="AN13" s="16">
        <v>143882.7600166901</v>
      </c>
      <c r="AO13" s="16">
        <v>144417.22343632311</v>
      </c>
      <c r="AP13" s="16">
        <v>150741.44985806177</v>
      </c>
      <c r="AQ13" s="16">
        <v>146923.16552943099</v>
      </c>
      <c r="AR13" s="16">
        <v>157547.87557782597</v>
      </c>
      <c r="AS13" s="16">
        <v>162603.18156278098</v>
      </c>
      <c r="AT13" s="16">
        <v>170444.19238297475</v>
      </c>
      <c r="AU13" s="16">
        <v>168608.1756978941</v>
      </c>
      <c r="AV13" s="16">
        <v>186584.71988420069</v>
      </c>
      <c r="AW13" s="16">
        <v>180710.5228355462</v>
      </c>
      <c r="AX13" s="16">
        <v>193998.42186068755</v>
      </c>
      <c r="AY13" s="16">
        <v>198706.71256307446</v>
      </c>
      <c r="AZ13" s="16">
        <v>196942.27479828577</v>
      </c>
      <c r="BA13" s="16">
        <v>210031.75520332932</v>
      </c>
      <c r="BB13" s="16">
        <v>192429.94701181588</v>
      </c>
      <c r="BC13" s="16">
        <v>213954.78505510234</v>
      </c>
      <c r="BD13" s="16">
        <v>213999.80063730545</v>
      </c>
      <c r="BE13" s="16">
        <v>223792.53529786677</v>
      </c>
      <c r="BF13" s="16">
        <v>237725.61537943452</v>
      </c>
      <c r="BG13" s="16">
        <v>250633.4695226746</v>
      </c>
      <c r="BH13" s="16">
        <v>269776.63879535312</v>
      </c>
      <c r="BI13" s="16">
        <v>283776.61569988844</v>
      </c>
      <c r="BJ13" s="16">
        <v>304474.80903694342</v>
      </c>
      <c r="BK13" s="16"/>
    </row>
    <row r="14" spans="1:70" x14ac:dyDescent="0.3">
      <c r="B14" s="7">
        <f>SUM(B12:B13)</f>
        <v>237306.72015188841</v>
      </c>
      <c r="C14" s="7">
        <f t="shared" ref="C14:AH14" si="0">C12+C13</f>
        <v>241179.29251268407</v>
      </c>
      <c r="D14" s="7">
        <f t="shared" si="0"/>
        <v>251222.67051954853</v>
      </c>
      <c r="E14" s="7">
        <f t="shared" si="0"/>
        <v>273779.61039921048</v>
      </c>
      <c r="F14" s="7">
        <f t="shared" si="0"/>
        <v>281412.74498341815</v>
      </c>
      <c r="G14" s="7">
        <f t="shared" si="0"/>
        <v>277260.71009317774</v>
      </c>
      <c r="H14" s="7">
        <f t="shared" si="0"/>
        <v>293828.97849431518</v>
      </c>
      <c r="I14" s="7">
        <f t="shared" si="0"/>
        <v>278883.08631365217</v>
      </c>
      <c r="J14" s="7">
        <f t="shared" si="0"/>
        <v>310199.18590786122</v>
      </c>
      <c r="K14" s="7">
        <f t="shared" si="0"/>
        <v>305674.77810219157</v>
      </c>
      <c r="L14" s="7">
        <f t="shared" si="0"/>
        <v>327951.36193320912</v>
      </c>
      <c r="M14" s="7">
        <f t="shared" si="0"/>
        <v>326877.89942717145</v>
      </c>
      <c r="N14" s="7">
        <f t="shared" si="0"/>
        <v>319896.66656935832</v>
      </c>
      <c r="O14" s="7">
        <f t="shared" si="0"/>
        <v>325825.13998850971</v>
      </c>
      <c r="P14" s="7">
        <f t="shared" si="0"/>
        <v>359433.26181136147</v>
      </c>
      <c r="Q14" s="7">
        <f t="shared" si="0"/>
        <v>311045.92931118113</v>
      </c>
      <c r="R14" s="7">
        <f t="shared" si="0"/>
        <v>303947.81918389315</v>
      </c>
      <c r="S14" s="7">
        <f t="shared" si="0"/>
        <v>355821.50498559896</v>
      </c>
      <c r="T14" s="7">
        <f t="shared" si="0"/>
        <v>354533.69983947941</v>
      </c>
      <c r="U14" s="7">
        <f t="shared" si="0"/>
        <v>380199.16561263893</v>
      </c>
      <c r="V14" s="7">
        <f t="shared" si="0"/>
        <v>408256.54224081739</v>
      </c>
      <c r="W14" s="7">
        <f t="shared" si="0"/>
        <v>397408.21142293693</v>
      </c>
      <c r="X14" s="7">
        <f t="shared" si="0"/>
        <v>375004.96352766722</v>
      </c>
      <c r="Y14" s="7">
        <f t="shared" si="0"/>
        <v>406559.91741544032</v>
      </c>
      <c r="Z14" s="7">
        <f t="shared" si="0"/>
        <v>395400.63664297923</v>
      </c>
      <c r="AA14" s="7">
        <f t="shared" si="0"/>
        <v>451392.01773091522</v>
      </c>
      <c r="AB14" s="7">
        <f t="shared" si="0"/>
        <v>423879.74143286777</v>
      </c>
      <c r="AC14" s="7">
        <f t="shared" si="0"/>
        <v>476771.84703697579</v>
      </c>
      <c r="AD14" s="7">
        <f t="shared" si="0"/>
        <v>486154.23641833628</v>
      </c>
      <c r="AE14" s="7">
        <f t="shared" si="0"/>
        <v>421252.35391876561</v>
      </c>
      <c r="AF14" s="7">
        <f t="shared" si="0"/>
        <v>481403.5943265197</v>
      </c>
      <c r="AG14" s="7">
        <f t="shared" si="0"/>
        <v>504799.04354795732</v>
      </c>
      <c r="AH14" s="7">
        <f t="shared" si="0"/>
        <v>504056.99013148685</v>
      </c>
      <c r="AI14" s="7">
        <f t="shared" ref="AI14:BJ14" si="1">AI12+AI13</f>
        <v>558517.38037884177</v>
      </c>
      <c r="AJ14" s="7">
        <f t="shared" si="1"/>
        <v>566811.46278785355</v>
      </c>
      <c r="AK14" s="7">
        <f t="shared" si="1"/>
        <v>567943.50100947276</v>
      </c>
      <c r="AL14" s="7">
        <f t="shared" si="1"/>
        <v>565600.35465377243</v>
      </c>
      <c r="AM14" s="7">
        <f t="shared" si="1"/>
        <v>555743.07459670096</v>
      </c>
      <c r="AN14" s="7">
        <f t="shared" si="1"/>
        <v>649673.39153195324</v>
      </c>
      <c r="AO14" s="7">
        <f t="shared" si="1"/>
        <v>652207.56145664444</v>
      </c>
      <c r="AP14" s="7">
        <f t="shared" si="1"/>
        <v>680256.33571899263</v>
      </c>
      <c r="AQ14" s="7">
        <f t="shared" si="1"/>
        <v>664200.93292338599</v>
      </c>
      <c r="AR14" s="7">
        <f t="shared" si="1"/>
        <v>711332.33531820658</v>
      </c>
      <c r="AS14" s="7">
        <f t="shared" si="1"/>
        <v>733997.19423624687</v>
      </c>
      <c r="AT14" s="7">
        <f t="shared" si="1"/>
        <v>768922.72195983375</v>
      </c>
      <c r="AU14" s="7">
        <f t="shared" si="1"/>
        <v>761233.42141898221</v>
      </c>
      <c r="AV14" s="7">
        <f t="shared" si="1"/>
        <v>840849.02716088167</v>
      </c>
      <c r="AW14" s="7">
        <f t="shared" si="1"/>
        <v>815526.91470405553</v>
      </c>
      <c r="AX14" s="7">
        <f t="shared" si="1"/>
        <v>874004.45032969536</v>
      </c>
      <c r="AY14" s="7">
        <f t="shared" si="1"/>
        <v>895083.36324010906</v>
      </c>
      <c r="AZ14" s="7">
        <f t="shared" si="1"/>
        <v>889097.10502632684</v>
      </c>
      <c r="BA14" s="7">
        <f t="shared" si="1"/>
        <v>946891.72785400483</v>
      </c>
      <c r="BB14" s="7">
        <f t="shared" si="1"/>
        <v>869336.73762759496</v>
      </c>
      <c r="BC14" s="7">
        <f t="shared" si="1"/>
        <v>964218.55806593515</v>
      </c>
      <c r="BD14" s="7">
        <f t="shared" si="1"/>
        <v>964751.43589891854</v>
      </c>
      <c r="BE14" s="7">
        <f t="shared" si="1"/>
        <v>1020718.1369066997</v>
      </c>
      <c r="BF14" s="7">
        <f t="shared" si="1"/>
        <v>1052993.2172401194</v>
      </c>
      <c r="BG14" s="7">
        <f t="shared" si="1"/>
        <v>1121724.5226847029</v>
      </c>
      <c r="BH14" s="7">
        <f t="shared" si="1"/>
        <v>1119183.5692051975</v>
      </c>
      <c r="BI14" s="7">
        <f t="shared" si="1"/>
        <v>1105962.8810726909</v>
      </c>
      <c r="BJ14" s="7">
        <f t="shared" si="1"/>
        <v>1220690.9995843561</v>
      </c>
      <c r="BK14" s="7"/>
    </row>
    <row r="16" spans="1:70" x14ac:dyDescent="0.3">
      <c r="B16" s="7">
        <v>237306.72015188841</v>
      </c>
      <c r="C16" s="7">
        <v>241179.29251268407</v>
      </c>
      <c r="D16" s="7">
        <v>251222.67051954853</v>
      </c>
      <c r="E16" s="7">
        <v>273779.61039921048</v>
      </c>
      <c r="F16" s="7">
        <v>281412.74498341815</v>
      </c>
      <c r="G16" s="7">
        <v>277260.71009317774</v>
      </c>
      <c r="H16" s="7">
        <v>293828.97849431518</v>
      </c>
      <c r="I16" s="7">
        <v>278883.08631365217</v>
      </c>
      <c r="J16" s="7">
        <v>310199.18590786122</v>
      </c>
      <c r="K16" s="7">
        <v>305674.77810219157</v>
      </c>
      <c r="L16" s="7">
        <v>327951.36193320912</v>
      </c>
      <c r="M16" s="7">
        <v>326877.89942717145</v>
      </c>
      <c r="N16" s="7">
        <v>319896.66656935832</v>
      </c>
      <c r="O16" s="7">
        <v>325825.13998850971</v>
      </c>
      <c r="P16" s="7">
        <v>359433.26181136147</v>
      </c>
      <c r="Q16" s="7">
        <v>311045.92931118113</v>
      </c>
      <c r="R16" s="7">
        <v>303947.81918389315</v>
      </c>
      <c r="S16" s="7">
        <v>355821.50498559896</v>
      </c>
      <c r="T16" s="7">
        <v>354533.69983947941</v>
      </c>
      <c r="U16" s="7">
        <v>380199.16561263893</v>
      </c>
      <c r="V16" s="7">
        <v>408256.54224081739</v>
      </c>
      <c r="W16" s="7">
        <v>397408.21142293693</v>
      </c>
      <c r="X16" s="7">
        <v>375004.96352766722</v>
      </c>
      <c r="Y16" s="7">
        <v>406559.91741544032</v>
      </c>
      <c r="Z16" s="7">
        <v>395400.63664297923</v>
      </c>
      <c r="AA16" s="7">
        <v>451392.01773091522</v>
      </c>
      <c r="AB16" s="7">
        <v>423879.74143286777</v>
      </c>
      <c r="AC16" s="7">
        <v>476771.84703697579</v>
      </c>
      <c r="AD16" s="7">
        <v>486154.23641833628</v>
      </c>
      <c r="AE16" s="7">
        <v>421252.35391876561</v>
      </c>
      <c r="AF16" s="7">
        <v>481403.5943265197</v>
      </c>
      <c r="AG16" s="7">
        <v>504799.04354795732</v>
      </c>
      <c r="AH16" s="7">
        <v>504056.99013148685</v>
      </c>
      <c r="AI16" s="7">
        <v>558517.38037884177</v>
      </c>
      <c r="AJ16" s="7">
        <v>566811.46278785355</v>
      </c>
      <c r="AK16" s="7">
        <v>567943.50100947276</v>
      </c>
      <c r="AL16" s="7">
        <v>565600.35465377243</v>
      </c>
      <c r="AM16" s="7">
        <v>555743.07459670096</v>
      </c>
      <c r="AN16" s="7">
        <v>649673.39153195324</v>
      </c>
      <c r="AO16" s="7">
        <v>652207.56145664444</v>
      </c>
      <c r="AP16" s="7">
        <v>680256.33571899263</v>
      </c>
      <c r="AQ16" s="7">
        <v>664200.93292338599</v>
      </c>
      <c r="AR16" s="7">
        <v>711332.33531820658</v>
      </c>
      <c r="AS16" s="7">
        <v>733997.19423624687</v>
      </c>
      <c r="AT16" s="7">
        <v>768922.72195983375</v>
      </c>
      <c r="AU16" s="7">
        <v>761233.42141898221</v>
      </c>
      <c r="AV16" s="7">
        <v>840849.02716088167</v>
      </c>
      <c r="AW16" s="7">
        <v>815526.91470405553</v>
      </c>
      <c r="AX16" s="7">
        <v>874004.45032969536</v>
      </c>
      <c r="AY16" s="7">
        <v>895083.36324010906</v>
      </c>
      <c r="AZ16" s="7">
        <v>889097.10502632684</v>
      </c>
      <c r="BA16" s="7">
        <v>946891.72785400483</v>
      </c>
      <c r="BB16" s="7">
        <v>869336.73762759496</v>
      </c>
      <c r="BC16" s="7">
        <v>964218.55806593515</v>
      </c>
      <c r="BD16" s="7">
        <v>964751.43589891854</v>
      </c>
      <c r="BE16" s="7">
        <v>1020718.1369066997</v>
      </c>
      <c r="BF16" s="7">
        <v>1052993.2172401194</v>
      </c>
      <c r="BG16" s="7">
        <v>1121724.5226847029</v>
      </c>
      <c r="BH16" s="7">
        <v>1119183.5692051975</v>
      </c>
      <c r="BI16" s="7">
        <v>1105962.8810726909</v>
      </c>
      <c r="BJ16" s="7">
        <v>1220690.9995843561</v>
      </c>
      <c r="BK16" s="7">
        <v>1309485</v>
      </c>
      <c r="BL16" s="7">
        <v>1328184</v>
      </c>
      <c r="BM16" s="7">
        <v>1400618</v>
      </c>
      <c r="BN16" s="7">
        <v>1388874</v>
      </c>
      <c r="BO16" s="7">
        <v>1388981</v>
      </c>
      <c r="BP16" s="7">
        <v>1481830</v>
      </c>
      <c r="BQ16" s="7">
        <v>1560630</v>
      </c>
      <c r="BR16" s="7">
        <v>1590214</v>
      </c>
    </row>
    <row r="18" spans="53:60" x14ac:dyDescent="0.3">
      <c r="BA18" s="12">
        <v>233398</v>
      </c>
      <c r="BB18" s="12">
        <v>210049</v>
      </c>
      <c r="BC18" s="12">
        <v>238159</v>
      </c>
      <c r="BD18" s="12">
        <v>225041</v>
      </c>
      <c r="BE18" s="12">
        <v>191793</v>
      </c>
      <c r="BF18" s="12">
        <v>216499</v>
      </c>
      <c r="BG18" s="12">
        <v>227394</v>
      </c>
      <c r="BH18" s="12">
        <v>246703</v>
      </c>
    </row>
    <row r="19" spans="53:60" x14ac:dyDescent="0.3">
      <c r="BA19" s="12">
        <v>20604</v>
      </c>
      <c r="BB19" s="12">
        <v>18705</v>
      </c>
      <c r="BC19" s="12">
        <v>21285</v>
      </c>
      <c r="BD19" s="12">
        <v>20784</v>
      </c>
      <c r="BE19" s="12">
        <v>17598</v>
      </c>
      <c r="BF19" s="12">
        <v>19000</v>
      </c>
      <c r="BG19" s="12">
        <v>20296</v>
      </c>
      <c r="BH19" s="12">
        <v>22409</v>
      </c>
    </row>
    <row r="20" spans="53:60" x14ac:dyDescent="0.3">
      <c r="BA20" s="7">
        <f t="shared" ref="BA20:BH20" si="2">SUM(BA18:BA19)</f>
        <v>254002</v>
      </c>
      <c r="BB20" s="7">
        <f t="shared" si="2"/>
        <v>228754</v>
      </c>
      <c r="BC20" s="7">
        <f t="shared" si="2"/>
        <v>259444</v>
      </c>
      <c r="BD20" s="7">
        <f t="shared" si="2"/>
        <v>245825</v>
      </c>
      <c r="BE20" s="7">
        <f t="shared" si="2"/>
        <v>209391</v>
      </c>
      <c r="BF20" s="7">
        <f t="shared" si="2"/>
        <v>235499</v>
      </c>
      <c r="BG20" s="7">
        <f t="shared" si="2"/>
        <v>247690</v>
      </c>
      <c r="BH20" s="7">
        <f t="shared" si="2"/>
        <v>269112</v>
      </c>
    </row>
  </sheetData>
  <conditionalFormatting sqref="BA4:BH4">
    <cfRule type="containsBlanks" dxfId="0" priority="1">
      <formula>LEN(TRIM(BA4))=0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96B9-0897-4ED9-987C-33EE9FFFF22C}">
  <dimension ref="A1:AR49"/>
  <sheetViews>
    <sheetView workbookViewId="0">
      <selection activeCell="P19" sqref="P19"/>
    </sheetView>
  </sheetViews>
  <sheetFormatPr defaultRowHeight="14.4" x14ac:dyDescent="0.3"/>
  <cols>
    <col min="2" max="2" width="13.88671875" bestFit="1" customWidth="1"/>
  </cols>
  <sheetData>
    <row r="1" spans="1:44" s="22" customFormat="1" ht="15" thickBot="1" x14ac:dyDescent="0.35">
      <c r="A1" s="2" t="s">
        <v>21</v>
      </c>
      <c r="B1" s="23">
        <v>545461.90599879879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</row>
    <row r="2" spans="1:44" ht="15" thickBot="1" x14ac:dyDescent="0.35">
      <c r="A2" s="2" t="s">
        <v>22</v>
      </c>
      <c r="B2" s="23">
        <v>540865.5339238476</v>
      </c>
      <c r="D2">
        <f>(B2-B1)/B1</f>
        <v>-8.426568426505859E-3</v>
      </c>
    </row>
    <row r="3" spans="1:44" ht="15" thickBot="1" x14ac:dyDescent="0.35">
      <c r="A3" s="2" t="s">
        <v>23</v>
      </c>
      <c r="B3" s="23">
        <v>517681.06101263576</v>
      </c>
      <c r="D3" s="8">
        <f t="shared" ref="D3:D48" si="0">(B3-B2)/B2</f>
        <v>-4.2865502527059056E-2</v>
      </c>
    </row>
    <row r="4" spans="1:44" ht="15" thickBot="1" x14ac:dyDescent="0.35">
      <c r="A4" s="2" t="s">
        <v>24</v>
      </c>
      <c r="B4" s="23">
        <v>545967.30393367982</v>
      </c>
      <c r="D4" s="8">
        <f t="shared" si="0"/>
        <v>5.464028926558246E-2</v>
      </c>
    </row>
    <row r="5" spans="1:44" ht="15" thickBot="1" x14ac:dyDescent="0.35">
      <c r="A5" s="2" t="s">
        <v>25</v>
      </c>
      <c r="B5" s="23">
        <v>546808.40750902146</v>
      </c>
      <c r="D5" s="8">
        <f t="shared" si="0"/>
        <v>1.540574992827423E-3</v>
      </c>
    </row>
    <row r="6" spans="1:44" ht="15" thickBot="1" x14ac:dyDescent="0.35">
      <c r="A6" s="2" t="s">
        <v>26</v>
      </c>
      <c r="B6" s="23">
        <v>607455.47289378732</v>
      </c>
      <c r="D6" s="8">
        <f t="shared" si="0"/>
        <v>0.11091099652443671</v>
      </c>
    </row>
    <row r="7" spans="1:44" ht="15" thickBot="1" x14ac:dyDescent="0.35">
      <c r="A7" s="2" t="s">
        <v>27</v>
      </c>
      <c r="B7" s="23">
        <v>574747.67116842256</v>
      </c>
      <c r="D7" s="8">
        <f t="shared" si="0"/>
        <v>-5.3843949367271014E-2</v>
      </c>
    </row>
    <row r="8" spans="1:44" ht="15" thickBot="1" x14ac:dyDescent="0.35">
      <c r="A8" s="2" t="s">
        <v>28</v>
      </c>
      <c r="B8" s="23">
        <v>612001.25348022277</v>
      </c>
      <c r="D8" s="8">
        <f t="shared" si="0"/>
        <v>6.4817282749604258E-2</v>
      </c>
    </row>
    <row r="9" spans="1:44" ht="15" thickBot="1" x14ac:dyDescent="0.35">
      <c r="A9" s="2" t="s">
        <v>29</v>
      </c>
      <c r="B9" s="23">
        <v>628634.02684181009</v>
      </c>
      <c r="D9" s="8">
        <f t="shared" si="0"/>
        <v>2.7177678586445597E-2</v>
      </c>
    </row>
    <row r="10" spans="1:44" ht="15" thickBot="1" x14ac:dyDescent="0.35">
      <c r="A10" s="2" t="s">
        <v>30</v>
      </c>
      <c r="B10" s="23">
        <v>552329.54421067378</v>
      </c>
      <c r="D10" s="8">
        <f t="shared" si="0"/>
        <v>-0.12138140694432634</v>
      </c>
    </row>
    <row r="11" spans="1:44" ht="15" thickBot="1" x14ac:dyDescent="0.35">
      <c r="A11" s="2" t="s">
        <v>31</v>
      </c>
      <c r="B11" s="23">
        <v>611072.91593605082</v>
      </c>
      <c r="D11" s="8">
        <f t="shared" si="0"/>
        <v>0.10635565730840336</v>
      </c>
    </row>
    <row r="12" spans="1:44" ht="15" thickBot="1" x14ac:dyDescent="0.35">
      <c r="A12" s="2" t="s">
        <v>32</v>
      </c>
      <c r="B12" s="23">
        <v>637817.06563862727</v>
      </c>
      <c r="D12" s="8">
        <f t="shared" si="0"/>
        <v>4.3765889479178373E-2</v>
      </c>
    </row>
    <row r="13" spans="1:44" ht="15" thickBot="1" x14ac:dyDescent="0.35">
      <c r="A13" s="2" t="s">
        <v>33</v>
      </c>
      <c r="B13" s="23">
        <v>634638.68986962049</v>
      </c>
      <c r="D13" s="8">
        <f t="shared" si="0"/>
        <v>-4.983209042587115E-3</v>
      </c>
    </row>
    <row r="14" spans="1:44" ht="15" thickBot="1" x14ac:dyDescent="0.35">
      <c r="A14" s="2" t="s">
        <v>34</v>
      </c>
      <c r="B14" s="23">
        <v>688440.92180069629</v>
      </c>
      <c r="D14" s="8">
        <f t="shared" si="0"/>
        <v>8.477616128655642E-2</v>
      </c>
    </row>
    <row r="15" spans="1:44" ht="15" thickBot="1" x14ac:dyDescent="0.35">
      <c r="A15" s="2" t="s">
        <v>35</v>
      </c>
      <c r="B15" s="23">
        <v>698470.40736883855</v>
      </c>
      <c r="D15" s="8">
        <f t="shared" si="0"/>
        <v>1.4568404129593272E-2</v>
      </c>
    </row>
    <row r="16" spans="1:44" ht="15" thickBot="1" x14ac:dyDescent="0.35">
      <c r="A16" s="2" t="s">
        <v>36</v>
      </c>
      <c r="B16" s="23">
        <v>700916.84087458684</v>
      </c>
      <c r="D16" s="8">
        <f t="shared" si="0"/>
        <v>3.5025585621645434E-3</v>
      </c>
    </row>
    <row r="17" spans="1:4" ht="15" thickBot="1" x14ac:dyDescent="0.35">
      <c r="A17" s="2" t="s">
        <v>37</v>
      </c>
      <c r="B17" s="23">
        <v>697273.09549736115</v>
      </c>
      <c r="D17" s="8">
        <f t="shared" si="0"/>
        <v>-5.1985416311000733E-3</v>
      </c>
    </row>
    <row r="18" spans="1:4" ht="15" thickBot="1" x14ac:dyDescent="0.35">
      <c r="A18" s="2" t="s">
        <v>38</v>
      </c>
      <c r="B18" s="23">
        <v>685938.8742434961</v>
      </c>
      <c r="D18" s="8">
        <f t="shared" si="0"/>
        <v>-1.6255067529574493E-2</v>
      </c>
    </row>
    <row r="19" spans="1:4" ht="15" thickBot="1" x14ac:dyDescent="0.35">
      <c r="A19" s="2" t="s">
        <v>39</v>
      </c>
      <c r="B19" s="23">
        <v>781182.01494561543</v>
      </c>
      <c r="D19" s="8">
        <f t="shared" si="0"/>
        <v>0.13885076976743807</v>
      </c>
    </row>
    <row r="20" spans="1:4" ht="15" thickBot="1" x14ac:dyDescent="0.35">
      <c r="A20" s="2" t="s">
        <v>40</v>
      </c>
      <c r="B20" s="23">
        <v>797067.55712278257</v>
      </c>
      <c r="D20" s="8">
        <f t="shared" si="0"/>
        <v>2.0335263579094386E-2</v>
      </c>
    </row>
    <row r="21" spans="1:4" ht="15" thickBot="1" x14ac:dyDescent="0.35">
      <c r="A21" s="2" t="s">
        <v>41</v>
      </c>
      <c r="B21" s="23">
        <v>824777.34913534904</v>
      </c>
      <c r="D21" s="8">
        <f t="shared" si="0"/>
        <v>3.4764671783395609E-2</v>
      </c>
    </row>
    <row r="22" spans="1:4" ht="15" thickBot="1" x14ac:dyDescent="0.35">
      <c r="A22" s="2" t="s">
        <v>42</v>
      </c>
      <c r="B22" s="23">
        <v>810603.67572536482</v>
      </c>
      <c r="D22" s="8">
        <f t="shared" si="0"/>
        <v>-1.7184848037889389E-2</v>
      </c>
    </row>
    <row r="23" spans="1:4" ht="15" thickBot="1" x14ac:dyDescent="0.35">
      <c r="A23" s="2" t="s">
        <v>43</v>
      </c>
      <c r="B23" s="23">
        <v>857345.31249084894</v>
      </c>
      <c r="D23" s="8">
        <f t="shared" si="0"/>
        <v>5.766274958432379E-2</v>
      </c>
    </row>
    <row r="24" spans="1:4" ht="15" thickBot="1" x14ac:dyDescent="0.35">
      <c r="A24" s="2" t="s">
        <v>44</v>
      </c>
      <c r="B24" s="23">
        <v>882846.36929875449</v>
      </c>
      <c r="D24" s="8">
        <f t="shared" si="0"/>
        <v>2.9744207423047807E-2</v>
      </c>
    </row>
    <row r="25" spans="1:4" ht="15" thickBot="1" x14ac:dyDescent="0.35">
      <c r="A25" s="2" t="s">
        <v>45</v>
      </c>
      <c r="B25" s="23">
        <v>922968.13997086673</v>
      </c>
      <c r="D25" s="8">
        <f t="shared" si="0"/>
        <v>4.5445925890799085E-2</v>
      </c>
    </row>
    <row r="26" spans="1:4" ht="15" thickBot="1" x14ac:dyDescent="0.35">
      <c r="A26" s="2" t="s">
        <v>46</v>
      </c>
      <c r="B26" s="23">
        <v>916672.65178253513</v>
      </c>
      <c r="D26" s="8">
        <f t="shared" si="0"/>
        <v>-6.8209160378280374E-3</v>
      </c>
    </row>
    <row r="27" spans="1:4" ht="15" thickBot="1" x14ac:dyDescent="0.35">
      <c r="A27" s="2" t="s">
        <v>47</v>
      </c>
      <c r="B27" s="23">
        <v>1001123.6853807846</v>
      </c>
      <c r="D27" s="8">
        <f t="shared" si="0"/>
        <v>9.2127798766580837E-2</v>
      </c>
    </row>
    <row r="28" spans="1:4" ht="15" thickBot="1" x14ac:dyDescent="0.35">
      <c r="A28" s="2" t="s">
        <v>48</v>
      </c>
      <c r="B28" s="23">
        <v>979434.40422289912</v>
      </c>
      <c r="D28" s="8">
        <f t="shared" si="0"/>
        <v>-2.1664936585368843E-2</v>
      </c>
    </row>
    <row r="29" spans="1:4" ht="15" thickBot="1" x14ac:dyDescent="0.35">
      <c r="A29" s="2" t="s">
        <v>49</v>
      </c>
      <c r="B29" s="23">
        <v>1037291.2566134059</v>
      </c>
      <c r="D29" s="8">
        <f t="shared" si="0"/>
        <v>5.9071697033566468E-2</v>
      </c>
    </row>
    <row r="30" spans="1:4" ht="15" thickBot="1" x14ac:dyDescent="0.35">
      <c r="A30" s="2" t="s">
        <v>50</v>
      </c>
      <c r="B30" s="23">
        <v>1066583.2183769853</v>
      </c>
      <c r="D30" s="8">
        <f t="shared" si="0"/>
        <v>2.8238897779986196E-2</v>
      </c>
    </row>
    <row r="31" spans="1:4" ht="15" thickBot="1" x14ac:dyDescent="0.35">
      <c r="A31" s="2" t="s">
        <v>51</v>
      </c>
      <c r="B31" s="23">
        <v>1066056.4162553656</v>
      </c>
      <c r="D31" s="8">
        <f t="shared" si="0"/>
        <v>-4.9391562940707642E-4</v>
      </c>
    </row>
    <row r="32" spans="1:4" ht="15" thickBot="1" x14ac:dyDescent="0.35">
      <c r="A32" s="2" t="s">
        <v>52</v>
      </c>
      <c r="B32" s="23">
        <v>1130115.235275548</v>
      </c>
      <c r="D32" s="8">
        <f t="shared" si="0"/>
        <v>6.0089520632684384E-2</v>
      </c>
    </row>
    <row r="33" spans="1:4" ht="15" thickBot="1" x14ac:dyDescent="0.35">
      <c r="A33" s="2" t="s">
        <v>53</v>
      </c>
      <c r="B33" s="23">
        <v>1055380.3766686395</v>
      </c>
      <c r="D33" s="8">
        <f t="shared" si="0"/>
        <v>-6.613029917138176E-2</v>
      </c>
    </row>
    <row r="34" spans="1:4" ht="15" thickBot="1" x14ac:dyDescent="0.35">
      <c r="A34" s="2" t="s">
        <v>54</v>
      </c>
      <c r="B34" s="23">
        <v>1150406.4977377963</v>
      </c>
      <c r="D34" s="8">
        <f t="shared" si="0"/>
        <v>9.0039689167910691E-2</v>
      </c>
    </row>
    <row r="35" spans="1:4" ht="15" thickBot="1" x14ac:dyDescent="0.35">
      <c r="A35" s="2" t="s">
        <v>55</v>
      </c>
      <c r="B35" s="23">
        <v>1152840.6722833845</v>
      </c>
      <c r="D35" s="8">
        <f t="shared" si="0"/>
        <v>2.1159255883679896E-3</v>
      </c>
    </row>
    <row r="36" spans="1:4" ht="15" thickBot="1" x14ac:dyDescent="0.35">
      <c r="A36" s="2" t="s">
        <v>56</v>
      </c>
      <c r="B36" s="23">
        <v>1208284.9771248514</v>
      </c>
      <c r="D36" s="8">
        <f t="shared" si="0"/>
        <v>4.8093640495568808E-2</v>
      </c>
    </row>
    <row r="37" spans="1:4" ht="15" thickBot="1" x14ac:dyDescent="0.35">
      <c r="A37" s="2" t="s">
        <v>57</v>
      </c>
      <c r="B37" s="23">
        <v>1243794.001468244</v>
      </c>
      <c r="D37" s="8">
        <f t="shared" si="0"/>
        <v>2.9387954841487242E-2</v>
      </c>
    </row>
    <row r="38" spans="1:4" ht="15" thickBot="1" x14ac:dyDescent="0.35">
      <c r="A38" s="2" t="s">
        <v>58</v>
      </c>
      <c r="B38" s="23">
        <v>1312283.2275361093</v>
      </c>
      <c r="D38" s="8">
        <f t="shared" si="0"/>
        <v>5.5064766341545911E-2</v>
      </c>
    </row>
    <row r="39" spans="1:4" ht="15" thickBot="1" x14ac:dyDescent="0.35">
      <c r="A39" s="2" t="s">
        <v>59</v>
      </c>
      <c r="B39" s="23">
        <v>1309078.7072208144</v>
      </c>
      <c r="D39" s="8">
        <f t="shared" si="0"/>
        <v>-2.4419425990161682E-3</v>
      </c>
    </row>
    <row r="40" spans="1:4" ht="15" thickBot="1" x14ac:dyDescent="0.35">
      <c r="A40" s="2" t="s">
        <v>60</v>
      </c>
      <c r="B40" s="23">
        <v>1297555.7643773283</v>
      </c>
      <c r="D40" s="8">
        <f t="shared" si="0"/>
        <v>-8.8023300508411739E-3</v>
      </c>
    </row>
    <row r="41" spans="1:4" ht="15" thickBot="1" x14ac:dyDescent="0.35">
      <c r="A41" s="2" t="s">
        <v>61</v>
      </c>
      <c r="B41" s="23">
        <v>1411633.7308399591</v>
      </c>
      <c r="D41" s="8">
        <f t="shared" si="0"/>
        <v>8.7917582885059714E-2</v>
      </c>
    </row>
    <row r="42" spans="1:4" ht="15" thickBot="1" x14ac:dyDescent="0.35">
      <c r="A42" s="20" t="s">
        <v>62</v>
      </c>
      <c r="B42" s="23">
        <v>1501947.2919545979</v>
      </c>
      <c r="D42" s="8">
        <f t="shared" si="0"/>
        <v>6.3978041287593684E-2</v>
      </c>
    </row>
    <row r="43" spans="1:4" ht="15" thickBot="1" x14ac:dyDescent="0.35">
      <c r="A43" s="3" t="s">
        <v>63</v>
      </c>
      <c r="B43" s="23">
        <v>1524289</v>
      </c>
      <c r="D43" s="8">
        <f t="shared" si="0"/>
        <v>1.4875161175814043E-2</v>
      </c>
    </row>
    <row r="44" spans="1:4" ht="15" thickBot="1" x14ac:dyDescent="0.35">
      <c r="A44" s="3" t="s">
        <v>64</v>
      </c>
      <c r="B44" s="23">
        <v>1609198</v>
      </c>
      <c r="D44" s="8">
        <f t="shared" si="0"/>
        <v>5.5704003637105565E-2</v>
      </c>
    </row>
    <row r="45" spans="1:4" ht="15" thickBot="1" x14ac:dyDescent="0.35">
      <c r="A45" s="3" t="s">
        <v>65</v>
      </c>
      <c r="B45" s="23">
        <v>1605715</v>
      </c>
      <c r="D45" s="8">
        <f t="shared" si="0"/>
        <v>-2.1644322202737016E-3</v>
      </c>
    </row>
    <row r="46" spans="1:4" ht="15" thickBot="1" x14ac:dyDescent="0.35">
      <c r="A46" s="3" t="s">
        <v>66</v>
      </c>
      <c r="B46" s="23">
        <v>1616146</v>
      </c>
      <c r="D46" s="8">
        <f t="shared" si="0"/>
        <v>6.4961714874681997E-3</v>
      </c>
    </row>
    <row r="47" spans="1:4" ht="15" thickBot="1" x14ac:dyDescent="0.35">
      <c r="A47" s="3" t="s">
        <v>67</v>
      </c>
      <c r="B47" s="23">
        <v>1726004</v>
      </c>
      <c r="D47" s="8">
        <f t="shared" si="0"/>
        <v>6.7975294311281284E-2</v>
      </c>
    </row>
    <row r="48" spans="1:4" ht="15" thickBot="1" x14ac:dyDescent="0.35">
      <c r="A48" s="4" t="s">
        <v>68</v>
      </c>
      <c r="B48" s="23">
        <v>1828329</v>
      </c>
      <c r="D48" s="8">
        <f t="shared" si="0"/>
        <v>5.9284335378133539E-2</v>
      </c>
    </row>
    <row r="49" spans="1:5" ht="15" thickBot="1" x14ac:dyDescent="0.35">
      <c r="A49" s="4" t="s">
        <v>69</v>
      </c>
      <c r="B49" s="23">
        <v>1872340</v>
      </c>
      <c r="D49">
        <f>(B49-B1)/B1</f>
        <v>2.4325770130024869</v>
      </c>
      <c r="E49">
        <f>D49*100</f>
        <v>243.2577013002487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8FBA-D20B-4B45-9B5F-49079E1B8BC0}">
  <dimension ref="A1:D49"/>
  <sheetViews>
    <sheetView workbookViewId="0"/>
  </sheetViews>
  <sheetFormatPr defaultRowHeight="14.4" x14ac:dyDescent="0.3"/>
  <cols>
    <col min="1" max="1" width="8.88671875" style="8"/>
  </cols>
  <sheetData>
    <row r="1" spans="1:4" ht="17.399999999999999" thickBot="1" x14ac:dyDescent="0.35">
      <c r="A1" s="14" t="s">
        <v>21</v>
      </c>
      <c r="B1" s="8">
        <v>37147.142739104842</v>
      </c>
      <c r="D1">
        <f>B49/B1</f>
        <v>7.9571395861043523</v>
      </c>
    </row>
    <row r="2" spans="1:4" ht="17.399999999999999" thickBot="1" x14ac:dyDescent="0.35">
      <c r="A2" s="14" t="s">
        <v>22</v>
      </c>
      <c r="B2" s="8">
        <v>39634.132694202759</v>
      </c>
    </row>
    <row r="3" spans="1:4" ht="17.399999999999999" thickBot="1" x14ac:dyDescent="0.35">
      <c r="A3" s="14" t="s">
        <v>23</v>
      </c>
      <c r="B3" s="8">
        <v>41028.117560093364</v>
      </c>
    </row>
    <row r="4" spans="1:4" ht="17.399999999999999" thickBot="1" x14ac:dyDescent="0.35">
      <c r="A4" s="14" t="s">
        <v>24</v>
      </c>
      <c r="B4" s="8">
        <v>39924.903718243928</v>
      </c>
    </row>
    <row r="5" spans="1:4" ht="17.399999999999999" thickBot="1" x14ac:dyDescent="0.35">
      <c r="A5" s="14" t="s">
        <v>25</v>
      </c>
      <c r="B5" s="8">
        <v>41212.71054123377</v>
      </c>
    </row>
    <row r="6" spans="1:4" ht="17.399999999999999" thickBot="1" x14ac:dyDescent="0.35">
      <c r="A6" s="14" t="s">
        <v>26</v>
      </c>
      <c r="B6" s="8">
        <v>40558.600683348748</v>
      </c>
    </row>
    <row r="7" spans="1:4" ht="17.399999999999999" thickBot="1" x14ac:dyDescent="0.35">
      <c r="A7" s="14" t="s">
        <v>27</v>
      </c>
      <c r="B7" s="8">
        <v>48401.658125618364</v>
      </c>
    </row>
    <row r="8" spans="1:4" ht="17.399999999999999" thickBot="1" x14ac:dyDescent="0.35">
      <c r="A8" s="14" t="s">
        <v>28</v>
      </c>
      <c r="B8" s="8">
        <v>53639.345162678539</v>
      </c>
    </row>
    <row r="9" spans="1:4" ht="17.399999999999999" thickBot="1" x14ac:dyDescent="0.35">
      <c r="A9" s="14" t="s">
        <v>29</v>
      </c>
      <c r="B9" s="8">
        <v>57287.099149601294</v>
      </c>
    </row>
    <row r="10" spans="1:4" ht="17.399999999999999" thickBot="1" x14ac:dyDescent="0.35">
      <c r="A10" s="14" t="s">
        <v>30</v>
      </c>
      <c r="B10" s="8">
        <v>59328.615540983563</v>
      </c>
    </row>
    <row r="11" spans="1:4" ht="17.399999999999999" thickBot="1" x14ac:dyDescent="0.35">
      <c r="A11" s="14" t="s">
        <v>31</v>
      </c>
      <c r="B11" s="8">
        <v>58935.281903194467</v>
      </c>
    </row>
    <row r="12" spans="1:4" ht="17.399999999999999" thickBot="1" x14ac:dyDescent="0.35">
      <c r="A12" s="14" t="s">
        <v>32</v>
      </c>
      <c r="B12" s="8">
        <v>49225.712924714775</v>
      </c>
    </row>
    <row r="13" spans="1:4" ht="17.399999999999999" thickBot="1" x14ac:dyDescent="0.35">
      <c r="A13" s="14" t="s">
        <v>33</v>
      </c>
      <c r="B13" s="8">
        <v>51361.744126267266</v>
      </c>
    </row>
    <row r="14" spans="1:4" ht="17.399999999999999" thickBot="1" x14ac:dyDescent="0.35">
      <c r="A14" s="14" t="s">
        <v>34</v>
      </c>
      <c r="B14" s="8">
        <v>56486.162281798228</v>
      </c>
    </row>
    <row r="15" spans="1:4" ht="17.399999999999999" thickBot="1" x14ac:dyDescent="0.35">
      <c r="A15" s="14" t="s">
        <v>35</v>
      </c>
      <c r="B15" s="8">
        <v>51870.979143079981</v>
      </c>
    </row>
    <row r="16" spans="1:4" ht="17.399999999999999" thickBot="1" x14ac:dyDescent="0.35">
      <c r="A16" s="14" t="s">
        <v>36</v>
      </c>
      <c r="B16" s="8">
        <v>49348.35683555952</v>
      </c>
    </row>
    <row r="17" spans="1:2" ht="17.399999999999999" thickBot="1" x14ac:dyDescent="0.35">
      <c r="A17" s="14" t="s">
        <v>37</v>
      </c>
      <c r="B17" s="8">
        <v>52722.090016568363</v>
      </c>
    </row>
    <row r="18" spans="1:2" ht="17.399999999999999" thickBot="1" x14ac:dyDescent="0.35">
      <c r="A18" s="14" t="s">
        <v>38</v>
      </c>
      <c r="B18" s="8">
        <v>64353.748675071984</v>
      </c>
    </row>
    <row r="19" spans="1:2" ht="17.399999999999999" thickBot="1" x14ac:dyDescent="0.35">
      <c r="A19" s="14" t="s">
        <v>39</v>
      </c>
      <c r="B19" s="8">
        <v>60181.689233961559</v>
      </c>
    </row>
    <row r="20" spans="1:2" ht="17.399999999999999" thickBot="1" x14ac:dyDescent="0.35">
      <c r="A20" s="14" t="s">
        <v>40</v>
      </c>
      <c r="B20" s="8">
        <v>60213.862406986911</v>
      </c>
    </row>
    <row r="21" spans="1:2" ht="17.399999999999999" thickBot="1" x14ac:dyDescent="0.35">
      <c r="A21" s="14" t="s">
        <v>41</v>
      </c>
      <c r="B21" s="8">
        <v>91009.336092200829</v>
      </c>
    </row>
    <row r="22" spans="1:2" ht="17.399999999999999" thickBot="1" x14ac:dyDescent="0.35">
      <c r="A22" s="14" t="s">
        <v>42</v>
      </c>
      <c r="B22" s="8">
        <v>63186.435159713285</v>
      </c>
    </row>
    <row r="23" spans="1:2" ht="17.399999999999999" thickBot="1" x14ac:dyDescent="0.35">
      <c r="A23" s="14" t="s">
        <v>43</v>
      </c>
      <c r="B23" s="8">
        <v>81347.067065204174</v>
      </c>
    </row>
    <row r="24" spans="1:2" ht="17.399999999999999" thickBot="1" x14ac:dyDescent="0.35">
      <c r="A24" s="14" t="s">
        <v>76</v>
      </c>
      <c r="B24" s="8">
        <v>69446.611795550183</v>
      </c>
    </row>
    <row r="25" spans="1:2" ht="17.399999999999999" thickBot="1" x14ac:dyDescent="0.35">
      <c r="A25" s="14" t="s">
        <v>77</v>
      </c>
      <c r="B25" s="8">
        <v>63963.401381521238</v>
      </c>
    </row>
    <row r="26" spans="1:2" ht="17.399999999999999" thickBot="1" x14ac:dyDescent="0.35">
      <c r="A26" s="14" t="s">
        <v>78</v>
      </c>
      <c r="B26" s="8">
        <v>63012.476428730472</v>
      </c>
    </row>
    <row r="27" spans="1:2" ht="17.399999999999999" thickBot="1" x14ac:dyDescent="0.35">
      <c r="A27" s="14" t="s">
        <v>47</v>
      </c>
      <c r="B27" s="8">
        <v>67220.713585233098</v>
      </c>
    </row>
    <row r="28" spans="1:2" ht="17.399999999999999" thickBot="1" x14ac:dyDescent="0.35">
      <c r="A28" s="14" t="s">
        <v>48</v>
      </c>
      <c r="B28" s="8">
        <v>71348.298212744587</v>
      </c>
    </row>
    <row r="29" spans="1:2" ht="17.399999999999999" thickBot="1" x14ac:dyDescent="0.35">
      <c r="A29" s="14" t="s">
        <v>49</v>
      </c>
      <c r="B29" s="8">
        <v>81744.410961292902</v>
      </c>
    </row>
    <row r="30" spans="1:2" ht="17.399999999999999" thickBot="1" x14ac:dyDescent="0.35">
      <c r="A30" s="14" t="s">
        <v>50</v>
      </c>
      <c r="B30" s="8">
        <v>116796.2410173942</v>
      </c>
    </row>
    <row r="31" spans="1:2" ht="17.399999999999999" thickBot="1" x14ac:dyDescent="0.35">
      <c r="A31" s="14" t="s">
        <v>51</v>
      </c>
      <c r="B31" s="8">
        <v>107424.04264940461</v>
      </c>
    </row>
    <row r="32" spans="1:2" ht="17.399999999999999" thickBot="1" x14ac:dyDescent="0.35">
      <c r="A32" s="14" t="s">
        <v>52</v>
      </c>
      <c r="B32" s="8">
        <v>139831.22792350026</v>
      </c>
    </row>
    <row r="33" spans="1:2" ht="17.399999999999999" thickBot="1" x14ac:dyDescent="0.35">
      <c r="A33" s="14" t="s">
        <v>53</v>
      </c>
      <c r="B33" s="8">
        <v>126107.32104615528</v>
      </c>
    </row>
    <row r="34" spans="1:2" ht="17.399999999999999" thickBot="1" x14ac:dyDescent="0.35">
      <c r="A34" s="14" t="s">
        <v>54</v>
      </c>
      <c r="B34" s="8">
        <v>119924.65015232217</v>
      </c>
    </row>
    <row r="35" spans="1:2" ht="17.399999999999999" thickBot="1" x14ac:dyDescent="0.35">
      <c r="A35" s="14" t="s">
        <v>55</v>
      </c>
      <c r="B35" s="8">
        <v>125450.84675250707</v>
      </c>
    </row>
    <row r="36" spans="1:2" ht="17.399999999999999" thickBot="1" x14ac:dyDescent="0.35">
      <c r="A36" s="14" t="s">
        <v>56</v>
      </c>
      <c r="B36" s="8">
        <v>146076.51138501347</v>
      </c>
    </row>
    <row r="37" spans="1:2" ht="17.399999999999999" thickBot="1" x14ac:dyDescent="0.35">
      <c r="A37" s="14" t="s">
        <v>57</v>
      </c>
      <c r="B37" s="8">
        <v>166343.32906397432</v>
      </c>
    </row>
    <row r="38" spans="1:2" ht="17.399999999999999" thickBot="1" x14ac:dyDescent="0.35">
      <c r="A38" s="14" t="s">
        <v>58</v>
      </c>
      <c r="B38" s="8">
        <v>193505.36263776544</v>
      </c>
    </row>
    <row r="39" spans="1:2" ht="17.399999999999999" thickBot="1" x14ac:dyDescent="0.35">
      <c r="A39" s="14" t="s">
        <v>59</v>
      </c>
      <c r="B39" s="8">
        <v>199696.25724514399</v>
      </c>
    </row>
    <row r="40" spans="1:2" ht="17.399999999999999" thickBot="1" x14ac:dyDescent="0.35">
      <c r="A40" s="14" t="s">
        <v>60</v>
      </c>
      <c r="B40" s="8">
        <v>215026.69877286896</v>
      </c>
    </row>
    <row r="41" spans="1:2" ht="17.399999999999999" thickBot="1" x14ac:dyDescent="0.35">
      <c r="A41" s="14" t="s">
        <v>61</v>
      </c>
      <c r="B41" s="8">
        <v>238778.86160095214</v>
      </c>
    </row>
    <row r="42" spans="1:2" ht="17.399999999999999" thickBot="1" x14ac:dyDescent="0.35">
      <c r="A42" s="14" t="s">
        <v>62</v>
      </c>
      <c r="B42" s="8">
        <v>267654.27050658246</v>
      </c>
    </row>
    <row r="43" spans="1:2" x14ac:dyDescent="0.3">
      <c r="A43" s="13" t="s">
        <v>63</v>
      </c>
      <c r="B43" s="8">
        <v>243720</v>
      </c>
    </row>
    <row r="44" spans="1:2" x14ac:dyDescent="0.3">
      <c r="A44" s="13" t="s">
        <v>64</v>
      </c>
      <c r="B44" s="8">
        <v>276048</v>
      </c>
    </row>
    <row r="45" spans="1:2" x14ac:dyDescent="0.3">
      <c r="A45" s="13" t="s">
        <v>65</v>
      </c>
      <c r="B45" s="8">
        <v>264027</v>
      </c>
    </row>
    <row r="46" spans="1:2" x14ac:dyDescent="0.3">
      <c r="A46" s="13" t="s">
        <v>66</v>
      </c>
      <c r="B46" s="8">
        <v>229194</v>
      </c>
    </row>
    <row r="47" spans="1:2" x14ac:dyDescent="0.3">
      <c r="A47" s="13" t="s">
        <v>67</v>
      </c>
      <c r="B47" s="8">
        <v>257982</v>
      </c>
    </row>
    <row r="48" spans="1:2" x14ac:dyDescent="0.3">
      <c r="A48" s="13" t="s">
        <v>68</v>
      </c>
      <c r="B48" s="8">
        <v>271915</v>
      </c>
    </row>
    <row r="49" spans="1:2" x14ac:dyDescent="0.3">
      <c r="A49" s="13" t="s">
        <v>69</v>
      </c>
      <c r="B49" s="8">
        <v>295585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4290C-DC81-4F93-B090-CDC45B73F9D5}">
  <dimension ref="A1:J9"/>
  <sheetViews>
    <sheetView tabSelected="1" workbookViewId="0">
      <selection activeCell="J3" sqref="J3"/>
    </sheetView>
  </sheetViews>
  <sheetFormatPr defaultRowHeight="14.4" x14ac:dyDescent="0.3"/>
  <cols>
    <col min="3" max="3" width="8.88671875" style="8"/>
  </cols>
  <sheetData>
    <row r="1" spans="1:10" s="8" customFormat="1" x14ac:dyDescent="0.3">
      <c r="A1" s="8" t="s">
        <v>71</v>
      </c>
      <c r="B1" s="8" t="s">
        <v>83</v>
      </c>
      <c r="C1" s="8" t="s">
        <v>85</v>
      </c>
      <c r="D1" s="8" t="s">
        <v>84</v>
      </c>
      <c r="H1" s="8">
        <f>D9/F9</f>
        <v>0.7719200906676591</v>
      </c>
    </row>
    <row r="2" spans="1:10" x14ac:dyDescent="0.3">
      <c r="A2" s="24" t="s">
        <v>62</v>
      </c>
      <c r="B2" s="8">
        <v>35576</v>
      </c>
      <c r="C2" s="8">
        <v>2489</v>
      </c>
      <c r="D2" s="8">
        <v>229589</v>
      </c>
      <c r="F2" s="8">
        <v>267654.27050658246</v>
      </c>
      <c r="J2">
        <f>(B5-B4)/B4</f>
        <v>9.7766941214950498E-2</v>
      </c>
    </row>
    <row r="3" spans="1:10" x14ac:dyDescent="0.3">
      <c r="A3" s="25" t="s">
        <v>63</v>
      </c>
      <c r="B3" s="8">
        <v>35905</v>
      </c>
      <c r="C3" s="8">
        <v>3717</v>
      </c>
      <c r="D3" s="8">
        <v>204097</v>
      </c>
      <c r="F3" s="8">
        <v>243720</v>
      </c>
      <c r="J3">
        <f>(B6-B5)/B5</f>
        <v>0.145399387849075</v>
      </c>
    </row>
    <row r="4" spans="1:10" x14ac:dyDescent="0.3">
      <c r="A4" s="25" t="s">
        <v>64</v>
      </c>
      <c r="B4" s="8">
        <v>33631</v>
      </c>
      <c r="C4" s="8">
        <v>5914</v>
      </c>
      <c r="D4" s="8">
        <v>236504</v>
      </c>
      <c r="F4" s="8">
        <v>276048</v>
      </c>
      <c r="J4">
        <f>(B9-B8)/B8</f>
        <v>0.34162488333224805</v>
      </c>
    </row>
    <row r="5" spans="1:10" x14ac:dyDescent="0.3">
      <c r="A5" s="25" t="s">
        <v>65</v>
      </c>
      <c r="B5" s="8">
        <v>36919</v>
      </c>
      <c r="C5" s="8">
        <v>6096</v>
      </c>
      <c r="D5" s="8">
        <v>221012</v>
      </c>
      <c r="F5" s="8">
        <v>264027</v>
      </c>
      <c r="H5">
        <f>B9/F9</f>
        <v>0.20911074648578243</v>
      </c>
    </row>
    <row r="6" spans="1:10" x14ac:dyDescent="0.3">
      <c r="A6" s="25" t="s">
        <v>66</v>
      </c>
      <c r="B6" s="8">
        <v>42287</v>
      </c>
      <c r="C6" s="8">
        <v>6402</v>
      </c>
      <c r="D6" s="8">
        <v>180505</v>
      </c>
      <c r="F6" s="8">
        <v>229194</v>
      </c>
      <c r="H6">
        <f>C9/F9</f>
        <v>1.8972545968164826E-2</v>
      </c>
    </row>
    <row r="7" spans="1:10" x14ac:dyDescent="0.3">
      <c r="A7" s="25" t="s">
        <v>67</v>
      </c>
      <c r="B7" s="8">
        <v>47380</v>
      </c>
      <c r="C7" s="8">
        <v>5324</v>
      </c>
      <c r="D7" s="8">
        <v>205278</v>
      </c>
      <c r="F7" s="8">
        <v>257982</v>
      </c>
    </row>
    <row r="8" spans="1:10" x14ac:dyDescent="0.3">
      <c r="A8" s="25" t="s">
        <v>68</v>
      </c>
      <c r="B8" s="8">
        <v>46071</v>
      </c>
      <c r="C8" s="8">
        <v>7571</v>
      </c>
      <c r="D8" s="8">
        <v>218272</v>
      </c>
      <c r="F8" s="8">
        <v>271915</v>
      </c>
    </row>
    <row r="9" spans="1:10" x14ac:dyDescent="0.3">
      <c r="A9" s="25" t="s">
        <v>69</v>
      </c>
      <c r="B9" s="8">
        <v>61810</v>
      </c>
      <c r="C9" s="8">
        <v>5608</v>
      </c>
      <c r="D9" s="8">
        <v>228168</v>
      </c>
      <c r="F9" s="8">
        <v>295585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Raunak Mehrotra</dc:creator>
  <cp:lastModifiedBy>Raunak Mehrotra</cp:lastModifiedBy>
  <dcterms:created xsi:type="dcterms:W3CDTF">2020-09-14T16:44:52Z</dcterms:created>
  <dcterms:modified xsi:type="dcterms:W3CDTF">2021-03-06T17:56:25Z</dcterms:modified>
</cp:coreProperties>
</file>