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c\OneDrive\Documents\"/>
    </mc:Choice>
  </mc:AlternateContent>
  <bookViews>
    <workbookView xWindow="0" yWindow="0" windowWidth="20490" windowHeight="7620" activeTab="4"/>
  </bookViews>
  <sheets>
    <sheet name="Avenue Supermart" sheetId="1" r:id="rId1"/>
    <sheet name="Aditya Birla" sheetId="2" r:id="rId2"/>
    <sheet name="Trent" sheetId="3" r:id="rId3"/>
    <sheet name="Metro Brands" sheetId="4" r:id="rId4"/>
    <sheet name="Vedants Fashion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5" l="1"/>
  <c r="M7" i="5"/>
  <c r="J9" i="5" s="1"/>
  <c r="J15" i="5" s="1"/>
  <c r="J13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11" i="5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11" i="4"/>
  <c r="J13" i="4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" i="3"/>
  <c r="J13" i="3"/>
  <c r="J15" i="2"/>
  <c r="J9" i="2"/>
  <c r="M8" i="2"/>
  <c r="M8" i="1"/>
  <c r="M7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" i="2"/>
  <c r="J13" i="2"/>
  <c r="M8" i="4" l="1"/>
  <c r="M7" i="4"/>
  <c r="J9" i="4" s="1"/>
  <c r="J15" i="4" s="1"/>
  <c r="M7" i="3"/>
  <c r="J9" i="3" s="1"/>
  <c r="J15" i="3" s="1"/>
  <c r="M8" i="3"/>
  <c r="J15" i="1"/>
  <c r="J13" i="1"/>
  <c r="J9" i="1"/>
  <c r="M7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" i="1"/>
</calcChain>
</file>

<file path=xl/sharedStrings.xml><?xml version="1.0" encoding="utf-8"?>
<sst xmlns="http://schemas.openxmlformats.org/spreadsheetml/2006/main" count="105" uniqueCount="23">
  <si>
    <t>Date</t>
  </si>
  <si>
    <t>Closing Price</t>
  </si>
  <si>
    <t>Avenue Supermart Weekly Return</t>
  </si>
  <si>
    <t>Return</t>
  </si>
  <si>
    <t>NIFTY Weekly Returns</t>
  </si>
  <si>
    <t>Beta 1</t>
  </si>
  <si>
    <t>Beta 2</t>
  </si>
  <si>
    <t>Beta 3</t>
  </si>
  <si>
    <t>The</t>
  </si>
  <si>
    <t>Valuation</t>
  </si>
  <si>
    <t>School</t>
  </si>
  <si>
    <t>Regression Beta</t>
  </si>
  <si>
    <t>Beta Drifting</t>
  </si>
  <si>
    <t>Levered Raw Beta</t>
  </si>
  <si>
    <t>Raw Beta Weight</t>
  </si>
  <si>
    <t>Market Beta Weight</t>
  </si>
  <si>
    <t>Adjusted Beta</t>
  </si>
  <si>
    <t>Analysis</t>
  </si>
  <si>
    <t>Aditya Birla Fashion Weekly Return</t>
  </si>
  <si>
    <t>Vedants Fashions Weekly Returns</t>
  </si>
  <si>
    <t>Nifty Returns</t>
  </si>
  <si>
    <t>Returns</t>
  </si>
  <si>
    <t xml:space="preserve">Closing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</si>
</sst>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/>
    <xf numFmtId="10" fontId="0" fillId="0" borderId="0" xfId="1" applyNumberFormat="1" applyFont="1"/>
    <xf numFmtId="0" fontId="0" fillId="2" borderId="0" xfId="0" applyFill="1" applyAlignment="1">
      <alignment horizontal="left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2" fontId="0" fillId="0" borderId="0" xfId="0" applyNumberFormat="1"/>
    <xf numFmtId="0" fontId="4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 applyFont="1"/>
    <xf numFmtId="10" fontId="0" fillId="0" borderId="0" xfId="0" applyNumberFormat="1"/>
    <xf numFmtId="10" fontId="0" fillId="3" borderId="0" xfId="1" applyNumberFormat="1" applyFont="1" applyFill="1"/>
    <xf numFmtId="2" fontId="0" fillId="3" borderId="0" xfId="0" applyNumberForma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4" fillId="2" borderId="0" xfId="0" applyFont="1" applyFill="1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4"/>
  <sheetViews>
    <sheetView workbookViewId="0">
      <selection activeCell="E1" sqref="E1:E1048576"/>
    </sheetView>
  </sheetViews>
  <sheetFormatPr defaultRowHeight="15" x14ac:dyDescent="0.25"/>
  <cols>
    <col min="1" max="1" width="1.7109375" customWidth="1"/>
    <col min="2" max="2" width="11.28515625" style="1" customWidth="1"/>
    <col min="3" max="3" width="14.42578125" customWidth="1"/>
    <col min="4" max="4" width="15.85546875" customWidth="1"/>
    <col min="5" max="5" width="9.140625" customWidth="1"/>
    <col min="6" max="6" width="13.42578125" customWidth="1"/>
    <col min="7" max="8" width="12.28515625" customWidth="1"/>
    <col min="9" max="9" width="19.5703125" customWidth="1"/>
  </cols>
  <sheetData>
    <row r="1" spans="2:13" x14ac:dyDescent="0.25">
      <c r="B1" s="12" t="s">
        <v>8</v>
      </c>
      <c r="C1" s="8"/>
      <c r="D1" s="8"/>
      <c r="E1" s="8"/>
      <c r="F1" s="8"/>
      <c r="G1" s="8"/>
      <c r="H1" s="8"/>
      <c r="I1" s="8"/>
      <c r="J1" s="8"/>
      <c r="K1" s="8"/>
    </row>
    <row r="2" spans="2:13" x14ac:dyDescent="0.25">
      <c r="B2" s="12" t="s">
        <v>9</v>
      </c>
      <c r="C2" s="8"/>
      <c r="D2" s="8"/>
      <c r="E2" s="8"/>
      <c r="F2" s="8"/>
      <c r="G2" s="8"/>
      <c r="H2" s="8"/>
      <c r="I2" s="8"/>
      <c r="J2" s="8"/>
      <c r="K2" s="8"/>
    </row>
    <row r="3" spans="2:13" x14ac:dyDescent="0.25">
      <c r="B3" s="12" t="s">
        <v>10</v>
      </c>
      <c r="C3" s="8"/>
      <c r="D3" s="8"/>
      <c r="E3" s="8"/>
      <c r="F3" s="8"/>
      <c r="G3" s="8"/>
      <c r="H3" s="8"/>
      <c r="I3" s="8"/>
      <c r="J3" s="8"/>
      <c r="K3" s="8"/>
    </row>
    <row r="4" spans="2:13" x14ac:dyDescent="0.25">
      <c r="B4" s="7"/>
      <c r="C4" s="8"/>
      <c r="D4" s="8"/>
      <c r="E4" s="8"/>
      <c r="F4" s="8"/>
      <c r="G4" s="8"/>
      <c r="H4" s="8"/>
      <c r="I4" s="8"/>
      <c r="J4" s="8"/>
      <c r="K4" s="8"/>
    </row>
    <row r="5" spans="2:13" x14ac:dyDescent="0.25">
      <c r="B5" s="4" t="s">
        <v>11</v>
      </c>
    </row>
    <row r="7" spans="2:13" x14ac:dyDescent="0.25">
      <c r="B7" s="9" t="s">
        <v>2</v>
      </c>
      <c r="C7" s="10"/>
      <c r="D7" s="10"/>
      <c r="F7" s="22" t="s">
        <v>4</v>
      </c>
      <c r="G7" s="22"/>
      <c r="H7" s="14"/>
      <c r="I7" s="22" t="s">
        <v>12</v>
      </c>
      <c r="J7" s="22"/>
      <c r="L7" t="s">
        <v>5</v>
      </c>
      <c r="M7" s="13">
        <f>SLOPE(D11:D114,G11:G114)</f>
        <v>1.2302046192126332</v>
      </c>
    </row>
    <row r="8" spans="2:13" x14ac:dyDescent="0.25">
      <c r="L8" t="s">
        <v>6</v>
      </c>
      <c r="M8" s="13">
        <f>_xlfn.COVARIANCE.S(D10:D114,G10:G114)/_xlfn.VAR.S(G10:G114)</f>
        <v>1.2302046192126326</v>
      </c>
    </row>
    <row r="9" spans="2:13" s="5" customFormat="1" x14ac:dyDescent="0.25">
      <c r="B9" s="20" t="s">
        <v>0</v>
      </c>
      <c r="C9" s="21" t="s">
        <v>1</v>
      </c>
      <c r="D9" s="21" t="s">
        <v>3</v>
      </c>
      <c r="E9" s="11"/>
      <c r="F9" s="21" t="s">
        <v>1</v>
      </c>
      <c r="G9" s="21" t="s">
        <v>3</v>
      </c>
      <c r="H9" s="11"/>
      <c r="I9" s="15" t="s">
        <v>13</v>
      </c>
      <c r="J9" s="16">
        <f>M7</f>
        <v>1.2302046192126332</v>
      </c>
    </row>
    <row r="10" spans="2:13" x14ac:dyDescent="0.25">
      <c r="B10" s="2">
        <v>44613</v>
      </c>
      <c r="C10" s="3">
        <v>4190.75</v>
      </c>
      <c r="F10" s="3">
        <v>16658.400390999999</v>
      </c>
      <c r="I10" t="s">
        <v>14</v>
      </c>
      <c r="J10" s="17">
        <v>0.75</v>
      </c>
      <c r="L10" t="s">
        <v>7</v>
      </c>
      <c r="M10" t="s">
        <v>17</v>
      </c>
    </row>
    <row r="11" spans="2:13" x14ac:dyDescent="0.25">
      <c r="B11" s="2">
        <v>44620</v>
      </c>
      <c r="C11" s="3">
        <v>4110.2001950000003</v>
      </c>
      <c r="D11" s="6">
        <f>C11/C10-1</f>
        <v>-1.9220856648571205E-2</v>
      </c>
      <c r="F11" s="3">
        <v>16245.349609000001</v>
      </c>
      <c r="G11" s="6">
        <f>F11/F10-1</f>
        <v>-2.479534482933643E-2</v>
      </c>
      <c r="H11" s="6"/>
    </row>
    <row r="12" spans="2:13" x14ac:dyDescent="0.25">
      <c r="B12" s="2">
        <v>44627</v>
      </c>
      <c r="C12" s="3">
        <v>4198.9501950000003</v>
      </c>
      <c r="D12" s="6">
        <f t="shared" ref="D12:D75" si="0">C12/C11-1</f>
        <v>2.1592622205595546E-2</v>
      </c>
      <c r="F12" s="3">
        <v>16630.449218999998</v>
      </c>
      <c r="G12" s="6">
        <f t="shared" ref="G12:G75" si="1">F12/F11-1</f>
        <v>2.3705221449137115E-2</v>
      </c>
      <c r="H12" s="6"/>
      <c r="I12" t="s">
        <v>15</v>
      </c>
      <c r="J12" s="13">
        <v>1</v>
      </c>
    </row>
    <row r="13" spans="2:13" x14ac:dyDescent="0.25">
      <c r="B13" s="2">
        <v>44634</v>
      </c>
      <c r="C13" s="3">
        <v>4192.75</v>
      </c>
      <c r="D13" s="6">
        <f t="shared" si="0"/>
        <v>-1.476605987702162E-3</v>
      </c>
      <c r="F13" s="3">
        <v>17287.050781000002</v>
      </c>
      <c r="G13" s="6">
        <f t="shared" si="1"/>
        <v>3.9481889716475482E-2</v>
      </c>
      <c r="H13" s="6"/>
      <c r="I13" s="6" t="s">
        <v>15</v>
      </c>
      <c r="J13" s="17">
        <f>1-J10</f>
        <v>0.25</v>
      </c>
    </row>
    <row r="14" spans="2:13" x14ac:dyDescent="0.25">
      <c r="B14" s="2">
        <v>44641</v>
      </c>
      <c r="C14" s="3">
        <v>4001.3000489999999</v>
      </c>
      <c r="D14" s="6">
        <f t="shared" si="0"/>
        <v>-4.5662143223421436E-2</v>
      </c>
      <c r="F14" s="3">
        <v>17153</v>
      </c>
      <c r="G14" s="6">
        <f t="shared" si="1"/>
        <v>-7.7544043051771538E-3</v>
      </c>
      <c r="H14" s="6"/>
      <c r="I14" s="6"/>
    </row>
    <row r="15" spans="2:13" x14ac:dyDescent="0.25">
      <c r="B15" s="2">
        <v>44648</v>
      </c>
      <c r="C15" s="3">
        <v>4082.1999510000001</v>
      </c>
      <c r="D15" s="6">
        <f t="shared" si="0"/>
        <v>2.0218404270936574E-2</v>
      </c>
      <c r="F15" s="3">
        <v>17670.449218999998</v>
      </c>
      <c r="G15" s="6">
        <f t="shared" si="1"/>
        <v>3.0166689150585846E-2</v>
      </c>
      <c r="H15" s="6"/>
      <c r="I15" s="18" t="s">
        <v>16</v>
      </c>
      <c r="J15" s="19">
        <f>(J9*J10)+(J12*J13)</f>
        <v>1.1726534644094748</v>
      </c>
    </row>
    <row r="16" spans="2:13" x14ac:dyDescent="0.25">
      <c r="B16" s="2">
        <v>44655</v>
      </c>
      <c r="C16" s="3">
        <v>4146.25</v>
      </c>
      <c r="D16" s="6">
        <f t="shared" si="0"/>
        <v>1.5690081272062617E-2</v>
      </c>
      <c r="F16" s="3">
        <v>17784.349609000001</v>
      </c>
      <c r="G16" s="6">
        <f t="shared" si="1"/>
        <v>6.4458117950692007E-3</v>
      </c>
      <c r="H16" s="6"/>
      <c r="I16" s="6"/>
    </row>
    <row r="17" spans="2:9" x14ac:dyDescent="0.25">
      <c r="B17" s="2">
        <v>44662</v>
      </c>
      <c r="C17" s="3">
        <v>4090.8999020000001</v>
      </c>
      <c r="D17" s="6">
        <f t="shared" si="0"/>
        <v>-1.3349435755200423E-2</v>
      </c>
      <c r="F17" s="3">
        <v>17475.650390999999</v>
      </c>
      <c r="G17" s="6">
        <f t="shared" si="1"/>
        <v>-1.7357914390289553E-2</v>
      </c>
      <c r="H17" s="6"/>
      <c r="I17" s="6"/>
    </row>
    <row r="18" spans="2:9" x14ac:dyDescent="0.25">
      <c r="B18" s="2">
        <v>44669</v>
      </c>
      <c r="C18" s="3">
        <v>4028.8500979999999</v>
      </c>
      <c r="D18" s="6">
        <f t="shared" si="0"/>
        <v>-1.5167763936161038E-2</v>
      </c>
      <c r="F18" s="3">
        <v>17171.949218999998</v>
      </c>
      <c r="G18" s="6">
        <f t="shared" si="1"/>
        <v>-1.7378533285170805E-2</v>
      </c>
      <c r="H18" s="6"/>
      <c r="I18" s="6"/>
    </row>
    <row r="19" spans="2:9" x14ac:dyDescent="0.25">
      <c r="B19" s="2">
        <v>44676</v>
      </c>
      <c r="C19" s="3">
        <v>3944.25</v>
      </c>
      <c r="D19" s="6">
        <f t="shared" si="0"/>
        <v>-2.0998571786524645E-2</v>
      </c>
      <c r="F19" s="3">
        <v>17102.550781000002</v>
      </c>
      <c r="G19" s="6">
        <f t="shared" si="1"/>
        <v>-4.041383835634127E-3</v>
      </c>
      <c r="H19" s="6"/>
      <c r="I19" s="6"/>
    </row>
    <row r="20" spans="2:9" x14ac:dyDescent="0.25">
      <c r="B20" s="2">
        <v>44683</v>
      </c>
      <c r="C20" s="3">
        <v>3666.1999510000001</v>
      </c>
      <c r="D20" s="6">
        <f t="shared" si="0"/>
        <v>-7.0495036825758972E-2</v>
      </c>
      <c r="F20" s="3">
        <v>16411.25</v>
      </c>
      <c r="G20" s="6">
        <f t="shared" si="1"/>
        <v>-4.0420916730619982E-2</v>
      </c>
      <c r="H20" s="6"/>
      <c r="I20" s="6"/>
    </row>
    <row r="21" spans="2:9" x14ac:dyDescent="0.25">
      <c r="B21" s="2">
        <v>44690</v>
      </c>
      <c r="C21" s="3">
        <v>3230.6000979999999</v>
      </c>
      <c r="D21" s="6">
        <f t="shared" si="0"/>
        <v>-0.11881508341660008</v>
      </c>
      <c r="F21" s="3">
        <v>15782.150390999999</v>
      </c>
      <c r="G21" s="6">
        <f t="shared" si="1"/>
        <v>-3.8333436453652281E-2</v>
      </c>
      <c r="H21" s="6"/>
      <c r="I21" s="6"/>
    </row>
    <row r="22" spans="2:9" x14ac:dyDescent="0.25">
      <c r="B22" s="2">
        <v>44697</v>
      </c>
      <c r="C22" s="3">
        <v>3630.3999020000001</v>
      </c>
      <c r="D22" s="6">
        <f t="shared" si="0"/>
        <v>0.12375403698139809</v>
      </c>
      <c r="F22" s="3">
        <v>16266.150390999999</v>
      </c>
      <c r="G22" s="6">
        <f t="shared" si="1"/>
        <v>3.0667557209187901E-2</v>
      </c>
      <c r="H22" s="6"/>
      <c r="I22" s="6"/>
    </row>
    <row r="23" spans="2:9" x14ac:dyDescent="0.25">
      <c r="B23" s="2">
        <v>44704</v>
      </c>
      <c r="C23" s="3">
        <v>3613.8500979999999</v>
      </c>
      <c r="D23" s="6">
        <f t="shared" si="0"/>
        <v>-4.5586724456672112E-3</v>
      </c>
      <c r="F23" s="3">
        <v>16352.450194999999</v>
      </c>
      <c r="G23" s="6">
        <f t="shared" si="1"/>
        <v>5.3054842064996777E-3</v>
      </c>
      <c r="H23" s="6"/>
      <c r="I23" s="6"/>
    </row>
    <row r="24" spans="2:9" x14ac:dyDescent="0.25">
      <c r="B24" s="2">
        <v>44711</v>
      </c>
      <c r="C24" s="3">
        <v>3820.1000979999999</v>
      </c>
      <c r="D24" s="6">
        <f t="shared" si="0"/>
        <v>5.7072096076742129E-2</v>
      </c>
      <c r="F24" s="3">
        <v>16584.300781000002</v>
      </c>
      <c r="G24" s="6">
        <f t="shared" si="1"/>
        <v>1.4178339223494207E-2</v>
      </c>
      <c r="H24" s="6"/>
      <c r="I24" s="6"/>
    </row>
    <row r="25" spans="2:9" x14ac:dyDescent="0.25">
      <c r="B25" s="2">
        <v>44718</v>
      </c>
      <c r="C25" s="3">
        <v>3755.6499020000001</v>
      </c>
      <c r="D25" s="6">
        <f t="shared" si="0"/>
        <v>-1.6871336966730932E-2</v>
      </c>
      <c r="F25" s="3">
        <v>16201.799805000001</v>
      </c>
      <c r="G25" s="6">
        <f t="shared" si="1"/>
        <v>-2.3064039964724836E-2</v>
      </c>
      <c r="H25" s="6"/>
      <c r="I25" s="6"/>
    </row>
    <row r="26" spans="2:9" x14ac:dyDescent="0.25">
      <c r="B26" s="2">
        <v>44725</v>
      </c>
      <c r="C26" s="3">
        <v>3460.5500489999999</v>
      </c>
      <c r="D26" s="6">
        <f t="shared" si="0"/>
        <v>-7.857490998904082E-2</v>
      </c>
      <c r="F26" s="3">
        <v>15293.5</v>
      </c>
      <c r="G26" s="6">
        <f t="shared" si="1"/>
        <v>-5.606166079892505E-2</v>
      </c>
      <c r="H26" s="6"/>
      <c r="I26" s="6"/>
    </row>
    <row r="27" spans="2:9" x14ac:dyDescent="0.25">
      <c r="B27" s="2">
        <v>44732</v>
      </c>
      <c r="C27" s="3">
        <v>3412</v>
      </c>
      <c r="D27" s="6">
        <f t="shared" si="0"/>
        <v>-1.4029575735808097E-2</v>
      </c>
      <c r="F27" s="3">
        <v>15699.25</v>
      </c>
      <c r="G27" s="6">
        <f t="shared" si="1"/>
        <v>2.6530879131657192E-2</v>
      </c>
      <c r="H27" s="6"/>
      <c r="I27" s="6"/>
    </row>
    <row r="28" spans="2:9" x14ac:dyDescent="0.25">
      <c r="B28" s="2">
        <v>44739</v>
      </c>
      <c r="C28" s="3">
        <v>3388.75</v>
      </c>
      <c r="D28" s="6">
        <f t="shared" si="0"/>
        <v>-6.8141852286048854E-3</v>
      </c>
      <c r="F28" s="3">
        <v>15752.049805000001</v>
      </c>
      <c r="G28" s="6">
        <f t="shared" si="1"/>
        <v>3.3632055671448668E-3</v>
      </c>
      <c r="H28" s="6"/>
      <c r="I28" s="6"/>
    </row>
    <row r="29" spans="2:9" x14ac:dyDescent="0.25">
      <c r="B29" s="2">
        <v>44746</v>
      </c>
      <c r="C29" s="3">
        <v>3941.6999510000001</v>
      </c>
      <c r="D29" s="6">
        <f t="shared" si="0"/>
        <v>0.16317224669863517</v>
      </c>
      <c r="F29" s="3">
        <v>16220.599609000001</v>
      </c>
      <c r="G29" s="6">
        <f t="shared" si="1"/>
        <v>2.9745322659611828E-2</v>
      </c>
      <c r="H29" s="6"/>
      <c r="I29" s="6"/>
    </row>
    <row r="30" spans="2:9" x14ac:dyDescent="0.25">
      <c r="B30" s="2">
        <v>44753</v>
      </c>
      <c r="C30" s="3">
        <v>3926.8000489999999</v>
      </c>
      <c r="D30" s="6">
        <f t="shared" si="0"/>
        <v>-3.7800700675403309E-3</v>
      </c>
      <c r="F30" s="3">
        <v>16049.200194999999</v>
      </c>
      <c r="G30" s="6">
        <f t="shared" si="1"/>
        <v>-1.0566774233481513E-2</v>
      </c>
      <c r="H30" s="6"/>
      <c r="I30" s="6"/>
    </row>
    <row r="31" spans="2:9" x14ac:dyDescent="0.25">
      <c r="B31" s="2">
        <v>44760</v>
      </c>
      <c r="C31" s="3">
        <v>3963.3999020000001</v>
      </c>
      <c r="D31" s="6">
        <f t="shared" si="0"/>
        <v>9.3205288131033015E-3</v>
      </c>
      <c r="F31" s="3">
        <v>16719.449218999998</v>
      </c>
      <c r="G31" s="6">
        <f t="shared" si="1"/>
        <v>4.1762144895470144E-2</v>
      </c>
      <c r="H31" s="6"/>
      <c r="I31" s="6"/>
    </row>
    <row r="32" spans="2:9" x14ac:dyDescent="0.25">
      <c r="B32" s="2">
        <v>44767</v>
      </c>
      <c r="C32" s="3">
        <v>4243.8500979999999</v>
      </c>
      <c r="D32" s="6">
        <f t="shared" si="0"/>
        <v>7.0760004777332686E-2</v>
      </c>
      <c r="F32" s="3">
        <v>17158.25</v>
      </c>
      <c r="G32" s="6">
        <f t="shared" si="1"/>
        <v>2.6244930395275645E-2</v>
      </c>
      <c r="H32" s="6"/>
      <c r="I32" s="6"/>
    </row>
    <row r="33" spans="2:9" x14ac:dyDescent="0.25">
      <c r="B33" s="2">
        <v>44774</v>
      </c>
      <c r="C33" s="3">
        <v>4232.25</v>
      </c>
      <c r="D33" s="6">
        <f t="shared" si="0"/>
        <v>-2.7333901368162827E-3</v>
      </c>
      <c r="F33" s="3">
        <v>17397.5</v>
      </c>
      <c r="G33" s="6">
        <f t="shared" si="1"/>
        <v>1.3943729692713402E-2</v>
      </c>
      <c r="H33" s="6"/>
      <c r="I33" s="6"/>
    </row>
    <row r="34" spans="2:9" x14ac:dyDescent="0.25">
      <c r="B34" s="2">
        <v>44781</v>
      </c>
      <c r="C34" s="3">
        <v>4336.7001950000003</v>
      </c>
      <c r="D34" s="6">
        <f t="shared" si="0"/>
        <v>2.4679590052572697E-2</v>
      </c>
      <c r="F34" s="3">
        <v>17698.150390999999</v>
      </c>
      <c r="G34" s="6">
        <f t="shared" si="1"/>
        <v>1.7281241040379314E-2</v>
      </c>
      <c r="H34" s="6"/>
      <c r="I34" s="6"/>
    </row>
    <row r="35" spans="2:9" x14ac:dyDescent="0.25">
      <c r="B35" s="2">
        <v>44788</v>
      </c>
      <c r="C35" s="3">
        <v>4382</v>
      </c>
      <c r="D35" s="6">
        <f t="shared" si="0"/>
        <v>1.0445685189911957E-2</v>
      </c>
      <c r="F35" s="3">
        <v>17758.449218999998</v>
      </c>
      <c r="G35" s="6">
        <f t="shared" si="1"/>
        <v>3.4070694771959342E-3</v>
      </c>
      <c r="H35" s="6"/>
      <c r="I35" s="6"/>
    </row>
    <row r="36" spans="2:9" x14ac:dyDescent="0.25">
      <c r="B36" s="2">
        <v>44795</v>
      </c>
      <c r="C36" s="3">
        <v>4409.6499020000001</v>
      </c>
      <c r="D36" s="6">
        <f t="shared" si="0"/>
        <v>6.3098817891373837E-3</v>
      </c>
      <c r="F36" s="3">
        <v>17558.900390999999</v>
      </c>
      <c r="G36" s="6">
        <f t="shared" si="1"/>
        <v>-1.1236838619134604E-2</v>
      </c>
      <c r="H36" s="6"/>
      <c r="I36" s="6"/>
    </row>
    <row r="37" spans="2:9" x14ac:dyDescent="0.25">
      <c r="B37" s="2">
        <v>44802</v>
      </c>
      <c r="C37" s="3">
        <v>4576.7998049999997</v>
      </c>
      <c r="D37" s="6">
        <f t="shared" si="0"/>
        <v>3.7905481549496356E-2</v>
      </c>
      <c r="F37" s="3">
        <v>17539.449218999998</v>
      </c>
      <c r="G37" s="6">
        <f t="shared" si="1"/>
        <v>-1.1077670905844661E-3</v>
      </c>
      <c r="H37" s="6"/>
      <c r="I37" s="6"/>
    </row>
    <row r="38" spans="2:9" x14ac:dyDescent="0.25">
      <c r="B38" s="2">
        <v>44809</v>
      </c>
      <c r="C38" s="3">
        <v>4386.1000979999999</v>
      </c>
      <c r="D38" s="6">
        <f t="shared" si="0"/>
        <v>-4.1666604423393538E-2</v>
      </c>
      <c r="F38" s="3">
        <v>17833.349609000001</v>
      </c>
      <c r="G38" s="6">
        <f t="shared" si="1"/>
        <v>1.6756534730955508E-2</v>
      </c>
      <c r="H38" s="6"/>
      <c r="I38" s="6"/>
    </row>
    <row r="39" spans="2:9" x14ac:dyDescent="0.25">
      <c r="B39" s="2">
        <v>44816</v>
      </c>
      <c r="C39" s="3">
        <v>4327.5498049999997</v>
      </c>
      <c r="D39" s="6">
        <f t="shared" si="0"/>
        <v>-1.334905535482378E-2</v>
      </c>
      <c r="F39" s="3">
        <v>17530.849609000001</v>
      </c>
      <c r="G39" s="6">
        <f t="shared" si="1"/>
        <v>-1.6962601341440453E-2</v>
      </c>
      <c r="H39" s="6"/>
      <c r="I39" s="6"/>
    </row>
    <row r="40" spans="2:9" x14ac:dyDescent="0.25">
      <c r="B40" s="2">
        <v>44823</v>
      </c>
      <c r="C40" s="3">
        <v>4367</v>
      </c>
      <c r="D40" s="6">
        <f t="shared" si="0"/>
        <v>9.1160579953164511E-3</v>
      </c>
      <c r="F40" s="3">
        <v>17327.349609000001</v>
      </c>
      <c r="G40" s="6">
        <f t="shared" si="1"/>
        <v>-1.1608108251383698E-2</v>
      </c>
      <c r="H40" s="6"/>
      <c r="I40" s="6"/>
    </row>
    <row r="41" spans="2:9" x14ac:dyDescent="0.25">
      <c r="B41" s="2">
        <v>44830</v>
      </c>
      <c r="C41" s="3">
        <v>4386.5498049999997</v>
      </c>
      <c r="D41" s="6">
        <f t="shared" si="0"/>
        <v>4.4767128463474304E-3</v>
      </c>
      <c r="F41" s="3">
        <v>17094.349609000001</v>
      </c>
      <c r="G41" s="6">
        <f t="shared" si="1"/>
        <v>-1.3446949779265527E-2</v>
      </c>
      <c r="H41" s="6"/>
      <c r="I41" s="6"/>
    </row>
    <row r="42" spans="2:9" x14ac:dyDescent="0.25">
      <c r="B42" s="2">
        <v>44837</v>
      </c>
      <c r="C42" s="3">
        <v>4471.4501950000003</v>
      </c>
      <c r="D42" s="6">
        <f t="shared" si="0"/>
        <v>1.9354707862481613E-2</v>
      </c>
      <c r="F42" s="3">
        <v>17314.650390999999</v>
      </c>
      <c r="G42" s="6">
        <f t="shared" si="1"/>
        <v>1.2887345060733635E-2</v>
      </c>
      <c r="H42" s="6"/>
      <c r="I42" s="6"/>
    </row>
    <row r="43" spans="2:9" x14ac:dyDescent="0.25">
      <c r="B43" s="2">
        <v>44844</v>
      </c>
      <c r="C43" s="3">
        <v>4306.1499020000001</v>
      </c>
      <c r="D43" s="6">
        <f t="shared" si="0"/>
        <v>-3.6967937870545864E-2</v>
      </c>
      <c r="F43" s="3">
        <v>17185.699218999998</v>
      </c>
      <c r="G43" s="6">
        <f t="shared" si="1"/>
        <v>-7.4475180894804094E-3</v>
      </c>
      <c r="H43" s="6"/>
      <c r="I43" s="6"/>
    </row>
    <row r="44" spans="2:9" x14ac:dyDescent="0.25">
      <c r="B44" s="2">
        <v>44851</v>
      </c>
      <c r="C44" s="3">
        <v>4215.5498049999997</v>
      </c>
      <c r="D44" s="6">
        <f t="shared" si="0"/>
        <v>-2.1039698817247654E-2</v>
      </c>
      <c r="F44" s="3">
        <v>17576.300781000002</v>
      </c>
      <c r="G44" s="6">
        <f t="shared" si="1"/>
        <v>2.2728290366455628E-2</v>
      </c>
      <c r="H44" s="6"/>
      <c r="I44" s="6"/>
    </row>
    <row r="45" spans="2:9" x14ac:dyDescent="0.25">
      <c r="B45" s="2">
        <v>44858</v>
      </c>
      <c r="C45" s="3">
        <v>4307.3500979999999</v>
      </c>
      <c r="D45" s="6">
        <f t="shared" si="0"/>
        <v>2.1776588403988884E-2</v>
      </c>
      <c r="F45" s="3">
        <v>17786.800781000002</v>
      </c>
      <c r="G45" s="6">
        <f t="shared" si="1"/>
        <v>1.197635399068453E-2</v>
      </c>
      <c r="H45" s="6"/>
      <c r="I45" s="6"/>
    </row>
    <row r="46" spans="2:9" x14ac:dyDescent="0.25">
      <c r="B46" s="2">
        <v>44865</v>
      </c>
      <c r="C46" s="3">
        <v>4167.3500979999999</v>
      </c>
      <c r="D46" s="6">
        <f t="shared" si="0"/>
        <v>-3.2502582055033091E-2</v>
      </c>
      <c r="F46" s="3">
        <v>18117.150390999999</v>
      </c>
      <c r="G46" s="6">
        <f t="shared" si="1"/>
        <v>1.8572739081492262E-2</v>
      </c>
      <c r="H46" s="6"/>
      <c r="I46" s="6"/>
    </row>
    <row r="47" spans="2:9" x14ac:dyDescent="0.25">
      <c r="B47" s="2">
        <v>44872</v>
      </c>
      <c r="C47" s="3">
        <v>4128.3500979999999</v>
      </c>
      <c r="D47" s="6">
        <f t="shared" si="0"/>
        <v>-9.3584649916302887E-3</v>
      </c>
      <c r="F47" s="3">
        <v>18349.699218999998</v>
      </c>
      <c r="G47" s="6">
        <f t="shared" si="1"/>
        <v>1.2835839134808014E-2</v>
      </c>
      <c r="H47" s="6"/>
      <c r="I47" s="6"/>
    </row>
    <row r="48" spans="2:9" x14ac:dyDescent="0.25">
      <c r="B48" s="2">
        <v>44879</v>
      </c>
      <c r="C48" s="3">
        <v>3910.6000979999999</v>
      </c>
      <c r="D48" s="6">
        <f t="shared" si="0"/>
        <v>-5.2745042167206213E-2</v>
      </c>
      <c r="F48" s="3">
        <v>18307.650390999999</v>
      </c>
      <c r="G48" s="6">
        <f t="shared" si="1"/>
        <v>-2.2915268254892762E-3</v>
      </c>
      <c r="H48" s="6"/>
      <c r="I48" s="6"/>
    </row>
    <row r="49" spans="2:9" x14ac:dyDescent="0.25">
      <c r="B49" s="2">
        <v>44886</v>
      </c>
      <c r="C49" s="3">
        <v>3904.4499510000001</v>
      </c>
      <c r="D49" s="6">
        <f t="shared" si="0"/>
        <v>-1.5726862491373117E-3</v>
      </c>
      <c r="F49" s="3">
        <v>18512.75</v>
      </c>
      <c r="G49" s="6">
        <f t="shared" si="1"/>
        <v>1.1202945469224623E-2</v>
      </c>
      <c r="H49" s="6"/>
      <c r="I49" s="6"/>
    </row>
    <row r="50" spans="2:9" x14ac:dyDescent="0.25">
      <c r="B50" s="2">
        <v>44893</v>
      </c>
      <c r="C50" s="3">
        <v>4005.75</v>
      </c>
      <c r="D50" s="6">
        <f t="shared" si="0"/>
        <v>2.5944768218646219E-2</v>
      </c>
      <c r="F50" s="3">
        <v>18696.099609000001</v>
      </c>
      <c r="G50" s="6">
        <f t="shared" si="1"/>
        <v>9.9039639707769744E-3</v>
      </c>
      <c r="H50" s="6"/>
      <c r="I50" s="6"/>
    </row>
    <row r="51" spans="2:9" x14ac:dyDescent="0.25">
      <c r="B51" s="2">
        <v>44900</v>
      </c>
      <c r="C51" s="3">
        <v>4002.3999020000001</v>
      </c>
      <c r="D51" s="6">
        <f t="shared" si="0"/>
        <v>-8.3632228671282061E-4</v>
      </c>
      <c r="F51" s="3">
        <v>18496.599609000001</v>
      </c>
      <c r="G51" s="6">
        <f t="shared" si="1"/>
        <v>-1.0670674855838058E-2</v>
      </c>
      <c r="H51" s="6"/>
      <c r="I51" s="6"/>
    </row>
    <row r="52" spans="2:9" x14ac:dyDescent="0.25">
      <c r="B52" s="2">
        <v>44907</v>
      </c>
      <c r="C52" s="3">
        <v>3990</v>
      </c>
      <c r="D52" s="6">
        <f t="shared" si="0"/>
        <v>-3.0981167058803383E-3</v>
      </c>
      <c r="F52" s="3">
        <v>18269</v>
      </c>
      <c r="G52" s="6">
        <f t="shared" si="1"/>
        <v>-1.2304943276668867E-2</v>
      </c>
      <c r="H52" s="6"/>
      <c r="I52" s="6"/>
    </row>
    <row r="53" spans="2:9" x14ac:dyDescent="0.25">
      <c r="B53" s="2">
        <v>44914</v>
      </c>
      <c r="C53" s="3">
        <v>3875.6000979999999</v>
      </c>
      <c r="D53" s="6">
        <f t="shared" si="0"/>
        <v>-2.8671654636591493E-2</v>
      </c>
      <c r="F53" s="3">
        <v>17806.800781000002</v>
      </c>
      <c r="G53" s="6">
        <f t="shared" si="1"/>
        <v>-2.529964524604511E-2</v>
      </c>
      <c r="H53" s="6"/>
      <c r="I53" s="6"/>
    </row>
    <row r="54" spans="2:9" x14ac:dyDescent="0.25">
      <c r="B54" s="2">
        <v>44921</v>
      </c>
      <c r="C54" s="3">
        <v>4068.75</v>
      </c>
      <c r="D54" s="6">
        <f t="shared" si="0"/>
        <v>4.9837417978102261E-2</v>
      </c>
      <c r="F54" s="3">
        <v>18105.300781000002</v>
      </c>
      <c r="G54" s="6">
        <f t="shared" si="1"/>
        <v>1.6763258244484991E-2</v>
      </c>
      <c r="H54" s="6"/>
      <c r="I54" s="6"/>
    </row>
    <row r="55" spans="2:9" x14ac:dyDescent="0.25">
      <c r="B55" s="2">
        <v>44928</v>
      </c>
      <c r="C55" s="3">
        <v>3842.5</v>
      </c>
      <c r="D55" s="6">
        <f t="shared" si="0"/>
        <v>-5.5606758832565273E-2</v>
      </c>
      <c r="F55" s="3">
        <v>17859.449218999998</v>
      </c>
      <c r="G55" s="6">
        <f t="shared" si="1"/>
        <v>-1.3578982474458767E-2</v>
      </c>
      <c r="H55" s="6"/>
      <c r="I55" s="6"/>
    </row>
    <row r="56" spans="2:9" x14ac:dyDescent="0.25">
      <c r="B56" s="2">
        <v>44935</v>
      </c>
      <c r="C56" s="3">
        <v>3863.6999510000001</v>
      </c>
      <c r="D56" s="6">
        <f t="shared" si="0"/>
        <v>5.517228627195836E-3</v>
      </c>
      <c r="F56" s="3">
        <v>17956.599609000001</v>
      </c>
      <c r="G56" s="6">
        <f t="shared" si="1"/>
        <v>5.4397192661825855E-3</v>
      </c>
      <c r="H56" s="6"/>
      <c r="I56" s="6"/>
    </row>
    <row r="57" spans="2:9" x14ac:dyDescent="0.25">
      <c r="B57" s="2">
        <v>44942</v>
      </c>
      <c r="C57" s="3">
        <v>3513.75</v>
      </c>
      <c r="D57" s="6">
        <f t="shared" si="0"/>
        <v>-9.0573790780370089E-2</v>
      </c>
      <c r="F57" s="3">
        <v>18027.650390999999</v>
      </c>
      <c r="G57" s="6">
        <f t="shared" si="1"/>
        <v>3.9568060516528281E-3</v>
      </c>
      <c r="H57" s="6"/>
      <c r="I57" s="6"/>
    </row>
    <row r="58" spans="2:9" x14ac:dyDescent="0.25">
      <c r="B58" s="2">
        <v>44949</v>
      </c>
      <c r="C58" s="3">
        <v>3562.3500979999999</v>
      </c>
      <c r="D58" s="6">
        <f t="shared" si="0"/>
        <v>1.3831404624688792E-2</v>
      </c>
      <c r="F58" s="3">
        <v>17604.349609000001</v>
      </c>
      <c r="G58" s="6">
        <f t="shared" si="1"/>
        <v>-2.3480640727941093E-2</v>
      </c>
      <c r="H58" s="6"/>
      <c r="I58" s="6"/>
    </row>
    <row r="59" spans="2:9" x14ac:dyDescent="0.25">
      <c r="B59" s="2">
        <v>44956</v>
      </c>
      <c r="C59" s="3">
        <v>3470.3500979999999</v>
      </c>
      <c r="D59" s="6">
        <f t="shared" si="0"/>
        <v>-2.5825648088785957E-2</v>
      </c>
      <c r="F59" s="3">
        <v>17854.050781000002</v>
      </c>
      <c r="G59" s="6">
        <f t="shared" si="1"/>
        <v>1.4184061186352848E-2</v>
      </c>
      <c r="H59" s="6"/>
      <c r="I59" s="6"/>
    </row>
    <row r="60" spans="2:9" x14ac:dyDescent="0.25">
      <c r="B60" s="2">
        <v>44963</v>
      </c>
      <c r="C60" s="3">
        <v>3498.8500979999999</v>
      </c>
      <c r="D60" s="6">
        <f t="shared" si="0"/>
        <v>8.2124279093411801E-3</v>
      </c>
      <c r="F60" s="3">
        <v>17856.5</v>
      </c>
      <c r="G60" s="6">
        <f t="shared" si="1"/>
        <v>1.371800175793414E-4</v>
      </c>
      <c r="H60" s="6"/>
      <c r="I60" s="6"/>
    </row>
    <row r="61" spans="2:9" x14ac:dyDescent="0.25">
      <c r="B61" s="2">
        <v>44970</v>
      </c>
      <c r="C61" s="3">
        <v>3545</v>
      </c>
      <c r="D61" s="6">
        <f t="shared" si="0"/>
        <v>1.3190019780035867E-2</v>
      </c>
      <c r="F61" s="3">
        <v>17944.199218999998</v>
      </c>
      <c r="G61" s="6">
        <f t="shared" si="1"/>
        <v>4.9113330719905424E-3</v>
      </c>
      <c r="H61" s="6"/>
      <c r="I61" s="6"/>
    </row>
    <row r="62" spans="2:9" x14ac:dyDescent="0.25">
      <c r="B62" s="2">
        <v>44977</v>
      </c>
      <c r="C62" s="3">
        <v>3499.1999510000001</v>
      </c>
      <c r="D62" s="6">
        <f t="shared" si="0"/>
        <v>-1.2919618899858931E-2</v>
      </c>
      <c r="F62" s="3">
        <v>17465.800781000002</v>
      </c>
      <c r="G62" s="6">
        <f t="shared" si="1"/>
        <v>-2.6660339208308015E-2</v>
      </c>
      <c r="H62" s="6"/>
      <c r="I62" s="6"/>
    </row>
    <row r="63" spans="2:9" x14ac:dyDescent="0.25">
      <c r="B63" s="2">
        <v>44984</v>
      </c>
      <c r="C63" s="3">
        <v>3463.25</v>
      </c>
      <c r="D63" s="6">
        <f t="shared" si="0"/>
        <v>-1.0273763003947889E-2</v>
      </c>
      <c r="F63" s="3">
        <v>17594.349609000001</v>
      </c>
      <c r="G63" s="6">
        <f t="shared" si="1"/>
        <v>7.3600305884538031E-3</v>
      </c>
      <c r="H63" s="6"/>
      <c r="I63" s="6"/>
    </row>
    <row r="64" spans="2:9" x14ac:dyDescent="0.25">
      <c r="B64" s="2">
        <v>44991</v>
      </c>
      <c r="C64" s="3">
        <v>3391.8500979999999</v>
      </c>
      <c r="D64" s="6">
        <f t="shared" si="0"/>
        <v>-2.0616444669024792E-2</v>
      </c>
      <c r="F64" s="3">
        <v>17412.900390999999</v>
      </c>
      <c r="G64" s="6">
        <f t="shared" si="1"/>
        <v>-1.0312925571695164E-2</v>
      </c>
      <c r="H64" s="6"/>
      <c r="I64" s="6"/>
    </row>
    <row r="65" spans="2:9" x14ac:dyDescent="0.25">
      <c r="B65" s="2">
        <v>44998</v>
      </c>
      <c r="C65" s="3">
        <v>3311.3000489999999</v>
      </c>
      <c r="D65" s="6">
        <f t="shared" si="0"/>
        <v>-2.3748115828437166E-2</v>
      </c>
      <c r="F65" s="3">
        <v>17100.050781000002</v>
      </c>
      <c r="G65" s="6">
        <f t="shared" si="1"/>
        <v>-1.7966542217268788E-2</v>
      </c>
      <c r="H65" s="6"/>
      <c r="I65" s="6"/>
    </row>
    <row r="66" spans="2:9" x14ac:dyDescent="0.25">
      <c r="B66" s="2">
        <v>45005</v>
      </c>
      <c r="C66" s="3">
        <v>3358.3999020000001</v>
      </c>
      <c r="D66" s="6">
        <f t="shared" si="0"/>
        <v>1.4223976173413977E-2</v>
      </c>
      <c r="F66" s="3">
        <v>16945.050781000002</v>
      </c>
      <c r="G66" s="6">
        <f t="shared" si="1"/>
        <v>-9.0643005675878907E-3</v>
      </c>
      <c r="H66" s="6"/>
      <c r="I66" s="6"/>
    </row>
    <row r="67" spans="2:9" x14ac:dyDescent="0.25">
      <c r="B67" s="2">
        <v>45012</v>
      </c>
      <c r="C67" s="3">
        <v>3401.0500489999999</v>
      </c>
      <c r="D67" s="6">
        <f t="shared" si="0"/>
        <v>1.2699543903214261E-2</v>
      </c>
      <c r="F67" s="3">
        <v>17359.75</v>
      </c>
      <c r="G67" s="6">
        <f t="shared" si="1"/>
        <v>2.4473176525678486E-2</v>
      </c>
      <c r="H67" s="6"/>
      <c r="I67" s="6"/>
    </row>
    <row r="68" spans="2:9" x14ac:dyDescent="0.25">
      <c r="B68" s="2">
        <v>45019</v>
      </c>
      <c r="C68" s="3">
        <v>3496.1000979999999</v>
      </c>
      <c r="D68" s="6">
        <f t="shared" si="0"/>
        <v>2.7947265588739834E-2</v>
      </c>
      <c r="F68" s="3">
        <v>17599.150390999999</v>
      </c>
      <c r="G68" s="6">
        <f t="shared" si="1"/>
        <v>1.3790543700226143E-2</v>
      </c>
      <c r="H68" s="6"/>
      <c r="I68" s="6"/>
    </row>
    <row r="69" spans="2:9" x14ac:dyDescent="0.25">
      <c r="B69" s="2">
        <v>45026</v>
      </c>
      <c r="C69" s="3">
        <v>3501.0500489999999</v>
      </c>
      <c r="D69" s="6">
        <f t="shared" si="0"/>
        <v>1.4158493353297885E-3</v>
      </c>
      <c r="F69" s="3">
        <v>17828</v>
      </c>
      <c r="G69" s="6">
        <f t="shared" si="1"/>
        <v>1.3003446411653519E-2</v>
      </c>
      <c r="H69" s="6"/>
      <c r="I69" s="6"/>
    </row>
    <row r="70" spans="2:9" x14ac:dyDescent="0.25">
      <c r="B70" s="2">
        <v>45033</v>
      </c>
      <c r="C70" s="3">
        <v>3455.8999020000001</v>
      </c>
      <c r="D70" s="6">
        <f t="shared" si="0"/>
        <v>-1.2896172967563291E-2</v>
      </c>
      <c r="F70" s="3">
        <v>17624.050781000002</v>
      </c>
      <c r="G70" s="6">
        <f t="shared" si="1"/>
        <v>-1.1439826060130054E-2</v>
      </c>
      <c r="H70" s="6"/>
      <c r="I70" s="6"/>
    </row>
    <row r="71" spans="2:9" x14ac:dyDescent="0.25">
      <c r="B71" s="2">
        <v>45040</v>
      </c>
      <c r="C71" s="3">
        <v>3511.9499510000001</v>
      </c>
      <c r="D71" s="6">
        <f t="shared" si="0"/>
        <v>1.621865522423338E-2</v>
      </c>
      <c r="F71" s="3">
        <v>18065</v>
      </c>
      <c r="G71" s="6">
        <f t="shared" si="1"/>
        <v>2.5019742877464557E-2</v>
      </c>
      <c r="H71" s="6"/>
      <c r="I71" s="6"/>
    </row>
    <row r="72" spans="2:9" x14ac:dyDescent="0.25">
      <c r="B72" s="2">
        <v>45047</v>
      </c>
      <c r="C72" s="3">
        <v>3598.1999510000001</v>
      </c>
      <c r="D72" s="6">
        <f t="shared" si="0"/>
        <v>2.4559006023260999E-2</v>
      </c>
      <c r="F72" s="3">
        <v>18069</v>
      </c>
      <c r="G72" s="6">
        <f t="shared" si="1"/>
        <v>2.2142264046509652E-4</v>
      </c>
      <c r="H72" s="6"/>
      <c r="I72" s="6"/>
    </row>
    <row r="73" spans="2:9" x14ac:dyDescent="0.25">
      <c r="B73" s="2">
        <v>45054</v>
      </c>
      <c r="C73" s="3">
        <v>3677.5500489999999</v>
      </c>
      <c r="D73" s="6">
        <f t="shared" si="0"/>
        <v>2.20527205493255E-2</v>
      </c>
      <c r="F73" s="3">
        <v>18314.800781000002</v>
      </c>
      <c r="G73" s="6">
        <f t="shared" si="1"/>
        <v>1.3603452376999448E-2</v>
      </c>
      <c r="H73" s="6"/>
      <c r="I73" s="6"/>
    </row>
    <row r="74" spans="2:9" x14ac:dyDescent="0.25">
      <c r="B74" s="2">
        <v>45061</v>
      </c>
      <c r="C74" s="3">
        <v>3395.25</v>
      </c>
      <c r="D74" s="6">
        <f t="shared" si="0"/>
        <v>-7.6763074666179709E-2</v>
      </c>
      <c r="F74" s="3">
        <v>18203.400390999999</v>
      </c>
      <c r="G74" s="6">
        <f t="shared" si="1"/>
        <v>-6.0825335384249168E-3</v>
      </c>
      <c r="H74" s="6"/>
      <c r="I74" s="6"/>
    </row>
    <row r="75" spans="2:9" x14ac:dyDescent="0.25">
      <c r="B75" s="2">
        <v>45068</v>
      </c>
      <c r="C75" s="3">
        <v>3501.75</v>
      </c>
      <c r="D75" s="6">
        <f t="shared" si="0"/>
        <v>3.1367351446874414E-2</v>
      </c>
      <c r="F75" s="3">
        <v>18499.349609000001</v>
      </c>
      <c r="G75" s="6">
        <f t="shared" si="1"/>
        <v>1.6257908502980811E-2</v>
      </c>
      <c r="H75" s="6"/>
      <c r="I75" s="6"/>
    </row>
    <row r="76" spans="2:9" x14ac:dyDescent="0.25">
      <c r="B76" s="2">
        <v>45075</v>
      </c>
      <c r="C76" s="3">
        <v>3531.6000979999999</v>
      </c>
      <c r="D76" s="6">
        <f t="shared" ref="D76:D114" si="2">C76/C75-1</f>
        <v>8.5243372599415057E-3</v>
      </c>
      <c r="F76" s="3">
        <v>18534.099609000001</v>
      </c>
      <c r="G76" s="6">
        <f t="shared" ref="G76:G114" si="3">F76/F75-1</f>
        <v>1.8784444174779757E-3</v>
      </c>
      <c r="H76" s="6"/>
      <c r="I76" s="6"/>
    </row>
    <row r="77" spans="2:9" x14ac:dyDescent="0.25">
      <c r="B77" s="2">
        <v>45082</v>
      </c>
      <c r="C77" s="3">
        <v>3632.1000979999999</v>
      </c>
      <c r="D77" s="6">
        <f t="shared" si="2"/>
        <v>2.8457355649331495E-2</v>
      </c>
      <c r="F77" s="3">
        <v>18563.400390999999</v>
      </c>
      <c r="G77" s="6">
        <f t="shared" si="3"/>
        <v>1.5809120819534339E-3</v>
      </c>
      <c r="H77" s="6"/>
      <c r="I77" s="6"/>
    </row>
    <row r="78" spans="2:9" x14ac:dyDescent="0.25">
      <c r="B78" s="2">
        <v>45089</v>
      </c>
      <c r="C78" s="3">
        <v>4085.6000979999999</v>
      </c>
      <c r="D78" s="6">
        <f t="shared" si="2"/>
        <v>0.12485889368790182</v>
      </c>
      <c r="F78" s="3">
        <v>18826</v>
      </c>
      <c r="G78" s="6">
        <f t="shared" si="3"/>
        <v>1.4146094113625551E-2</v>
      </c>
      <c r="H78" s="6"/>
      <c r="I78" s="6"/>
    </row>
    <row r="79" spans="2:9" x14ac:dyDescent="0.25">
      <c r="B79" s="2">
        <v>45096</v>
      </c>
      <c r="C79" s="3">
        <v>3744.0500489999999</v>
      </c>
      <c r="D79" s="6">
        <f t="shared" si="2"/>
        <v>-8.359850225360943E-2</v>
      </c>
      <c r="F79" s="3">
        <v>18665.5</v>
      </c>
      <c r="G79" s="6">
        <f t="shared" si="3"/>
        <v>-8.5254435355359703E-3</v>
      </c>
      <c r="H79" s="6"/>
      <c r="I79" s="6"/>
    </row>
    <row r="80" spans="2:9" x14ac:dyDescent="0.25">
      <c r="B80" s="2">
        <v>45103</v>
      </c>
      <c r="C80" s="3">
        <v>3889.1999510000001</v>
      </c>
      <c r="D80" s="6">
        <f t="shared" si="2"/>
        <v>3.8768152161525737E-2</v>
      </c>
      <c r="F80" s="3">
        <v>19189.050781000002</v>
      </c>
      <c r="G80" s="6">
        <f t="shared" si="3"/>
        <v>2.804911633762841E-2</v>
      </c>
      <c r="H80" s="6"/>
      <c r="I80" s="6"/>
    </row>
    <row r="81" spans="2:9" x14ac:dyDescent="0.25">
      <c r="B81" s="2">
        <v>45110</v>
      </c>
      <c r="C81" s="3">
        <v>3808.9499510000001</v>
      </c>
      <c r="D81" s="6">
        <f t="shared" si="2"/>
        <v>-2.0634063820597848E-2</v>
      </c>
      <c r="F81" s="3">
        <v>19331.800781000002</v>
      </c>
      <c r="G81" s="6">
        <f t="shared" si="3"/>
        <v>7.4391381642151533E-3</v>
      </c>
      <c r="H81" s="6"/>
      <c r="I81" s="6"/>
    </row>
    <row r="82" spans="2:9" x14ac:dyDescent="0.25">
      <c r="B82" s="2">
        <v>45117</v>
      </c>
      <c r="C82" s="3">
        <v>3838.75</v>
      </c>
      <c r="D82" s="6">
        <f t="shared" si="2"/>
        <v>7.8236914066502905E-3</v>
      </c>
      <c r="F82" s="3">
        <v>19564.5</v>
      </c>
      <c r="G82" s="6">
        <f t="shared" si="3"/>
        <v>1.2037120681933855E-2</v>
      </c>
      <c r="H82" s="6"/>
      <c r="I82" s="6"/>
    </row>
    <row r="83" spans="2:9" x14ac:dyDescent="0.25">
      <c r="B83" s="2">
        <v>45124</v>
      </c>
      <c r="C83" s="3">
        <v>3675.6999510000001</v>
      </c>
      <c r="D83" s="6">
        <f t="shared" si="2"/>
        <v>-4.2474776685118787E-2</v>
      </c>
      <c r="F83" s="3">
        <v>19745</v>
      </c>
      <c r="G83" s="6">
        <f t="shared" si="3"/>
        <v>9.225893838329613E-3</v>
      </c>
      <c r="H83" s="6"/>
      <c r="I83" s="6"/>
    </row>
    <row r="84" spans="2:9" x14ac:dyDescent="0.25">
      <c r="B84" s="2">
        <v>45131</v>
      </c>
      <c r="C84" s="3">
        <v>3713.8999020000001</v>
      </c>
      <c r="D84" s="6">
        <f t="shared" si="2"/>
        <v>1.039256509215547E-2</v>
      </c>
      <c r="F84" s="3">
        <v>19646.050781000002</v>
      </c>
      <c r="G84" s="6">
        <f t="shared" si="3"/>
        <v>-5.0113557356291638E-3</v>
      </c>
      <c r="H84" s="6"/>
      <c r="I84" s="6"/>
    </row>
    <row r="85" spans="2:9" x14ac:dyDescent="0.25">
      <c r="B85" s="2">
        <v>45138</v>
      </c>
      <c r="C85" s="3">
        <v>3652.1000979999999</v>
      </c>
      <c r="D85" s="6">
        <f t="shared" si="2"/>
        <v>-1.6640137222524443E-2</v>
      </c>
      <c r="F85" s="3">
        <v>19517</v>
      </c>
      <c r="G85" s="6">
        <f t="shared" si="3"/>
        <v>-6.568789953694365E-3</v>
      </c>
      <c r="H85" s="6"/>
      <c r="I85" s="6"/>
    </row>
    <row r="86" spans="2:9" x14ac:dyDescent="0.25">
      <c r="B86" s="2">
        <v>45145</v>
      </c>
      <c r="C86" s="3">
        <v>3550.0500489999999</v>
      </c>
      <c r="D86" s="6">
        <f t="shared" si="2"/>
        <v>-2.7942840081487841E-2</v>
      </c>
      <c r="F86" s="3">
        <v>19428.300781000002</v>
      </c>
      <c r="G86" s="6">
        <f t="shared" si="3"/>
        <v>-4.5447158374749552E-3</v>
      </c>
      <c r="H86" s="6"/>
      <c r="I86" s="6"/>
    </row>
    <row r="87" spans="2:9" x14ac:dyDescent="0.25">
      <c r="B87" s="2">
        <v>45152</v>
      </c>
      <c r="C87" s="3">
        <v>3540.9499510000001</v>
      </c>
      <c r="D87" s="6">
        <f t="shared" si="2"/>
        <v>-2.5633717481147178E-3</v>
      </c>
      <c r="F87" s="3">
        <v>19310.150390999999</v>
      </c>
      <c r="G87" s="6">
        <f t="shared" si="3"/>
        <v>-6.0813547891717112E-3</v>
      </c>
      <c r="H87" s="6"/>
      <c r="I87" s="6"/>
    </row>
    <row r="88" spans="2:9" x14ac:dyDescent="0.25">
      <c r="B88" s="2">
        <v>45159</v>
      </c>
      <c r="C88" s="3">
        <v>3534.6000979999999</v>
      </c>
      <c r="D88" s="6">
        <f t="shared" si="2"/>
        <v>-1.7932625673533487E-3</v>
      </c>
      <c r="F88" s="3">
        <v>19265.800781000002</v>
      </c>
      <c r="G88" s="6">
        <f t="shared" si="3"/>
        <v>-2.2966993576947203E-3</v>
      </c>
      <c r="H88" s="6"/>
      <c r="I88" s="6"/>
    </row>
    <row r="89" spans="2:9" x14ac:dyDescent="0.25">
      <c r="B89" s="2">
        <v>45166</v>
      </c>
      <c r="C89" s="3">
        <v>3761.0500489999999</v>
      </c>
      <c r="D89" s="6">
        <f t="shared" si="2"/>
        <v>6.406663971070814E-2</v>
      </c>
      <c r="F89" s="3">
        <v>19435.300781000002</v>
      </c>
      <c r="G89" s="6">
        <f t="shared" si="3"/>
        <v>8.797973254616176E-3</v>
      </c>
      <c r="H89" s="6"/>
      <c r="I89" s="6"/>
    </row>
    <row r="90" spans="2:9" x14ac:dyDescent="0.25">
      <c r="B90" s="2">
        <v>45173</v>
      </c>
      <c r="C90" s="3">
        <v>3782.3999020000001</v>
      </c>
      <c r="D90" s="6">
        <f t="shared" si="2"/>
        <v>5.6765671080811764E-3</v>
      </c>
      <c r="F90" s="3">
        <v>19819.949218999998</v>
      </c>
      <c r="G90" s="6">
        <f t="shared" si="3"/>
        <v>1.9791226404688889E-2</v>
      </c>
      <c r="H90" s="6"/>
      <c r="I90" s="6"/>
    </row>
    <row r="91" spans="2:9" x14ac:dyDescent="0.25">
      <c r="B91" s="2">
        <v>45180</v>
      </c>
      <c r="C91" s="3">
        <v>3796</v>
      </c>
      <c r="D91" s="6">
        <f t="shared" si="2"/>
        <v>3.5956266794552327E-3</v>
      </c>
      <c r="F91" s="3">
        <v>20192.349609000001</v>
      </c>
      <c r="G91" s="6">
        <f t="shared" si="3"/>
        <v>1.8789169734249711E-2</v>
      </c>
      <c r="H91" s="6"/>
      <c r="I91" s="6"/>
    </row>
    <row r="92" spans="2:9" x14ac:dyDescent="0.25">
      <c r="B92" s="2">
        <v>45187</v>
      </c>
      <c r="C92" s="3">
        <v>3689.1000979999999</v>
      </c>
      <c r="D92" s="6">
        <f t="shared" si="2"/>
        <v>-2.8161196522655474E-2</v>
      </c>
      <c r="F92" s="3">
        <v>19674.25</v>
      </c>
      <c r="G92" s="6">
        <f t="shared" si="3"/>
        <v>-2.5658213087251469E-2</v>
      </c>
      <c r="H92" s="6"/>
      <c r="I92" s="6"/>
    </row>
    <row r="93" spans="2:9" x14ac:dyDescent="0.25">
      <c r="B93" s="2">
        <v>45194</v>
      </c>
      <c r="C93" s="3">
        <v>3675.6000979999999</v>
      </c>
      <c r="D93" s="6">
        <f t="shared" si="2"/>
        <v>-3.6594290318440192E-3</v>
      </c>
      <c r="F93" s="3">
        <v>19638.300781000002</v>
      </c>
      <c r="G93" s="6">
        <f t="shared" si="3"/>
        <v>-1.8272218254824502E-3</v>
      </c>
      <c r="H93" s="6"/>
      <c r="I93" s="6"/>
    </row>
    <row r="94" spans="2:9" x14ac:dyDescent="0.25">
      <c r="B94" s="2">
        <v>45201</v>
      </c>
      <c r="C94" s="3">
        <v>3833.9499510000001</v>
      </c>
      <c r="D94" s="6">
        <f t="shared" si="2"/>
        <v>4.308136053379763E-2</v>
      </c>
      <c r="F94" s="3">
        <v>19653.5</v>
      </c>
      <c r="G94" s="6">
        <f t="shared" si="3"/>
        <v>7.7395794928980521E-4</v>
      </c>
      <c r="H94" s="6"/>
      <c r="I94" s="6"/>
    </row>
    <row r="95" spans="2:9" x14ac:dyDescent="0.25">
      <c r="B95" s="2">
        <v>45208</v>
      </c>
      <c r="C95" s="3">
        <v>3935.8500979999999</v>
      </c>
      <c r="D95" s="6">
        <f t="shared" si="2"/>
        <v>2.6578371732114414E-2</v>
      </c>
      <c r="F95" s="3">
        <v>19751.050781000002</v>
      </c>
      <c r="G95" s="6">
        <f t="shared" si="3"/>
        <v>4.96353224616497E-3</v>
      </c>
      <c r="H95" s="6"/>
      <c r="I95" s="6"/>
    </row>
    <row r="96" spans="2:9" x14ac:dyDescent="0.25">
      <c r="B96" s="2">
        <v>45215</v>
      </c>
      <c r="C96" s="3">
        <v>3749.5</v>
      </c>
      <c r="D96" s="6">
        <f t="shared" si="2"/>
        <v>-4.7346848421563004E-2</v>
      </c>
      <c r="F96" s="3">
        <v>19542.650390999999</v>
      </c>
      <c r="G96" s="6">
        <f t="shared" si="3"/>
        <v>-1.0551357105540893E-2</v>
      </c>
      <c r="H96" s="6"/>
      <c r="I96" s="6"/>
    </row>
    <row r="97" spans="2:9" x14ac:dyDescent="0.25">
      <c r="B97" s="2">
        <v>45222</v>
      </c>
      <c r="C97" s="3">
        <v>3665.4499510000001</v>
      </c>
      <c r="D97" s="6">
        <f t="shared" si="2"/>
        <v>-2.2416335244699326E-2</v>
      </c>
      <c r="F97" s="3">
        <v>19047.25</v>
      </c>
      <c r="G97" s="6">
        <f t="shared" si="3"/>
        <v>-2.5349703396840506E-2</v>
      </c>
      <c r="H97" s="6"/>
      <c r="I97" s="6"/>
    </row>
    <row r="98" spans="2:9" x14ac:dyDescent="0.25">
      <c r="B98" s="2">
        <v>45229</v>
      </c>
      <c r="C98" s="3">
        <v>3649.6999510000001</v>
      </c>
      <c r="D98" s="6">
        <f t="shared" si="2"/>
        <v>-4.2968803859135818E-3</v>
      </c>
      <c r="F98" s="3">
        <v>19230.599609000001</v>
      </c>
      <c r="G98" s="6">
        <f t="shared" si="3"/>
        <v>9.6260409770438926E-3</v>
      </c>
      <c r="H98" s="6"/>
      <c r="I98" s="6"/>
    </row>
    <row r="99" spans="2:9" x14ac:dyDescent="0.25">
      <c r="B99" s="2">
        <v>45236</v>
      </c>
      <c r="C99" s="3">
        <v>3798.3999020000001</v>
      </c>
      <c r="D99" s="6">
        <f t="shared" si="2"/>
        <v>4.0743061894514598E-2</v>
      </c>
      <c r="F99" s="3">
        <v>19425.349609000001</v>
      </c>
      <c r="G99" s="6">
        <f t="shared" si="3"/>
        <v>1.0127089324289962E-2</v>
      </c>
      <c r="H99" s="6"/>
      <c r="I99" s="6"/>
    </row>
    <row r="100" spans="2:9" x14ac:dyDescent="0.25">
      <c r="B100" s="2">
        <v>45243</v>
      </c>
      <c r="C100" s="3">
        <v>3810.8999020000001</v>
      </c>
      <c r="D100" s="6">
        <f t="shared" si="2"/>
        <v>3.2908593940881303E-3</v>
      </c>
      <c r="F100" s="3">
        <v>19731.800781000002</v>
      </c>
      <c r="G100" s="6">
        <f t="shared" si="3"/>
        <v>1.5775838178892609E-2</v>
      </c>
      <c r="H100" s="6"/>
      <c r="I100" s="6"/>
    </row>
    <row r="101" spans="2:9" x14ac:dyDescent="0.25">
      <c r="B101" s="2">
        <v>45250</v>
      </c>
      <c r="C101" s="3">
        <v>3842.8999020000001</v>
      </c>
      <c r="D101" s="6">
        <f t="shared" si="2"/>
        <v>8.396966811751172E-3</v>
      </c>
      <c r="F101" s="3">
        <v>19794.699218999998</v>
      </c>
      <c r="G101" s="6">
        <f t="shared" si="3"/>
        <v>3.1876684088845142E-3</v>
      </c>
      <c r="H101" s="6"/>
      <c r="I101" s="6"/>
    </row>
    <row r="102" spans="2:9" x14ac:dyDescent="0.25">
      <c r="B102" s="2">
        <v>45257</v>
      </c>
      <c r="C102" s="3">
        <v>3988.3999020000001</v>
      </c>
      <c r="D102" s="6">
        <f t="shared" si="2"/>
        <v>3.7862032244003085E-2</v>
      </c>
      <c r="F102" s="3">
        <v>20267.900390999999</v>
      </c>
      <c r="G102" s="6">
        <f t="shared" si="3"/>
        <v>2.390544896715574E-2</v>
      </c>
      <c r="H102" s="6"/>
      <c r="I102" s="6"/>
    </row>
    <row r="103" spans="2:9" x14ac:dyDescent="0.25">
      <c r="B103" s="2">
        <v>45264</v>
      </c>
      <c r="C103" s="3">
        <v>4070.6499020000001</v>
      </c>
      <c r="D103" s="6">
        <f t="shared" si="2"/>
        <v>2.0622305190298285E-2</v>
      </c>
      <c r="F103" s="3">
        <v>20969.400390999999</v>
      </c>
      <c r="G103" s="6">
        <f t="shared" si="3"/>
        <v>3.4611379889724736E-2</v>
      </c>
      <c r="H103" s="6"/>
      <c r="I103" s="6"/>
    </row>
    <row r="104" spans="2:9" x14ac:dyDescent="0.25">
      <c r="B104" s="2">
        <v>45271</v>
      </c>
      <c r="C104" s="3">
        <v>4045.6499020000001</v>
      </c>
      <c r="D104" s="6">
        <f t="shared" si="2"/>
        <v>-6.1415254570816868E-3</v>
      </c>
      <c r="F104" s="3">
        <v>21456.650390999999</v>
      </c>
      <c r="G104" s="6">
        <f t="shared" si="3"/>
        <v>2.3236239039487572E-2</v>
      </c>
      <c r="H104" s="6"/>
      <c r="I104" s="6"/>
    </row>
    <row r="105" spans="2:9" x14ac:dyDescent="0.25">
      <c r="B105" s="2">
        <v>45278</v>
      </c>
      <c r="C105" s="3">
        <v>4007.9499510000001</v>
      </c>
      <c r="D105" s="6">
        <f t="shared" si="2"/>
        <v>-9.3186390105982619E-3</v>
      </c>
      <c r="F105" s="3">
        <v>21349.400390999999</v>
      </c>
      <c r="G105" s="6">
        <f t="shared" si="3"/>
        <v>-4.9984502727874469E-3</v>
      </c>
      <c r="H105" s="6"/>
      <c r="I105" s="6"/>
    </row>
    <row r="106" spans="2:9" x14ac:dyDescent="0.25">
      <c r="B106" s="2">
        <v>45285</v>
      </c>
      <c r="C106" s="3">
        <v>4082.6499020000001</v>
      </c>
      <c r="D106" s="6">
        <f t="shared" si="2"/>
        <v>1.8637945062503158E-2</v>
      </c>
      <c r="F106" s="3">
        <v>21731.400390999999</v>
      </c>
      <c r="G106" s="6">
        <f t="shared" si="3"/>
        <v>1.7892774176507364E-2</v>
      </c>
      <c r="H106" s="6"/>
      <c r="I106" s="6"/>
    </row>
    <row r="107" spans="2:9" x14ac:dyDescent="0.25">
      <c r="B107" s="2">
        <v>45292</v>
      </c>
      <c r="C107" s="3">
        <v>3863.5</v>
      </c>
      <c r="D107" s="6">
        <f t="shared" si="2"/>
        <v>-5.3678347950590455E-2</v>
      </c>
      <c r="F107" s="3">
        <v>21710.800781000002</v>
      </c>
      <c r="G107" s="6">
        <f t="shared" si="3"/>
        <v>-9.4791912299074799E-4</v>
      </c>
      <c r="H107" s="6"/>
      <c r="I107" s="6"/>
    </row>
    <row r="108" spans="2:9" x14ac:dyDescent="0.25">
      <c r="B108" s="2">
        <v>45299</v>
      </c>
      <c r="C108" s="3">
        <v>3841</v>
      </c>
      <c r="D108" s="6">
        <f t="shared" si="2"/>
        <v>-5.8237349553513784E-3</v>
      </c>
      <c r="F108" s="3">
        <v>21894.550781000002</v>
      </c>
      <c r="G108" s="6">
        <f t="shared" si="3"/>
        <v>8.4635293674109047E-3</v>
      </c>
      <c r="H108" s="6"/>
      <c r="I108" s="6"/>
    </row>
    <row r="109" spans="2:9" x14ac:dyDescent="0.25">
      <c r="B109" s="2">
        <v>45306</v>
      </c>
      <c r="C109" s="3">
        <v>3731.6999510000001</v>
      </c>
      <c r="D109" s="6">
        <f t="shared" si="2"/>
        <v>-2.8456143972923731E-2</v>
      </c>
      <c r="F109" s="3">
        <v>21622.400390999999</v>
      </c>
      <c r="G109" s="6">
        <f t="shared" si="3"/>
        <v>-1.2430051327482539E-2</v>
      </c>
      <c r="H109" s="6"/>
      <c r="I109" s="6"/>
    </row>
    <row r="110" spans="2:9" x14ac:dyDescent="0.25">
      <c r="B110" s="2">
        <v>45313</v>
      </c>
      <c r="C110" s="3">
        <v>3734.25</v>
      </c>
      <c r="D110" s="6">
        <f t="shared" si="2"/>
        <v>6.8334781292289648E-4</v>
      </c>
      <c r="F110" s="3">
        <v>21352.599609000001</v>
      </c>
      <c r="G110" s="6">
        <f t="shared" si="3"/>
        <v>-1.2477836739731241E-2</v>
      </c>
      <c r="H110" s="6"/>
      <c r="I110" s="6"/>
    </row>
    <row r="111" spans="2:9" x14ac:dyDescent="0.25">
      <c r="B111" s="2">
        <v>45320</v>
      </c>
      <c r="C111" s="3">
        <v>3784.3000489999999</v>
      </c>
      <c r="D111" s="6">
        <f t="shared" si="2"/>
        <v>1.3402972216643327E-2</v>
      </c>
      <c r="F111" s="3">
        <v>21853.800781000002</v>
      </c>
      <c r="G111" s="6">
        <f t="shared" si="3"/>
        <v>2.3472606669810325E-2</v>
      </c>
      <c r="H111" s="6"/>
      <c r="I111" s="6"/>
    </row>
    <row r="112" spans="2:9" x14ac:dyDescent="0.25">
      <c r="B112" s="2">
        <v>45327</v>
      </c>
      <c r="C112" s="3">
        <v>3719.1999510000001</v>
      </c>
      <c r="D112" s="6">
        <f t="shared" si="2"/>
        <v>-1.7202678740339983E-2</v>
      </c>
      <c r="F112" s="3">
        <v>21782.5</v>
      </c>
      <c r="G112" s="6">
        <f t="shared" si="3"/>
        <v>-3.2626261085894059E-3</v>
      </c>
      <c r="H112" s="6"/>
      <c r="I112" s="6"/>
    </row>
    <row r="113" spans="2:9" x14ac:dyDescent="0.25">
      <c r="B113" s="2">
        <v>45334</v>
      </c>
      <c r="C113" s="3">
        <v>3693.3000489999999</v>
      </c>
      <c r="D113" s="6">
        <f t="shared" si="2"/>
        <v>-6.9638369383814291E-3</v>
      </c>
      <c r="F113" s="3">
        <v>22040.699218999998</v>
      </c>
      <c r="G113" s="6">
        <f t="shared" si="3"/>
        <v>1.1853516308963474E-2</v>
      </c>
      <c r="H113" s="6"/>
      <c r="I113" s="6"/>
    </row>
    <row r="114" spans="2:9" x14ac:dyDescent="0.25">
      <c r="B114" s="2">
        <v>45341</v>
      </c>
      <c r="C114" s="3">
        <v>3851.4499510000001</v>
      </c>
      <c r="D114" s="6">
        <f t="shared" si="2"/>
        <v>4.2820756478429312E-2</v>
      </c>
      <c r="F114" s="3">
        <v>22217.449218999998</v>
      </c>
      <c r="G114" s="6">
        <f t="shared" si="3"/>
        <v>8.0192555709681645E-3</v>
      </c>
      <c r="H114" s="6"/>
      <c r="I114" s="6"/>
    </row>
  </sheetData>
  <mergeCells count="2">
    <mergeCell ref="F7:G7"/>
    <mergeCell ref="I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5"/>
  <sheetViews>
    <sheetView topLeftCell="A93" workbookViewId="0">
      <selection activeCell="F10" sqref="F10:F115"/>
    </sheetView>
  </sheetViews>
  <sheetFormatPr defaultRowHeight="15" x14ac:dyDescent="0.25"/>
  <cols>
    <col min="1" max="1" width="1.7109375" customWidth="1"/>
    <col min="2" max="2" width="11.28515625" style="1" customWidth="1"/>
    <col min="3" max="3" width="14.42578125" customWidth="1"/>
    <col min="4" max="4" width="15.85546875" customWidth="1"/>
    <col min="5" max="5" width="9.140625" customWidth="1"/>
    <col min="6" max="6" width="13.42578125" customWidth="1"/>
    <col min="7" max="8" width="12.28515625" customWidth="1"/>
    <col min="9" max="9" width="19.5703125" customWidth="1"/>
  </cols>
  <sheetData>
    <row r="1" spans="2:13" x14ac:dyDescent="0.25">
      <c r="B1" s="12" t="s">
        <v>8</v>
      </c>
      <c r="C1" s="8"/>
      <c r="D1" s="8"/>
      <c r="E1" s="8"/>
      <c r="F1" s="8"/>
      <c r="G1" s="8"/>
      <c r="H1" s="8"/>
      <c r="I1" s="8"/>
      <c r="J1" s="8"/>
      <c r="K1" s="8"/>
    </row>
    <row r="2" spans="2:13" x14ac:dyDescent="0.25">
      <c r="B2" s="12" t="s">
        <v>9</v>
      </c>
      <c r="C2" s="8"/>
      <c r="D2" s="8"/>
      <c r="E2" s="8"/>
      <c r="F2" s="8"/>
      <c r="G2" s="8"/>
      <c r="H2" s="8"/>
      <c r="I2" s="8"/>
      <c r="J2" s="8"/>
      <c r="K2" s="8"/>
    </row>
    <row r="3" spans="2:13" x14ac:dyDescent="0.25">
      <c r="B3" s="12" t="s">
        <v>10</v>
      </c>
      <c r="C3" s="8"/>
      <c r="D3" s="8"/>
      <c r="E3" s="8"/>
      <c r="F3" s="8"/>
      <c r="G3" s="8"/>
      <c r="H3" s="8"/>
      <c r="I3" s="8"/>
      <c r="J3" s="8"/>
      <c r="K3" s="8"/>
    </row>
    <row r="4" spans="2:13" x14ac:dyDescent="0.25">
      <c r="B4" s="7"/>
      <c r="C4" s="8"/>
      <c r="D4" s="8"/>
      <c r="E4" s="8"/>
      <c r="F4" s="8"/>
      <c r="G4" s="8"/>
      <c r="H4" s="8"/>
      <c r="I4" s="8"/>
      <c r="J4" s="8"/>
      <c r="K4" s="8"/>
    </row>
    <row r="5" spans="2:13" x14ac:dyDescent="0.25">
      <c r="B5" s="4" t="s">
        <v>11</v>
      </c>
    </row>
    <row r="7" spans="2:13" x14ac:dyDescent="0.25">
      <c r="B7" s="9" t="s">
        <v>18</v>
      </c>
      <c r="C7" s="10"/>
      <c r="D7" s="10"/>
      <c r="F7" s="22" t="s">
        <v>4</v>
      </c>
      <c r="G7" s="22"/>
      <c r="H7" s="14"/>
      <c r="I7" s="22" t="s">
        <v>12</v>
      </c>
      <c r="J7" s="22"/>
      <c r="L7" t="s">
        <v>5</v>
      </c>
      <c r="M7" s="13">
        <f>SLOPE(D11:D115,G11:G115)</f>
        <v>1.1256234089233377</v>
      </c>
    </row>
    <row r="8" spans="2:13" x14ac:dyDescent="0.25">
      <c r="L8" t="s">
        <v>6</v>
      </c>
      <c r="M8" s="13">
        <f>_xlfn.COVARIANCE.S(D11:D115,G11:G115)/_xlfn.VAR.S(G11:G115)</f>
        <v>1.1256234089233366</v>
      </c>
    </row>
    <row r="9" spans="2:13" s="5" customFormat="1" x14ac:dyDescent="0.25">
      <c r="B9" s="20" t="s">
        <v>0</v>
      </c>
      <c r="C9" s="21" t="s">
        <v>1</v>
      </c>
      <c r="D9" s="21" t="s">
        <v>3</v>
      </c>
      <c r="E9" s="11"/>
      <c r="F9" s="21" t="s">
        <v>1</v>
      </c>
      <c r="G9" s="21" t="s">
        <v>3</v>
      </c>
      <c r="H9" s="11"/>
      <c r="I9" s="15" t="s">
        <v>13</v>
      </c>
      <c r="J9" s="16">
        <f>M7</f>
        <v>1.1256234089233377</v>
      </c>
    </row>
    <row r="10" spans="2:13" x14ac:dyDescent="0.25">
      <c r="B10" s="23">
        <v>44613</v>
      </c>
      <c r="C10" s="13">
        <v>265.20001200000002</v>
      </c>
      <c r="F10" s="13">
        <v>16658.400390999999</v>
      </c>
      <c r="I10" t="s">
        <v>14</v>
      </c>
      <c r="J10" s="17">
        <v>0.75</v>
      </c>
      <c r="L10" t="s">
        <v>7</v>
      </c>
      <c r="M10" t="s">
        <v>17</v>
      </c>
    </row>
    <row r="11" spans="2:13" x14ac:dyDescent="0.25">
      <c r="B11" s="23">
        <v>44620</v>
      </c>
      <c r="C11" s="13">
        <v>264.35000600000001</v>
      </c>
      <c r="D11" s="6">
        <f>C11/C10-1</f>
        <v>-3.2051506845331978E-3</v>
      </c>
      <c r="F11" s="13">
        <v>16245.349609000001</v>
      </c>
      <c r="G11" s="6">
        <f>F11/F10-1</f>
        <v>-2.479534482933643E-2</v>
      </c>
      <c r="H11" s="6"/>
    </row>
    <row r="12" spans="2:13" x14ac:dyDescent="0.25">
      <c r="B12" s="23">
        <v>44627</v>
      </c>
      <c r="C12" s="13">
        <v>279.35000600000001</v>
      </c>
      <c r="D12" s="6">
        <f t="shared" ref="D12:D75" si="0">C12/C11-1</f>
        <v>5.6742953128588125E-2</v>
      </c>
      <c r="F12" s="13">
        <v>16630.449218999998</v>
      </c>
      <c r="G12" s="6">
        <f t="shared" ref="G12:G75" si="1">F12/F11-1</f>
        <v>2.3705221449137115E-2</v>
      </c>
      <c r="H12" s="6"/>
      <c r="I12" t="s">
        <v>15</v>
      </c>
      <c r="J12" s="13">
        <v>1</v>
      </c>
    </row>
    <row r="13" spans="2:13" x14ac:dyDescent="0.25">
      <c r="B13" s="23">
        <v>44634</v>
      </c>
      <c r="C13" s="13">
        <v>285.25</v>
      </c>
      <c r="D13" s="6">
        <f t="shared" si="0"/>
        <v>2.112043627448501E-2</v>
      </c>
      <c r="F13" s="13">
        <v>17287.050781000002</v>
      </c>
      <c r="G13" s="6">
        <f t="shared" si="1"/>
        <v>3.9481889716475482E-2</v>
      </c>
      <c r="H13" s="6"/>
      <c r="I13" s="6" t="s">
        <v>15</v>
      </c>
      <c r="J13" s="17">
        <f>1-J10</f>
        <v>0.25</v>
      </c>
    </row>
    <row r="14" spans="2:13" x14ac:dyDescent="0.25">
      <c r="B14" s="23">
        <v>44641</v>
      </c>
      <c r="C14" s="13">
        <v>293.85000600000001</v>
      </c>
      <c r="D14" s="6">
        <f t="shared" si="0"/>
        <v>3.0149013146362869E-2</v>
      </c>
      <c r="F14" s="13">
        <v>17153</v>
      </c>
      <c r="G14" s="6">
        <f t="shared" si="1"/>
        <v>-7.7544043051771538E-3</v>
      </c>
      <c r="H14" s="6"/>
      <c r="I14" s="6"/>
    </row>
    <row r="15" spans="2:13" x14ac:dyDescent="0.25">
      <c r="B15" s="23">
        <v>44648</v>
      </c>
      <c r="C15" s="13">
        <v>300</v>
      </c>
      <c r="D15" s="6">
        <f t="shared" si="0"/>
        <v>2.0929024585420564E-2</v>
      </c>
      <c r="F15" s="13">
        <v>17670.449218999998</v>
      </c>
      <c r="G15" s="6">
        <f t="shared" si="1"/>
        <v>3.0166689150585846E-2</v>
      </c>
      <c r="H15" s="6"/>
      <c r="I15" s="18" t="s">
        <v>16</v>
      </c>
      <c r="J15" s="19">
        <f>J9*J10+J12*J13</f>
        <v>1.0942175566925032</v>
      </c>
    </row>
    <row r="16" spans="2:13" x14ac:dyDescent="0.25">
      <c r="B16" s="23">
        <v>44655</v>
      </c>
      <c r="C16" s="13">
        <v>308.39999399999999</v>
      </c>
      <c r="D16" s="6">
        <f t="shared" si="0"/>
        <v>2.7999979999999924E-2</v>
      </c>
      <c r="F16" s="13">
        <v>17784.349609000001</v>
      </c>
      <c r="G16" s="6">
        <f t="shared" si="1"/>
        <v>6.4458117950692007E-3</v>
      </c>
      <c r="H16" s="6"/>
      <c r="I16" s="6"/>
    </row>
    <row r="17" spans="2:9" x14ac:dyDescent="0.25">
      <c r="B17" s="23">
        <v>44662</v>
      </c>
      <c r="C17" s="13">
        <v>294.20001200000002</v>
      </c>
      <c r="D17" s="6">
        <f t="shared" si="0"/>
        <v>-4.6044041103321054E-2</v>
      </c>
      <c r="F17" s="13">
        <v>17475.650390999999</v>
      </c>
      <c r="G17" s="6">
        <f t="shared" si="1"/>
        <v>-1.7357914390289553E-2</v>
      </c>
      <c r="H17" s="6"/>
      <c r="I17" s="6"/>
    </row>
    <row r="18" spans="2:9" x14ac:dyDescent="0.25">
      <c r="B18" s="23">
        <v>44669</v>
      </c>
      <c r="C18" s="13">
        <v>285.04998799999998</v>
      </c>
      <c r="D18" s="6">
        <f t="shared" si="0"/>
        <v>-3.1101371946918976E-2</v>
      </c>
      <c r="F18" s="13">
        <v>17171.949218999998</v>
      </c>
      <c r="G18" s="6">
        <f t="shared" si="1"/>
        <v>-1.7378533285170805E-2</v>
      </c>
      <c r="H18" s="6"/>
      <c r="I18" s="6"/>
    </row>
    <row r="19" spans="2:9" x14ac:dyDescent="0.25">
      <c r="B19" s="23">
        <v>44676</v>
      </c>
      <c r="C19" s="13">
        <v>285.5</v>
      </c>
      <c r="D19" s="6">
        <f t="shared" si="0"/>
        <v>1.5787125730382101E-3</v>
      </c>
      <c r="F19" s="13">
        <v>17102.550781000002</v>
      </c>
      <c r="G19" s="6">
        <f t="shared" si="1"/>
        <v>-4.041383835634127E-3</v>
      </c>
      <c r="H19" s="6"/>
      <c r="I19" s="6"/>
    </row>
    <row r="20" spans="2:9" x14ac:dyDescent="0.25">
      <c r="B20" s="23">
        <v>44683</v>
      </c>
      <c r="C20" s="13">
        <v>270.35000600000001</v>
      </c>
      <c r="D20" s="6">
        <f t="shared" si="0"/>
        <v>-5.3064777583187395E-2</v>
      </c>
      <c r="F20" s="13">
        <v>16411.25</v>
      </c>
      <c r="G20" s="6">
        <f t="shared" si="1"/>
        <v>-4.0420916730619982E-2</v>
      </c>
      <c r="H20" s="6"/>
      <c r="I20" s="6"/>
    </row>
    <row r="21" spans="2:9" x14ac:dyDescent="0.25">
      <c r="B21" s="23">
        <v>44690</v>
      </c>
      <c r="C21" s="13">
        <v>264.20001200000002</v>
      </c>
      <c r="D21" s="6">
        <f t="shared" si="0"/>
        <v>-2.2748266556354313E-2</v>
      </c>
      <c r="F21" s="13">
        <v>15782.150390999999</v>
      </c>
      <c r="G21" s="6">
        <f t="shared" si="1"/>
        <v>-3.8333436453652281E-2</v>
      </c>
      <c r="H21" s="6"/>
      <c r="I21" s="6"/>
    </row>
    <row r="22" spans="2:9" x14ac:dyDescent="0.25">
      <c r="B22" s="23">
        <v>44697</v>
      </c>
      <c r="C22" s="13">
        <v>271.25</v>
      </c>
      <c r="D22" s="6">
        <f t="shared" si="0"/>
        <v>2.6684283420850052E-2</v>
      </c>
      <c r="F22" s="13">
        <v>16266.150390999999</v>
      </c>
      <c r="G22" s="6">
        <f t="shared" si="1"/>
        <v>3.0667557209187901E-2</v>
      </c>
      <c r="H22" s="6"/>
      <c r="I22" s="6"/>
    </row>
    <row r="23" spans="2:9" x14ac:dyDescent="0.25">
      <c r="B23" s="23">
        <v>44704</v>
      </c>
      <c r="C23" s="13">
        <v>259.70001200000002</v>
      </c>
      <c r="D23" s="6">
        <f t="shared" si="0"/>
        <v>-4.258060092165894E-2</v>
      </c>
      <c r="F23" s="13">
        <v>16352.450194999999</v>
      </c>
      <c r="G23" s="6">
        <f t="shared" si="1"/>
        <v>5.3054842064996777E-3</v>
      </c>
      <c r="H23" s="6"/>
      <c r="I23" s="6"/>
    </row>
    <row r="24" spans="2:9" x14ac:dyDescent="0.25">
      <c r="B24" s="23">
        <v>44711</v>
      </c>
      <c r="C24" s="13">
        <v>271</v>
      </c>
      <c r="D24" s="6">
        <f t="shared" si="0"/>
        <v>4.3511696102655595E-2</v>
      </c>
      <c r="F24" s="13">
        <v>16584.300781000002</v>
      </c>
      <c r="G24" s="6">
        <f t="shared" si="1"/>
        <v>1.4178339223494207E-2</v>
      </c>
      <c r="H24" s="6"/>
      <c r="I24" s="6"/>
    </row>
    <row r="25" spans="2:9" x14ac:dyDescent="0.25">
      <c r="B25" s="23">
        <v>44718</v>
      </c>
      <c r="C25" s="13">
        <v>259.04998799999998</v>
      </c>
      <c r="D25" s="6">
        <f t="shared" si="0"/>
        <v>-4.4095985239852475E-2</v>
      </c>
      <c r="F25" s="13">
        <v>16201.799805000001</v>
      </c>
      <c r="G25" s="6">
        <f t="shared" si="1"/>
        <v>-2.3064039964724836E-2</v>
      </c>
      <c r="H25" s="6"/>
      <c r="I25" s="6"/>
    </row>
    <row r="26" spans="2:9" x14ac:dyDescent="0.25">
      <c r="B26" s="23">
        <v>44725</v>
      </c>
      <c r="C26" s="13">
        <v>230.14999399999999</v>
      </c>
      <c r="D26" s="6">
        <f t="shared" si="0"/>
        <v>-0.11156145662512051</v>
      </c>
      <c r="F26" s="13">
        <v>15293.5</v>
      </c>
      <c r="G26" s="6">
        <f t="shared" si="1"/>
        <v>-5.606166079892505E-2</v>
      </c>
      <c r="H26" s="6"/>
      <c r="I26" s="6"/>
    </row>
    <row r="27" spans="2:9" x14ac:dyDescent="0.25">
      <c r="B27" s="23">
        <v>44732</v>
      </c>
      <c r="C27" s="13">
        <v>239.75</v>
      </c>
      <c r="D27" s="6">
        <f t="shared" si="0"/>
        <v>4.1711954161510967E-2</v>
      </c>
      <c r="F27" s="13">
        <v>15699.25</v>
      </c>
      <c r="G27" s="6">
        <f t="shared" si="1"/>
        <v>2.6530879131657192E-2</v>
      </c>
      <c r="H27" s="6"/>
      <c r="I27" s="6"/>
    </row>
    <row r="28" spans="2:9" x14ac:dyDescent="0.25">
      <c r="B28" s="23">
        <v>44739</v>
      </c>
      <c r="C28" s="13">
        <v>242.550003</v>
      </c>
      <c r="D28" s="6">
        <f t="shared" si="0"/>
        <v>1.1678844629822827E-2</v>
      </c>
      <c r="F28" s="13">
        <v>15752.049805000001</v>
      </c>
      <c r="G28" s="6">
        <f t="shared" si="1"/>
        <v>3.3632055671448668E-3</v>
      </c>
      <c r="H28" s="6"/>
      <c r="I28" s="6"/>
    </row>
    <row r="29" spans="2:9" x14ac:dyDescent="0.25">
      <c r="B29" s="23">
        <v>44746</v>
      </c>
      <c r="C29" s="13">
        <v>253.39999399999999</v>
      </c>
      <c r="D29" s="6">
        <f t="shared" si="0"/>
        <v>4.473300707400929E-2</v>
      </c>
      <c r="F29" s="13">
        <v>16220.599609000001</v>
      </c>
      <c r="G29" s="6">
        <f t="shared" si="1"/>
        <v>2.9745322659611828E-2</v>
      </c>
      <c r="H29" s="6"/>
      <c r="I29" s="6"/>
    </row>
    <row r="30" spans="2:9" x14ac:dyDescent="0.25">
      <c r="B30" s="23">
        <v>44753</v>
      </c>
      <c r="C30" s="13">
        <v>254.64999399999999</v>
      </c>
      <c r="D30" s="6">
        <f t="shared" si="0"/>
        <v>4.9329125082773206E-3</v>
      </c>
      <c r="F30" s="13">
        <v>16049.200194999999</v>
      </c>
      <c r="G30" s="6">
        <f t="shared" si="1"/>
        <v>-1.0566774233481513E-2</v>
      </c>
      <c r="H30" s="6"/>
      <c r="I30" s="6"/>
    </row>
    <row r="31" spans="2:9" x14ac:dyDescent="0.25">
      <c r="B31" s="23">
        <v>44760</v>
      </c>
      <c r="C31" s="13">
        <v>270</v>
      </c>
      <c r="D31" s="6">
        <f t="shared" si="0"/>
        <v>6.0278839040538212E-2</v>
      </c>
      <c r="F31" s="13">
        <v>16719.449218999998</v>
      </c>
      <c r="G31" s="6">
        <f t="shared" si="1"/>
        <v>4.1762144895470144E-2</v>
      </c>
      <c r="H31" s="6"/>
      <c r="I31" s="6"/>
    </row>
    <row r="32" spans="2:9" x14ac:dyDescent="0.25">
      <c r="B32" s="23">
        <v>44767</v>
      </c>
      <c r="C32" s="13">
        <v>268.64999399999999</v>
      </c>
      <c r="D32" s="6">
        <f t="shared" si="0"/>
        <v>-5.000022222222289E-3</v>
      </c>
      <c r="F32" s="13">
        <v>17158.25</v>
      </c>
      <c r="G32" s="6">
        <f t="shared" si="1"/>
        <v>2.6244930395275645E-2</v>
      </c>
      <c r="H32" s="6"/>
      <c r="I32" s="6"/>
    </row>
    <row r="33" spans="2:9" x14ac:dyDescent="0.25">
      <c r="B33" s="23">
        <v>44774</v>
      </c>
      <c r="C33" s="13">
        <v>277.89999399999999</v>
      </c>
      <c r="D33" s="6">
        <f t="shared" si="0"/>
        <v>3.4431417109951568E-2</v>
      </c>
      <c r="F33" s="13">
        <v>17397.5</v>
      </c>
      <c r="G33" s="6">
        <f t="shared" si="1"/>
        <v>1.3943729692713402E-2</v>
      </c>
      <c r="H33" s="6"/>
      <c r="I33" s="6"/>
    </row>
    <row r="34" spans="2:9" x14ac:dyDescent="0.25">
      <c r="B34" s="23">
        <v>44781</v>
      </c>
      <c r="C34" s="13">
        <v>289.89999399999999</v>
      </c>
      <c r="D34" s="6">
        <f t="shared" si="0"/>
        <v>4.3181001292141197E-2</v>
      </c>
      <c r="F34" s="13">
        <v>17698.150390999999</v>
      </c>
      <c r="G34" s="6">
        <f t="shared" si="1"/>
        <v>1.7281241040379314E-2</v>
      </c>
      <c r="H34" s="6"/>
      <c r="I34" s="6"/>
    </row>
    <row r="35" spans="2:9" x14ac:dyDescent="0.25">
      <c r="B35" s="23">
        <v>44788</v>
      </c>
      <c r="C35" s="13">
        <v>284</v>
      </c>
      <c r="D35" s="6">
        <f t="shared" si="0"/>
        <v>-2.0351825188378525E-2</v>
      </c>
      <c r="F35" s="13">
        <v>17758.449218999998</v>
      </c>
      <c r="G35" s="6">
        <f t="shared" si="1"/>
        <v>3.4070694771959342E-3</v>
      </c>
      <c r="H35" s="6"/>
      <c r="I35" s="6"/>
    </row>
    <row r="36" spans="2:9" x14ac:dyDescent="0.25">
      <c r="B36" s="23">
        <v>44795</v>
      </c>
      <c r="C36" s="13">
        <v>305.20001200000002</v>
      </c>
      <c r="D36" s="6">
        <f t="shared" si="0"/>
        <v>7.4647929577464911E-2</v>
      </c>
      <c r="F36" s="13">
        <v>17558.900390999999</v>
      </c>
      <c r="G36" s="6">
        <f t="shared" si="1"/>
        <v>-1.1236838619134604E-2</v>
      </c>
      <c r="H36" s="6"/>
      <c r="I36" s="6"/>
    </row>
    <row r="37" spans="2:9" x14ac:dyDescent="0.25">
      <c r="B37" s="23">
        <v>44802</v>
      </c>
      <c r="C37" s="13">
        <v>307.45001200000002</v>
      </c>
      <c r="D37" s="6">
        <f t="shared" si="0"/>
        <v>7.3722146511581155E-3</v>
      </c>
      <c r="F37" s="13">
        <v>17539.449218999998</v>
      </c>
      <c r="G37" s="6">
        <f t="shared" si="1"/>
        <v>-1.1077670905844661E-3</v>
      </c>
      <c r="H37" s="6"/>
      <c r="I37" s="6"/>
    </row>
    <row r="38" spans="2:9" x14ac:dyDescent="0.25">
      <c r="B38" s="23">
        <v>44809</v>
      </c>
      <c r="C38" s="13">
        <v>324.95001200000002</v>
      </c>
      <c r="D38" s="6">
        <f t="shared" si="0"/>
        <v>5.6919822140062193E-2</v>
      </c>
      <c r="F38" s="13">
        <v>17833.349609000001</v>
      </c>
      <c r="G38" s="6">
        <f t="shared" si="1"/>
        <v>1.6756534730955508E-2</v>
      </c>
      <c r="H38" s="6"/>
      <c r="I38" s="6"/>
    </row>
    <row r="39" spans="2:9" x14ac:dyDescent="0.25">
      <c r="B39" s="23">
        <v>44816</v>
      </c>
      <c r="C39" s="13">
        <v>326.70001200000002</v>
      </c>
      <c r="D39" s="6">
        <f t="shared" si="0"/>
        <v>5.3854437155707036E-3</v>
      </c>
      <c r="F39" s="13">
        <v>17530.849609000001</v>
      </c>
      <c r="G39" s="6">
        <f t="shared" si="1"/>
        <v>-1.6962601341440453E-2</v>
      </c>
      <c r="H39" s="6"/>
      <c r="I39" s="6"/>
    </row>
    <row r="40" spans="2:9" x14ac:dyDescent="0.25">
      <c r="B40" s="23">
        <v>44823</v>
      </c>
      <c r="C40" s="13">
        <v>335.14999399999999</v>
      </c>
      <c r="D40" s="6">
        <f t="shared" si="0"/>
        <v>2.5864651636437586E-2</v>
      </c>
      <c r="F40" s="13">
        <v>17327.349609000001</v>
      </c>
      <c r="G40" s="6">
        <f t="shared" si="1"/>
        <v>-1.1608108251383698E-2</v>
      </c>
      <c r="H40" s="6"/>
      <c r="I40" s="6"/>
    </row>
    <row r="41" spans="2:9" x14ac:dyDescent="0.25">
      <c r="B41" s="23">
        <v>44830</v>
      </c>
      <c r="C41" s="13">
        <v>349.10000600000001</v>
      </c>
      <c r="D41" s="6">
        <f t="shared" si="0"/>
        <v>4.1623190361745888E-2</v>
      </c>
      <c r="F41" s="13">
        <v>17094.349609000001</v>
      </c>
      <c r="G41" s="6">
        <f t="shared" si="1"/>
        <v>-1.3446949779265527E-2</v>
      </c>
      <c r="H41" s="6"/>
      <c r="I41" s="6"/>
    </row>
    <row r="42" spans="2:9" x14ac:dyDescent="0.25">
      <c r="B42" s="23">
        <v>44837</v>
      </c>
      <c r="C42" s="13">
        <v>340.20001200000002</v>
      </c>
      <c r="D42" s="6">
        <f t="shared" si="0"/>
        <v>-2.5494110131868641E-2</v>
      </c>
      <c r="F42" s="13">
        <v>17314.650390999999</v>
      </c>
      <c r="G42" s="6">
        <f t="shared" si="1"/>
        <v>1.2887345060733635E-2</v>
      </c>
      <c r="H42" s="6"/>
      <c r="I42" s="6"/>
    </row>
    <row r="43" spans="2:9" x14ac:dyDescent="0.25">
      <c r="B43" s="23">
        <v>44844</v>
      </c>
      <c r="C43" s="13">
        <v>327.70001200000002</v>
      </c>
      <c r="D43" s="6">
        <f t="shared" si="0"/>
        <v>-3.6743091002595207E-2</v>
      </c>
      <c r="F43" s="13">
        <v>17185.699218999998</v>
      </c>
      <c r="G43" s="6">
        <f t="shared" si="1"/>
        <v>-7.4475180894804094E-3</v>
      </c>
      <c r="H43" s="6"/>
      <c r="I43" s="6"/>
    </row>
    <row r="44" spans="2:9" x14ac:dyDescent="0.25">
      <c r="B44" s="23">
        <v>44851</v>
      </c>
      <c r="C44" s="13">
        <v>331.10000600000001</v>
      </c>
      <c r="D44" s="6">
        <f t="shared" si="0"/>
        <v>1.0375324612438508E-2</v>
      </c>
      <c r="F44" s="13">
        <v>17576.300781000002</v>
      </c>
      <c r="G44" s="6">
        <f t="shared" si="1"/>
        <v>2.2728290366455628E-2</v>
      </c>
      <c r="H44" s="6"/>
      <c r="I44" s="6"/>
    </row>
    <row r="45" spans="2:9" x14ac:dyDescent="0.25">
      <c r="B45" s="23">
        <v>44858</v>
      </c>
      <c r="C45" s="13">
        <v>343.29998799999998</v>
      </c>
      <c r="D45" s="6">
        <f t="shared" si="0"/>
        <v>3.684681902421949E-2</v>
      </c>
      <c r="F45" s="13">
        <v>17786.800781000002</v>
      </c>
      <c r="G45" s="6">
        <f t="shared" si="1"/>
        <v>1.197635399068453E-2</v>
      </c>
      <c r="H45" s="6"/>
      <c r="I45" s="6"/>
    </row>
    <row r="46" spans="2:9" x14ac:dyDescent="0.25">
      <c r="B46" s="23">
        <v>44865</v>
      </c>
      <c r="C46" s="13">
        <v>329.14999399999999</v>
      </c>
      <c r="D46" s="6">
        <f t="shared" si="0"/>
        <v>-4.1217577904488545E-2</v>
      </c>
      <c r="F46" s="13">
        <v>18117.150390999999</v>
      </c>
      <c r="G46" s="6">
        <f t="shared" si="1"/>
        <v>1.8572739081492262E-2</v>
      </c>
      <c r="H46" s="6"/>
      <c r="I46" s="6"/>
    </row>
    <row r="47" spans="2:9" x14ac:dyDescent="0.25">
      <c r="B47" s="23">
        <v>44872</v>
      </c>
      <c r="C47" s="13">
        <v>318.89999399999999</v>
      </c>
      <c r="D47" s="6">
        <f t="shared" si="0"/>
        <v>-3.1140817824228839E-2</v>
      </c>
      <c r="F47" s="13">
        <v>18349.699218999998</v>
      </c>
      <c r="G47" s="6">
        <f t="shared" si="1"/>
        <v>1.2835839134808014E-2</v>
      </c>
      <c r="H47" s="6"/>
      <c r="I47" s="6"/>
    </row>
    <row r="48" spans="2:9" x14ac:dyDescent="0.25">
      <c r="B48" s="23">
        <v>44879</v>
      </c>
      <c r="C48" s="13">
        <v>305.5</v>
      </c>
      <c r="D48" s="6">
        <f t="shared" si="0"/>
        <v>-4.2019423807201473E-2</v>
      </c>
      <c r="F48" s="13">
        <v>18307.650390999999</v>
      </c>
      <c r="G48" s="6">
        <f t="shared" si="1"/>
        <v>-2.2915268254892762E-3</v>
      </c>
      <c r="H48" s="6"/>
      <c r="I48" s="6"/>
    </row>
    <row r="49" spans="2:9" x14ac:dyDescent="0.25">
      <c r="B49" s="23">
        <v>44886</v>
      </c>
      <c r="C49" s="13">
        <v>310.60000600000001</v>
      </c>
      <c r="D49" s="6">
        <f t="shared" si="0"/>
        <v>1.6693963993453353E-2</v>
      </c>
      <c r="F49" s="13">
        <v>18512.75</v>
      </c>
      <c r="G49" s="6">
        <f t="shared" si="1"/>
        <v>1.1202945469224623E-2</v>
      </c>
      <c r="H49" s="6"/>
      <c r="I49" s="6"/>
    </row>
    <row r="50" spans="2:9" x14ac:dyDescent="0.25">
      <c r="B50" s="23">
        <v>44893</v>
      </c>
      <c r="C50" s="13">
        <v>317.20001200000002</v>
      </c>
      <c r="D50" s="6">
        <f t="shared" si="0"/>
        <v>2.1249214013215445E-2</v>
      </c>
      <c r="F50" s="13">
        <v>18696.099609000001</v>
      </c>
      <c r="G50" s="6">
        <f t="shared" si="1"/>
        <v>9.9039639707769744E-3</v>
      </c>
      <c r="H50" s="6"/>
      <c r="I50" s="6"/>
    </row>
    <row r="51" spans="2:9" x14ac:dyDescent="0.25">
      <c r="B51" s="23">
        <v>44900</v>
      </c>
      <c r="C51" s="13">
        <v>313.45001200000002</v>
      </c>
      <c r="D51" s="6">
        <f t="shared" si="0"/>
        <v>-1.1822193751997667E-2</v>
      </c>
      <c r="F51" s="13">
        <v>18496.599609000001</v>
      </c>
      <c r="G51" s="6">
        <f t="shared" si="1"/>
        <v>-1.0670674855838058E-2</v>
      </c>
      <c r="H51" s="6"/>
      <c r="I51" s="6"/>
    </row>
    <row r="52" spans="2:9" x14ac:dyDescent="0.25">
      <c r="B52" s="23">
        <v>44907</v>
      </c>
      <c r="C52" s="13">
        <v>303.35000600000001</v>
      </c>
      <c r="D52" s="6">
        <f t="shared" si="0"/>
        <v>-3.2222062891482661E-2</v>
      </c>
      <c r="F52" s="13">
        <v>18269</v>
      </c>
      <c r="G52" s="6">
        <f t="shared" si="1"/>
        <v>-1.2304943276668867E-2</v>
      </c>
      <c r="H52" s="6"/>
      <c r="I52" s="6"/>
    </row>
    <row r="53" spans="2:9" x14ac:dyDescent="0.25">
      <c r="B53" s="23">
        <v>44914</v>
      </c>
      <c r="C53" s="13">
        <v>285.70001200000002</v>
      </c>
      <c r="D53" s="6">
        <f t="shared" si="0"/>
        <v>-5.8183595354865392E-2</v>
      </c>
      <c r="F53" s="13">
        <v>17806.800781000002</v>
      </c>
      <c r="G53" s="6">
        <f t="shared" si="1"/>
        <v>-2.529964524604511E-2</v>
      </c>
      <c r="H53" s="6"/>
      <c r="I53" s="6"/>
    </row>
    <row r="54" spans="2:9" x14ac:dyDescent="0.25">
      <c r="B54" s="23">
        <v>44921</v>
      </c>
      <c r="C54" s="13">
        <v>287.5</v>
      </c>
      <c r="D54" s="6">
        <f t="shared" si="0"/>
        <v>6.3002727490260035E-3</v>
      </c>
      <c r="F54" s="13">
        <v>18105.300781000002</v>
      </c>
      <c r="G54" s="6">
        <f t="shared" si="1"/>
        <v>1.6763258244484991E-2</v>
      </c>
      <c r="H54" s="6"/>
      <c r="I54" s="6"/>
    </row>
    <row r="55" spans="2:9" x14ac:dyDescent="0.25">
      <c r="B55" s="23">
        <v>44928</v>
      </c>
      <c r="C55" s="13">
        <v>277.54998799999998</v>
      </c>
      <c r="D55" s="6">
        <f t="shared" si="0"/>
        <v>-3.4608737391304434E-2</v>
      </c>
      <c r="F55" s="13">
        <v>17859.449218999998</v>
      </c>
      <c r="G55" s="6">
        <f t="shared" si="1"/>
        <v>-1.3578982474458767E-2</v>
      </c>
      <c r="H55" s="6"/>
      <c r="I55" s="6"/>
    </row>
    <row r="56" spans="2:9" x14ac:dyDescent="0.25">
      <c r="B56" s="23">
        <v>44935</v>
      </c>
      <c r="C56" s="13">
        <v>268.60000600000001</v>
      </c>
      <c r="D56" s="6">
        <f t="shared" si="0"/>
        <v>-3.224637862351476E-2</v>
      </c>
      <c r="F56" s="13">
        <v>17956.599609000001</v>
      </c>
      <c r="G56" s="6">
        <f t="shared" si="1"/>
        <v>5.4397192661825855E-3</v>
      </c>
      <c r="H56" s="6"/>
      <c r="I56" s="6"/>
    </row>
    <row r="57" spans="2:9" x14ac:dyDescent="0.25">
      <c r="B57" s="23">
        <v>44942</v>
      </c>
      <c r="C57" s="13">
        <v>259.60000600000001</v>
      </c>
      <c r="D57" s="6">
        <f t="shared" si="0"/>
        <v>-3.3507072967079554E-2</v>
      </c>
      <c r="F57" s="13">
        <v>18027.650390999999</v>
      </c>
      <c r="G57" s="6">
        <f t="shared" si="1"/>
        <v>3.9568060516528281E-3</v>
      </c>
      <c r="H57" s="6"/>
      <c r="I57" s="6"/>
    </row>
    <row r="58" spans="2:9" x14ac:dyDescent="0.25">
      <c r="B58" s="23">
        <v>44949</v>
      </c>
      <c r="C58" s="13">
        <v>250.550003</v>
      </c>
      <c r="D58" s="6">
        <f t="shared" si="0"/>
        <v>-3.4861335866070875E-2</v>
      </c>
      <c r="F58" s="13">
        <v>17604.349609000001</v>
      </c>
      <c r="G58" s="6">
        <f t="shared" si="1"/>
        <v>-2.3480640727941093E-2</v>
      </c>
      <c r="H58" s="6"/>
      <c r="I58" s="6"/>
    </row>
    <row r="59" spans="2:9" x14ac:dyDescent="0.25">
      <c r="B59" s="23">
        <v>44956</v>
      </c>
      <c r="C59" s="13">
        <v>250.5</v>
      </c>
      <c r="D59" s="6">
        <f t="shared" si="0"/>
        <v>-1.9957293714345514E-4</v>
      </c>
      <c r="F59" s="13">
        <v>17854.050781000002</v>
      </c>
      <c r="G59" s="6">
        <f t="shared" si="1"/>
        <v>1.4184061186352848E-2</v>
      </c>
      <c r="H59" s="6"/>
      <c r="I59" s="6"/>
    </row>
    <row r="60" spans="2:9" x14ac:dyDescent="0.25">
      <c r="B60" s="23">
        <v>44963</v>
      </c>
      <c r="C60" s="13">
        <v>254.699997</v>
      </c>
      <c r="D60" s="6">
        <f t="shared" si="0"/>
        <v>1.6766455089820331E-2</v>
      </c>
      <c r="F60" s="13">
        <v>17856.5</v>
      </c>
      <c r="G60" s="6">
        <f t="shared" si="1"/>
        <v>1.371800175793414E-4</v>
      </c>
      <c r="H60" s="6"/>
      <c r="I60" s="6"/>
    </row>
    <row r="61" spans="2:9" x14ac:dyDescent="0.25">
      <c r="B61" s="23">
        <v>44970</v>
      </c>
      <c r="C61" s="13">
        <v>262.29998799999998</v>
      </c>
      <c r="D61" s="6">
        <f t="shared" si="0"/>
        <v>2.9838991321228692E-2</v>
      </c>
      <c r="F61" s="13">
        <v>17944.199218999998</v>
      </c>
      <c r="G61" s="6">
        <f t="shared" si="1"/>
        <v>4.9113330719905424E-3</v>
      </c>
      <c r="H61" s="6"/>
      <c r="I61" s="6"/>
    </row>
    <row r="62" spans="2:9" x14ac:dyDescent="0.25">
      <c r="B62" s="23">
        <v>44977</v>
      </c>
      <c r="C62" s="13">
        <v>229.85000600000001</v>
      </c>
      <c r="D62" s="6">
        <f t="shared" si="0"/>
        <v>-0.12371324241158554</v>
      </c>
      <c r="F62" s="13">
        <v>17465.800781000002</v>
      </c>
      <c r="G62" s="6">
        <f t="shared" si="1"/>
        <v>-2.6660339208308015E-2</v>
      </c>
      <c r="H62" s="6"/>
      <c r="I62" s="6"/>
    </row>
    <row r="63" spans="2:9" x14ac:dyDescent="0.25">
      <c r="B63" s="23">
        <v>44984</v>
      </c>
      <c r="C63" s="13">
        <v>236</v>
      </c>
      <c r="D63" s="6">
        <f t="shared" si="0"/>
        <v>2.6756553576074316E-2</v>
      </c>
      <c r="F63" s="13">
        <v>17594.349609000001</v>
      </c>
      <c r="G63" s="6">
        <f t="shared" si="1"/>
        <v>7.3600305884538031E-3</v>
      </c>
      <c r="H63" s="6"/>
      <c r="I63" s="6"/>
    </row>
    <row r="64" spans="2:9" x14ac:dyDescent="0.25">
      <c r="B64" s="23">
        <v>44991</v>
      </c>
      <c r="C64" s="13">
        <v>235</v>
      </c>
      <c r="D64" s="6">
        <f t="shared" si="0"/>
        <v>-4.237288135593209E-3</v>
      </c>
      <c r="F64" s="13">
        <v>17412.900390999999</v>
      </c>
      <c r="G64" s="6">
        <f t="shared" si="1"/>
        <v>-1.0312925571695164E-2</v>
      </c>
      <c r="H64" s="6"/>
      <c r="I64" s="6"/>
    </row>
    <row r="65" spans="2:9" x14ac:dyDescent="0.25">
      <c r="B65" s="23">
        <v>44998</v>
      </c>
      <c r="C65" s="13">
        <v>215.050003</v>
      </c>
      <c r="D65" s="6">
        <f t="shared" si="0"/>
        <v>-8.4893604255319111E-2</v>
      </c>
      <c r="F65" s="13">
        <v>17100.050781000002</v>
      </c>
      <c r="G65" s="6">
        <f t="shared" si="1"/>
        <v>-1.7966542217268788E-2</v>
      </c>
      <c r="H65" s="6"/>
      <c r="I65" s="6"/>
    </row>
    <row r="66" spans="2:9" x14ac:dyDescent="0.25">
      <c r="B66" s="23">
        <v>45005</v>
      </c>
      <c r="C66" s="13">
        <v>211.89999399999999</v>
      </c>
      <c r="D66" s="6">
        <f t="shared" si="0"/>
        <v>-1.4647797982128008E-2</v>
      </c>
      <c r="F66" s="13">
        <v>16945.050781000002</v>
      </c>
      <c r="G66" s="6">
        <f t="shared" si="1"/>
        <v>-9.0643005675878907E-3</v>
      </c>
      <c r="H66" s="6"/>
      <c r="I66" s="6"/>
    </row>
    <row r="67" spans="2:9" x14ac:dyDescent="0.25">
      <c r="B67" s="23">
        <v>45012</v>
      </c>
      <c r="C67" s="13">
        <v>214.35000600000001</v>
      </c>
      <c r="D67" s="6">
        <f t="shared" si="0"/>
        <v>1.1562114532197798E-2</v>
      </c>
      <c r="F67" s="13">
        <v>17359.75</v>
      </c>
      <c r="G67" s="6">
        <f t="shared" si="1"/>
        <v>2.4473176525678486E-2</v>
      </c>
      <c r="H67" s="6"/>
      <c r="I67" s="6"/>
    </row>
    <row r="68" spans="2:9" x14ac:dyDescent="0.25">
      <c r="B68" s="23">
        <v>45019</v>
      </c>
      <c r="C68" s="13">
        <v>215.85000600000001</v>
      </c>
      <c r="D68" s="6">
        <f t="shared" si="0"/>
        <v>6.9979004339286721E-3</v>
      </c>
      <c r="F68" s="13">
        <v>17599.150390999999</v>
      </c>
      <c r="G68" s="6">
        <f t="shared" si="1"/>
        <v>1.3790543700226143E-2</v>
      </c>
      <c r="H68" s="6"/>
      <c r="I68" s="6"/>
    </row>
    <row r="69" spans="2:9" x14ac:dyDescent="0.25">
      <c r="B69" s="23">
        <v>45026</v>
      </c>
      <c r="C69" s="13">
        <v>226.75</v>
      </c>
      <c r="D69" s="6">
        <f t="shared" si="0"/>
        <v>5.0498001839295759E-2</v>
      </c>
      <c r="F69" s="13">
        <v>17828</v>
      </c>
      <c r="G69" s="6">
        <f t="shared" si="1"/>
        <v>1.3003446411653519E-2</v>
      </c>
      <c r="H69" s="6"/>
      <c r="I69" s="6"/>
    </row>
    <row r="70" spans="2:9" x14ac:dyDescent="0.25">
      <c r="B70" s="23">
        <v>45033</v>
      </c>
      <c r="C70" s="13">
        <v>219.550003</v>
      </c>
      <c r="D70" s="6">
        <f t="shared" si="0"/>
        <v>-3.1753018743109096E-2</v>
      </c>
      <c r="F70" s="13">
        <v>17624.050781000002</v>
      </c>
      <c r="G70" s="6">
        <f t="shared" si="1"/>
        <v>-1.1439826060130054E-2</v>
      </c>
      <c r="H70" s="6"/>
      <c r="I70" s="6"/>
    </row>
    <row r="71" spans="2:9" x14ac:dyDescent="0.25">
      <c r="B71" s="23">
        <v>45040</v>
      </c>
      <c r="C71" s="13">
        <v>222.64999399999999</v>
      </c>
      <c r="D71" s="6">
        <f t="shared" si="0"/>
        <v>1.4119749294651429E-2</v>
      </c>
      <c r="F71" s="13">
        <v>18065</v>
      </c>
      <c r="G71" s="6">
        <f t="shared" si="1"/>
        <v>2.5019742877464557E-2</v>
      </c>
      <c r="H71" s="6"/>
      <c r="I71" s="6"/>
    </row>
    <row r="72" spans="2:9" x14ac:dyDescent="0.25">
      <c r="B72" s="23">
        <v>45047</v>
      </c>
      <c r="C72" s="13">
        <v>214.199997</v>
      </c>
      <c r="D72" s="6">
        <f t="shared" si="0"/>
        <v>-3.7951930059337835E-2</v>
      </c>
      <c r="F72" s="13">
        <v>18069</v>
      </c>
      <c r="G72" s="6">
        <f t="shared" si="1"/>
        <v>2.2142264046509652E-4</v>
      </c>
      <c r="H72" s="6"/>
      <c r="I72" s="6"/>
    </row>
    <row r="73" spans="2:9" x14ac:dyDescent="0.25">
      <c r="B73" s="23">
        <v>45054</v>
      </c>
      <c r="C73" s="13">
        <v>198.699997</v>
      </c>
      <c r="D73" s="6">
        <f t="shared" si="0"/>
        <v>-7.2362279258108453E-2</v>
      </c>
      <c r="F73" s="13">
        <v>18314.800781000002</v>
      </c>
      <c r="G73" s="6">
        <f t="shared" si="1"/>
        <v>1.3603452376999448E-2</v>
      </c>
      <c r="H73" s="6"/>
      <c r="I73" s="6"/>
    </row>
    <row r="74" spans="2:9" x14ac:dyDescent="0.25">
      <c r="B74" s="23">
        <v>45061</v>
      </c>
      <c r="C74" s="13">
        <v>190.85000600000001</v>
      </c>
      <c r="D74" s="6">
        <f t="shared" si="0"/>
        <v>-3.9506749464117918E-2</v>
      </c>
      <c r="F74" s="13">
        <v>18203.400390999999</v>
      </c>
      <c r="G74" s="6">
        <f t="shared" si="1"/>
        <v>-6.0825335384249168E-3</v>
      </c>
      <c r="H74" s="6"/>
      <c r="I74" s="6"/>
    </row>
    <row r="75" spans="2:9" x14ac:dyDescent="0.25">
      <c r="B75" s="23">
        <v>45068</v>
      </c>
      <c r="C75" s="13">
        <v>197.050003</v>
      </c>
      <c r="D75" s="6">
        <f t="shared" si="0"/>
        <v>3.248622900226672E-2</v>
      </c>
      <c r="F75" s="13">
        <v>18499.349609000001</v>
      </c>
      <c r="G75" s="6">
        <f t="shared" si="1"/>
        <v>1.6257908502980811E-2</v>
      </c>
      <c r="H75" s="6"/>
      <c r="I75" s="6"/>
    </row>
    <row r="76" spans="2:9" x14ac:dyDescent="0.25">
      <c r="B76" s="23">
        <v>45075</v>
      </c>
      <c r="C76" s="13">
        <v>202.60000600000001</v>
      </c>
      <c r="D76" s="6">
        <f t="shared" ref="D76:D115" si="2">C76/C75-1</f>
        <v>2.8165455039348641E-2</v>
      </c>
      <c r="F76" s="13">
        <v>18534.099609000001</v>
      </c>
      <c r="G76" s="6">
        <f t="shared" ref="G76:G115" si="3">F76/F75-1</f>
        <v>1.8784444174779757E-3</v>
      </c>
      <c r="H76" s="6"/>
      <c r="I76" s="6"/>
    </row>
    <row r="77" spans="2:9" x14ac:dyDescent="0.25">
      <c r="B77" s="23">
        <v>45082</v>
      </c>
      <c r="C77" s="13">
        <v>199.25</v>
      </c>
      <c r="D77" s="6">
        <f t="shared" si="2"/>
        <v>-1.6535073547826129E-2</v>
      </c>
      <c r="F77" s="13">
        <v>18563.400390999999</v>
      </c>
      <c r="G77" s="6">
        <f t="shared" si="3"/>
        <v>1.5809120819534339E-3</v>
      </c>
      <c r="H77" s="6"/>
      <c r="I77" s="6"/>
    </row>
    <row r="78" spans="2:9" x14ac:dyDescent="0.25">
      <c r="B78" s="23">
        <v>45089</v>
      </c>
      <c r="C78" s="13">
        <v>208.89999399999999</v>
      </c>
      <c r="D78" s="6">
        <f t="shared" si="2"/>
        <v>4.8431588456712582E-2</v>
      </c>
      <c r="F78" s="13">
        <v>18826</v>
      </c>
      <c r="G78" s="6">
        <f t="shared" si="3"/>
        <v>1.4146094113625551E-2</v>
      </c>
      <c r="H78" s="6"/>
      <c r="I78" s="6"/>
    </row>
    <row r="79" spans="2:9" x14ac:dyDescent="0.25">
      <c r="B79" s="23">
        <v>45096</v>
      </c>
      <c r="C79" s="13">
        <v>203.949997</v>
      </c>
      <c r="D79" s="6">
        <f t="shared" si="2"/>
        <v>-2.3695534428785026E-2</v>
      </c>
      <c r="F79" s="13">
        <v>18665.5</v>
      </c>
      <c r="G79" s="6">
        <f t="shared" si="3"/>
        <v>-8.5254435355359703E-3</v>
      </c>
      <c r="H79" s="6"/>
      <c r="I79" s="6"/>
    </row>
    <row r="80" spans="2:9" x14ac:dyDescent="0.25">
      <c r="B80" s="23">
        <v>45103</v>
      </c>
      <c r="C80" s="13">
        <v>212.949997</v>
      </c>
      <c r="D80" s="6">
        <f t="shared" si="2"/>
        <v>4.4128463507650872E-2</v>
      </c>
      <c r="F80" s="13">
        <v>19189.050781000002</v>
      </c>
      <c r="G80" s="6">
        <f t="shared" si="3"/>
        <v>2.804911633762841E-2</v>
      </c>
      <c r="H80" s="6"/>
      <c r="I80" s="6"/>
    </row>
    <row r="81" spans="2:9" x14ac:dyDescent="0.25">
      <c r="B81" s="23">
        <v>45110</v>
      </c>
      <c r="C81" s="13">
        <v>213.550003</v>
      </c>
      <c r="D81" s="6">
        <f t="shared" si="2"/>
        <v>2.8175910234926604E-3</v>
      </c>
      <c r="F81" s="13">
        <v>19331.800781000002</v>
      </c>
      <c r="G81" s="6">
        <f t="shared" si="3"/>
        <v>7.4391381642151533E-3</v>
      </c>
      <c r="H81" s="6"/>
      <c r="I81" s="6"/>
    </row>
    <row r="82" spans="2:9" x14ac:dyDescent="0.25">
      <c r="B82" s="23">
        <v>45117</v>
      </c>
      <c r="C82" s="13">
        <v>214.89999399999999</v>
      </c>
      <c r="D82" s="6">
        <f t="shared" si="2"/>
        <v>6.3216622853430327E-3</v>
      </c>
      <c r="F82" s="13">
        <v>19564.5</v>
      </c>
      <c r="G82" s="6">
        <f t="shared" si="3"/>
        <v>1.2037120681933855E-2</v>
      </c>
      <c r="H82" s="6"/>
      <c r="I82" s="6"/>
    </row>
    <row r="83" spans="2:9" x14ac:dyDescent="0.25">
      <c r="B83" s="23">
        <v>45124</v>
      </c>
      <c r="C83" s="13">
        <v>213.10000600000001</v>
      </c>
      <c r="D83" s="6">
        <f t="shared" si="2"/>
        <v>-8.375933225944987E-3</v>
      </c>
      <c r="F83" s="13">
        <v>19745</v>
      </c>
      <c r="G83" s="6">
        <f t="shared" si="3"/>
        <v>9.225893838329613E-3</v>
      </c>
      <c r="H83" s="6"/>
      <c r="I83" s="6"/>
    </row>
    <row r="84" spans="2:9" x14ac:dyDescent="0.25">
      <c r="B84" s="23">
        <v>45131</v>
      </c>
      <c r="C84" s="13">
        <v>223.050003</v>
      </c>
      <c r="D84" s="6">
        <f t="shared" si="2"/>
        <v>4.6691678647817536E-2</v>
      </c>
      <c r="F84" s="13">
        <v>19646.050781000002</v>
      </c>
      <c r="G84" s="6">
        <f t="shared" si="3"/>
        <v>-5.0113557356291638E-3</v>
      </c>
      <c r="H84" s="6"/>
      <c r="I84" s="6"/>
    </row>
    <row r="85" spans="2:9" x14ac:dyDescent="0.25">
      <c r="B85" s="23">
        <v>45138</v>
      </c>
      <c r="C85" s="13">
        <v>209.800003</v>
      </c>
      <c r="D85" s="6">
        <f t="shared" si="2"/>
        <v>-5.9403720339784027E-2</v>
      </c>
      <c r="F85" s="13">
        <v>19517</v>
      </c>
      <c r="G85" s="6">
        <f t="shared" si="3"/>
        <v>-6.568789953694365E-3</v>
      </c>
      <c r="H85" s="6"/>
      <c r="I85" s="6"/>
    </row>
    <row r="86" spans="2:9" x14ac:dyDescent="0.25">
      <c r="B86" s="23">
        <v>45145</v>
      </c>
      <c r="C86" s="13">
        <v>211.300003</v>
      </c>
      <c r="D86" s="6">
        <f t="shared" si="2"/>
        <v>7.1496662466683514E-3</v>
      </c>
      <c r="F86" s="13">
        <v>19428.300781000002</v>
      </c>
      <c r="G86" s="6">
        <f t="shared" si="3"/>
        <v>-4.5447158374749552E-3</v>
      </c>
      <c r="H86" s="6"/>
      <c r="I86" s="6"/>
    </row>
    <row r="87" spans="2:9" x14ac:dyDescent="0.25">
      <c r="B87" s="23">
        <v>45152</v>
      </c>
      <c r="C87" s="13">
        <v>214.85000600000001</v>
      </c>
      <c r="D87" s="6">
        <f t="shared" si="2"/>
        <v>1.6800771176515239E-2</v>
      </c>
      <c r="F87" s="13">
        <v>19310.150390999999</v>
      </c>
      <c r="G87" s="6">
        <f t="shared" si="3"/>
        <v>-6.0813547891717112E-3</v>
      </c>
      <c r="H87" s="6"/>
      <c r="I87" s="6"/>
    </row>
    <row r="88" spans="2:9" x14ac:dyDescent="0.25">
      <c r="B88" s="23">
        <v>45159</v>
      </c>
      <c r="C88" s="13">
        <v>213.550003</v>
      </c>
      <c r="D88" s="6">
        <f t="shared" si="2"/>
        <v>-6.0507468638376638E-3</v>
      </c>
      <c r="F88" s="13">
        <v>19265.800781000002</v>
      </c>
      <c r="G88" s="6">
        <f t="shared" si="3"/>
        <v>-2.2966993576947203E-3</v>
      </c>
      <c r="H88" s="6"/>
      <c r="I88" s="6"/>
    </row>
    <row r="89" spans="2:9" x14ac:dyDescent="0.25">
      <c r="B89" s="23">
        <v>45166</v>
      </c>
      <c r="C89" s="13">
        <v>218.35000600000001</v>
      </c>
      <c r="D89" s="6">
        <f t="shared" si="2"/>
        <v>2.2477185355038287E-2</v>
      </c>
      <c r="F89" s="13">
        <v>19435.300781000002</v>
      </c>
      <c r="G89" s="6">
        <f t="shared" si="3"/>
        <v>8.797973254616176E-3</v>
      </c>
      <c r="H89" s="6"/>
      <c r="I89" s="6"/>
    </row>
    <row r="90" spans="2:9" x14ac:dyDescent="0.25">
      <c r="B90" s="23">
        <v>45173</v>
      </c>
      <c r="C90" s="13">
        <v>229.35000600000001</v>
      </c>
      <c r="D90" s="6">
        <f t="shared" si="2"/>
        <v>5.0377832368825315E-2</v>
      </c>
      <c r="F90" s="13">
        <v>19819.949218999998</v>
      </c>
      <c r="G90" s="6">
        <f t="shared" si="3"/>
        <v>1.9791226404688889E-2</v>
      </c>
      <c r="H90" s="6"/>
      <c r="I90" s="6"/>
    </row>
    <row r="91" spans="2:9" x14ac:dyDescent="0.25">
      <c r="B91" s="23">
        <v>45180</v>
      </c>
      <c r="C91" s="13">
        <v>225.300003</v>
      </c>
      <c r="D91" s="6">
        <f t="shared" si="2"/>
        <v>-1.7658613010893109E-2</v>
      </c>
      <c r="F91" s="13">
        <v>20192.349609000001</v>
      </c>
      <c r="G91" s="6">
        <f t="shared" si="3"/>
        <v>1.8789169734249711E-2</v>
      </c>
      <c r="H91" s="6"/>
      <c r="I91" s="6"/>
    </row>
    <row r="92" spans="2:9" x14ac:dyDescent="0.25">
      <c r="B92" s="23">
        <v>45187</v>
      </c>
      <c r="C92" s="13">
        <v>214.550003</v>
      </c>
      <c r="D92" s="6">
        <f t="shared" si="2"/>
        <v>-4.7714158263903794E-2</v>
      </c>
      <c r="F92" s="13">
        <v>19674.25</v>
      </c>
      <c r="G92" s="6">
        <f t="shared" si="3"/>
        <v>-2.5658213087251469E-2</v>
      </c>
      <c r="H92" s="6"/>
      <c r="I92" s="6"/>
    </row>
    <row r="93" spans="2:9" x14ac:dyDescent="0.25">
      <c r="B93" s="23">
        <v>45194</v>
      </c>
      <c r="C93" s="13">
        <v>214.25</v>
      </c>
      <c r="D93" s="6">
        <f t="shared" si="2"/>
        <v>-1.398289423468313E-3</v>
      </c>
      <c r="F93" s="13">
        <v>19638.300781000002</v>
      </c>
      <c r="G93" s="6">
        <f t="shared" si="3"/>
        <v>-1.8272218254824502E-3</v>
      </c>
      <c r="H93" s="6"/>
      <c r="I93" s="6"/>
    </row>
    <row r="94" spans="2:9" x14ac:dyDescent="0.25">
      <c r="B94" s="23">
        <v>45201</v>
      </c>
      <c r="C94" s="13">
        <v>219</v>
      </c>
      <c r="D94" s="6">
        <f t="shared" si="2"/>
        <v>2.2170361726954413E-2</v>
      </c>
      <c r="F94" s="13">
        <v>19653.5</v>
      </c>
      <c r="G94" s="6">
        <f t="shared" si="3"/>
        <v>7.7395794928980521E-4</v>
      </c>
      <c r="H94" s="6"/>
      <c r="I94" s="6"/>
    </row>
    <row r="95" spans="2:9" x14ac:dyDescent="0.25">
      <c r="B95" s="23">
        <v>45208</v>
      </c>
      <c r="C95" s="13">
        <v>222.5</v>
      </c>
      <c r="D95" s="6">
        <f t="shared" si="2"/>
        <v>1.5981735159817267E-2</v>
      </c>
      <c r="F95" s="13">
        <v>19751.050781000002</v>
      </c>
      <c r="G95" s="6">
        <f t="shared" si="3"/>
        <v>4.96353224616497E-3</v>
      </c>
      <c r="H95" s="6"/>
      <c r="I95" s="6"/>
    </row>
    <row r="96" spans="2:9" x14ac:dyDescent="0.25">
      <c r="B96" s="23">
        <v>45215</v>
      </c>
      <c r="C96" s="13">
        <v>229.39999399999999</v>
      </c>
      <c r="D96" s="6">
        <f t="shared" si="2"/>
        <v>3.1011208988763972E-2</v>
      </c>
      <c r="F96" s="13">
        <v>19542.650390999999</v>
      </c>
      <c r="G96" s="6">
        <f t="shared" si="3"/>
        <v>-1.0551357105540893E-2</v>
      </c>
      <c r="H96" s="6"/>
      <c r="I96" s="6"/>
    </row>
    <row r="97" spans="2:9" x14ac:dyDescent="0.25">
      <c r="B97" s="23">
        <v>45222</v>
      </c>
      <c r="C97" s="13">
        <v>216</v>
      </c>
      <c r="D97" s="6">
        <f t="shared" si="2"/>
        <v>-5.8413227334260465E-2</v>
      </c>
      <c r="F97" s="13">
        <v>19047.25</v>
      </c>
      <c r="G97" s="6">
        <f t="shared" si="3"/>
        <v>-2.5349703396840506E-2</v>
      </c>
      <c r="H97" s="6"/>
      <c r="I97" s="6"/>
    </row>
    <row r="98" spans="2:9" x14ac:dyDescent="0.25">
      <c r="B98" s="23">
        <v>45229</v>
      </c>
      <c r="C98" s="13">
        <v>215.39999399999999</v>
      </c>
      <c r="D98" s="6">
        <f t="shared" si="2"/>
        <v>-2.7778055555556236E-3</v>
      </c>
      <c r="F98" s="13">
        <v>19230.599609000001</v>
      </c>
      <c r="G98" s="6">
        <f t="shared" si="3"/>
        <v>9.6260409770438926E-3</v>
      </c>
      <c r="H98" s="6"/>
      <c r="I98" s="6"/>
    </row>
    <row r="99" spans="2:9" x14ac:dyDescent="0.25">
      <c r="B99" s="23">
        <v>45236</v>
      </c>
      <c r="C99" s="13">
        <v>216.60000600000001</v>
      </c>
      <c r="D99" s="6">
        <f t="shared" si="2"/>
        <v>5.5710865061584514E-3</v>
      </c>
      <c r="F99" s="13">
        <v>19425.349609000001</v>
      </c>
      <c r="G99" s="6">
        <f t="shared" si="3"/>
        <v>1.0127089324289962E-2</v>
      </c>
      <c r="H99" s="6"/>
      <c r="I99" s="6"/>
    </row>
    <row r="100" spans="2:9" x14ac:dyDescent="0.25">
      <c r="B100" s="23">
        <v>45243</v>
      </c>
      <c r="C100" s="13">
        <v>215.64999399999999</v>
      </c>
      <c r="D100" s="6">
        <f t="shared" si="2"/>
        <v>-4.3860201924463826E-3</v>
      </c>
      <c r="F100" s="13">
        <v>19731.800781000002</v>
      </c>
      <c r="G100" s="6">
        <f t="shared" si="3"/>
        <v>1.5775838178892609E-2</v>
      </c>
      <c r="H100" s="6"/>
      <c r="I100" s="6"/>
    </row>
    <row r="101" spans="2:9" x14ac:dyDescent="0.25">
      <c r="B101" s="23">
        <v>45250</v>
      </c>
      <c r="C101" s="13">
        <v>228.300003</v>
      </c>
      <c r="D101" s="6">
        <f t="shared" si="2"/>
        <v>5.8659908889216128E-2</v>
      </c>
      <c r="F101" s="13">
        <v>19794.699218999998</v>
      </c>
      <c r="G101" s="6">
        <f t="shared" si="3"/>
        <v>3.1876684088845142E-3</v>
      </c>
      <c r="H101" s="6"/>
      <c r="I101" s="6"/>
    </row>
    <row r="102" spans="2:9" x14ac:dyDescent="0.25">
      <c r="B102" s="23">
        <v>45257</v>
      </c>
      <c r="C102" s="13">
        <v>231.39999399999999</v>
      </c>
      <c r="D102" s="6">
        <f t="shared" si="2"/>
        <v>1.357858501648801E-2</v>
      </c>
      <c r="F102" s="13">
        <v>20267.900390999999</v>
      </c>
      <c r="G102" s="6">
        <f t="shared" si="3"/>
        <v>2.390544896715574E-2</v>
      </c>
      <c r="H102" s="6"/>
      <c r="I102" s="6"/>
    </row>
    <row r="103" spans="2:9" x14ac:dyDescent="0.25">
      <c r="B103" s="23">
        <v>45264</v>
      </c>
      <c r="C103" s="13">
        <v>233.949997</v>
      </c>
      <c r="D103" s="6">
        <f t="shared" si="2"/>
        <v>1.101989224770672E-2</v>
      </c>
      <c r="F103" s="13">
        <v>20969.400390999999</v>
      </c>
      <c r="G103" s="6">
        <f t="shared" si="3"/>
        <v>3.4611379889724736E-2</v>
      </c>
      <c r="H103" s="6"/>
      <c r="I103" s="6"/>
    </row>
    <row r="104" spans="2:9" x14ac:dyDescent="0.25">
      <c r="B104" s="23">
        <v>45271</v>
      </c>
      <c r="C104" s="13">
        <v>232.60000600000001</v>
      </c>
      <c r="D104" s="6">
        <f t="shared" si="2"/>
        <v>-5.7704253785478832E-3</v>
      </c>
      <c r="F104" s="13">
        <v>21456.650390999999</v>
      </c>
      <c r="G104" s="6">
        <f t="shared" si="3"/>
        <v>2.3236239039487572E-2</v>
      </c>
      <c r="H104" s="6"/>
      <c r="I104" s="6"/>
    </row>
    <row r="105" spans="2:9" x14ac:dyDescent="0.25">
      <c r="B105" s="23">
        <v>45278</v>
      </c>
      <c r="C105" s="13">
        <v>219.800003</v>
      </c>
      <c r="D105" s="6">
        <f t="shared" si="2"/>
        <v>-5.5030106061132233E-2</v>
      </c>
      <c r="F105" s="13">
        <v>21349.400390999999</v>
      </c>
      <c r="G105" s="6">
        <f t="shared" si="3"/>
        <v>-4.9984502727874469E-3</v>
      </c>
      <c r="H105" s="6"/>
      <c r="I105" s="6"/>
    </row>
    <row r="106" spans="2:9" x14ac:dyDescent="0.25">
      <c r="B106" s="23">
        <v>45285</v>
      </c>
      <c r="C106" s="13">
        <v>223.699997</v>
      </c>
      <c r="D106" s="6">
        <f t="shared" si="2"/>
        <v>1.7743375554003071E-2</v>
      </c>
      <c r="F106" s="13">
        <v>21731.400390999999</v>
      </c>
      <c r="G106" s="6">
        <f t="shared" si="3"/>
        <v>1.7892774176507364E-2</v>
      </c>
      <c r="H106" s="6"/>
      <c r="I106" s="6"/>
    </row>
    <row r="107" spans="2:9" x14ac:dyDescent="0.25">
      <c r="B107" s="23">
        <v>45292</v>
      </c>
      <c r="C107" s="13">
        <v>238.10000600000001</v>
      </c>
      <c r="D107" s="6">
        <f t="shared" si="2"/>
        <v>6.4371967783262818E-2</v>
      </c>
      <c r="F107" s="13">
        <v>21710.800781000002</v>
      </c>
      <c r="G107" s="6">
        <f t="shared" si="3"/>
        <v>-9.4791912299074799E-4</v>
      </c>
      <c r="H107" s="6"/>
      <c r="I107" s="6"/>
    </row>
    <row r="108" spans="2:9" x14ac:dyDescent="0.25">
      <c r="B108" s="23">
        <v>45299</v>
      </c>
      <c r="C108" s="13">
        <v>233</v>
      </c>
      <c r="D108" s="6">
        <f t="shared" si="2"/>
        <v>-2.1419596268300811E-2</v>
      </c>
      <c r="F108" s="13">
        <v>21894.550781000002</v>
      </c>
      <c r="G108" s="6">
        <f t="shared" si="3"/>
        <v>8.4635293674109047E-3</v>
      </c>
      <c r="H108" s="6"/>
      <c r="I108" s="6"/>
    </row>
    <row r="109" spans="2:9" x14ac:dyDescent="0.25">
      <c r="B109" s="23">
        <v>45306</v>
      </c>
      <c r="C109" s="13">
        <v>223.800003</v>
      </c>
      <c r="D109" s="6">
        <f t="shared" si="2"/>
        <v>-3.9484965665236071E-2</v>
      </c>
      <c r="F109" s="13">
        <v>21622.400390999999</v>
      </c>
      <c r="G109" s="6">
        <f t="shared" si="3"/>
        <v>-1.2430051327482539E-2</v>
      </c>
      <c r="H109" s="6"/>
      <c r="I109" s="6"/>
    </row>
    <row r="110" spans="2:9" x14ac:dyDescent="0.25">
      <c r="B110" s="23">
        <v>45313</v>
      </c>
      <c r="C110" s="13">
        <v>241.60000600000001</v>
      </c>
      <c r="D110" s="6">
        <f t="shared" si="2"/>
        <v>7.9535311713110124E-2</v>
      </c>
      <c r="F110" s="13">
        <v>21352.599609000001</v>
      </c>
      <c r="G110" s="6">
        <f t="shared" si="3"/>
        <v>-1.2477836739731241E-2</v>
      </c>
      <c r="H110" s="6"/>
      <c r="I110" s="6"/>
    </row>
    <row r="111" spans="2:9" x14ac:dyDescent="0.25">
      <c r="B111" s="23">
        <v>45320</v>
      </c>
      <c r="C111" s="13">
        <v>248.449997</v>
      </c>
      <c r="D111" s="6">
        <f t="shared" si="2"/>
        <v>2.8352611050845633E-2</v>
      </c>
      <c r="F111" s="13">
        <v>21853.800781000002</v>
      </c>
      <c r="G111" s="6">
        <f t="shared" si="3"/>
        <v>2.3472606669810325E-2</v>
      </c>
      <c r="H111" s="6"/>
      <c r="I111" s="6"/>
    </row>
    <row r="112" spans="2:9" x14ac:dyDescent="0.25">
      <c r="B112" s="23">
        <v>45327</v>
      </c>
      <c r="C112" s="13">
        <v>252.85000600000001</v>
      </c>
      <c r="D112" s="6">
        <f t="shared" si="2"/>
        <v>1.7709837203177869E-2</v>
      </c>
      <c r="F112" s="13">
        <v>21782.5</v>
      </c>
      <c r="G112" s="6">
        <f t="shared" si="3"/>
        <v>-3.2626261085894059E-3</v>
      </c>
      <c r="H112" s="6"/>
      <c r="I112" s="6"/>
    </row>
    <row r="113" spans="2:9" x14ac:dyDescent="0.25">
      <c r="B113" s="23">
        <v>45334</v>
      </c>
      <c r="C113" s="13">
        <v>230.85000600000001</v>
      </c>
      <c r="D113" s="6">
        <f t="shared" si="2"/>
        <v>-8.7008105509002842E-2</v>
      </c>
      <c r="F113" s="13">
        <v>22040.699218999998</v>
      </c>
      <c r="G113" s="6">
        <f t="shared" si="3"/>
        <v>1.1853516308963474E-2</v>
      </c>
      <c r="H113" s="6"/>
      <c r="I113" s="6"/>
    </row>
    <row r="114" spans="2:9" x14ac:dyDescent="0.25">
      <c r="B114" s="23">
        <v>45341</v>
      </c>
      <c r="C114" s="13">
        <v>226.199997</v>
      </c>
      <c r="D114" s="6">
        <f t="shared" si="2"/>
        <v>-2.0142988430331688E-2</v>
      </c>
      <c r="F114" s="13">
        <v>22212.699218999998</v>
      </c>
      <c r="G114" s="6">
        <f t="shared" si="3"/>
        <v>7.803745166656384E-3</v>
      </c>
      <c r="H114" s="6"/>
      <c r="I114" s="6"/>
    </row>
    <row r="115" spans="2:9" x14ac:dyDescent="0.25">
      <c r="B115" s="23">
        <v>45345</v>
      </c>
      <c r="C115" s="13">
        <v>226.199997</v>
      </c>
      <c r="D115" s="6">
        <f t="shared" si="2"/>
        <v>0</v>
      </c>
      <c r="F115" s="13">
        <v>22212.699218999998</v>
      </c>
      <c r="G115" s="6">
        <f t="shared" si="3"/>
        <v>0</v>
      </c>
    </row>
  </sheetData>
  <mergeCells count="2">
    <mergeCell ref="F7:G7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5"/>
  <sheetViews>
    <sheetView workbookViewId="0">
      <selection sqref="A1:M15"/>
    </sheetView>
  </sheetViews>
  <sheetFormatPr defaultRowHeight="15" x14ac:dyDescent="0.25"/>
  <cols>
    <col min="1" max="1" width="1.42578125" customWidth="1"/>
    <col min="2" max="2" width="18.7109375" customWidth="1"/>
    <col min="3" max="3" width="12.28515625" bestFit="1" customWidth="1"/>
    <col min="4" max="4" width="9.7109375" customWidth="1"/>
    <col min="6" max="6" width="12.28515625" bestFit="1" customWidth="1"/>
    <col min="7" max="7" width="8.85546875" customWidth="1"/>
    <col min="9" max="9" width="18.85546875" bestFit="1" customWidth="1"/>
    <col min="10" max="10" width="7.140625" bestFit="1" customWidth="1"/>
    <col min="12" max="12" width="8" customWidth="1"/>
    <col min="13" max="13" width="8.28515625" bestFit="1" customWidth="1"/>
  </cols>
  <sheetData>
    <row r="1" spans="2:13" x14ac:dyDescent="0.25">
      <c r="B1" s="12" t="s">
        <v>8</v>
      </c>
      <c r="C1" s="8"/>
      <c r="D1" s="8"/>
      <c r="E1" s="8"/>
      <c r="F1" s="8"/>
      <c r="G1" s="8"/>
      <c r="H1" s="8"/>
      <c r="I1" s="8"/>
      <c r="J1" s="8"/>
      <c r="K1" s="8"/>
    </row>
    <row r="2" spans="2:13" x14ac:dyDescent="0.25">
      <c r="B2" s="12" t="s">
        <v>9</v>
      </c>
      <c r="C2" s="8"/>
      <c r="D2" s="8"/>
      <c r="E2" s="8"/>
      <c r="F2" s="8"/>
      <c r="G2" s="8"/>
      <c r="H2" s="8"/>
      <c r="I2" s="8"/>
      <c r="J2" s="8"/>
      <c r="K2" s="8"/>
    </row>
    <row r="3" spans="2:13" x14ac:dyDescent="0.25">
      <c r="B3" s="12" t="s">
        <v>10</v>
      </c>
      <c r="C3" s="8"/>
      <c r="D3" s="8"/>
      <c r="E3" s="8"/>
      <c r="F3" s="8"/>
      <c r="G3" s="8"/>
      <c r="H3" s="8"/>
      <c r="I3" s="8"/>
      <c r="J3" s="8"/>
      <c r="K3" s="8"/>
    </row>
    <row r="4" spans="2:13" x14ac:dyDescent="0.25">
      <c r="B4" s="7"/>
      <c r="C4" s="8"/>
      <c r="D4" s="8"/>
      <c r="E4" s="8"/>
      <c r="F4" s="8"/>
      <c r="G4" s="8"/>
      <c r="H4" s="8"/>
      <c r="I4" s="8"/>
      <c r="J4" s="8"/>
      <c r="K4" s="8"/>
    </row>
    <row r="5" spans="2:13" x14ac:dyDescent="0.25">
      <c r="B5" s="4" t="s">
        <v>11</v>
      </c>
    </row>
    <row r="6" spans="2:13" x14ac:dyDescent="0.25">
      <c r="B6" s="1"/>
    </row>
    <row r="7" spans="2:13" x14ac:dyDescent="0.25">
      <c r="B7" s="9" t="s">
        <v>18</v>
      </c>
      <c r="C7" s="10"/>
      <c r="D7" s="10"/>
      <c r="F7" s="22" t="s">
        <v>4</v>
      </c>
      <c r="G7" s="22"/>
      <c r="H7" s="14"/>
      <c r="I7" s="22" t="s">
        <v>12</v>
      </c>
      <c r="J7" s="22"/>
      <c r="L7" t="s">
        <v>5</v>
      </c>
      <c r="M7" s="13">
        <f>SLOPE(D11:D115,G11:G115)</f>
        <v>1.0878839016742698</v>
      </c>
    </row>
    <row r="8" spans="2:13" x14ac:dyDescent="0.25">
      <c r="B8" s="1"/>
      <c r="L8" t="s">
        <v>6</v>
      </c>
      <c r="M8" s="13">
        <f>_xlfn.COVARIANCE.S(D11:D115,G11:G115)/_xlfn.VAR.S(G11:G115)</f>
        <v>1.087883901674269</v>
      </c>
    </row>
    <row r="9" spans="2:13" x14ac:dyDescent="0.25">
      <c r="B9" s="20" t="s">
        <v>0</v>
      </c>
      <c r="C9" s="21" t="s">
        <v>1</v>
      </c>
      <c r="D9" s="21" t="s">
        <v>3</v>
      </c>
      <c r="E9" s="11"/>
      <c r="F9" s="21" t="s">
        <v>1</v>
      </c>
      <c r="G9" s="21" t="s">
        <v>3</v>
      </c>
      <c r="H9" s="11"/>
      <c r="I9" s="15" t="s">
        <v>13</v>
      </c>
      <c r="J9" s="16">
        <f>M7</f>
        <v>1.0878839016742698</v>
      </c>
      <c r="K9" s="5"/>
      <c r="L9" s="5"/>
      <c r="M9" s="5"/>
    </row>
    <row r="10" spans="2:13" x14ac:dyDescent="0.25">
      <c r="B10" s="23">
        <v>44613</v>
      </c>
      <c r="C10" s="13">
        <v>1066.7764890000001</v>
      </c>
      <c r="F10" s="13">
        <v>16658.400390999999</v>
      </c>
      <c r="I10" t="s">
        <v>14</v>
      </c>
      <c r="J10" s="17">
        <v>0.75</v>
      </c>
      <c r="L10" t="s">
        <v>7</v>
      </c>
      <c r="M10" t="s">
        <v>17</v>
      </c>
    </row>
    <row r="11" spans="2:13" x14ac:dyDescent="0.25">
      <c r="B11" s="23">
        <v>44620</v>
      </c>
      <c r="C11" s="13">
        <v>1092.68103</v>
      </c>
      <c r="D11" s="6">
        <f>C11/C10-1</f>
        <v>2.4283007047036564E-2</v>
      </c>
      <c r="F11" s="13">
        <v>16245.349609000001</v>
      </c>
      <c r="G11" s="6">
        <f>F11/F10-1</f>
        <v>-2.479534482933643E-2</v>
      </c>
      <c r="H11" s="6"/>
    </row>
    <row r="12" spans="2:13" x14ac:dyDescent="0.25">
      <c r="B12" s="23">
        <v>44627</v>
      </c>
      <c r="C12" s="13">
        <v>1165.845703</v>
      </c>
      <c r="D12" s="6">
        <f t="shared" ref="D12:D75" si="0">C12/C11-1</f>
        <v>6.6958857151569573E-2</v>
      </c>
      <c r="F12" s="13">
        <v>16630.449218999998</v>
      </c>
      <c r="G12" s="6">
        <f t="shared" ref="G12:G75" si="1">F12/F11-1</f>
        <v>2.3705221449137115E-2</v>
      </c>
      <c r="H12" s="6"/>
      <c r="I12" t="s">
        <v>15</v>
      </c>
      <c r="J12" s="13">
        <v>1</v>
      </c>
    </row>
    <row r="13" spans="2:13" x14ac:dyDescent="0.25">
      <c r="B13" s="23">
        <v>44634</v>
      </c>
      <c r="C13" s="13">
        <v>1258.860107</v>
      </c>
      <c r="D13" s="6">
        <f t="shared" si="0"/>
        <v>7.9782773793008577E-2</v>
      </c>
      <c r="F13" s="13">
        <v>17287.050781000002</v>
      </c>
      <c r="G13" s="6">
        <f t="shared" si="1"/>
        <v>3.9481889716475482E-2</v>
      </c>
      <c r="H13" s="6"/>
      <c r="I13" s="6" t="s">
        <v>15</v>
      </c>
      <c r="J13" s="17">
        <f>1-J10</f>
        <v>0.25</v>
      </c>
    </row>
    <row r="14" spans="2:13" x14ac:dyDescent="0.25">
      <c r="B14" s="23">
        <v>44641</v>
      </c>
      <c r="C14" s="13">
        <v>1258.111938</v>
      </c>
      <c r="D14" s="6">
        <f t="shared" si="0"/>
        <v>-5.9432259060376857E-4</v>
      </c>
      <c r="F14" s="13">
        <v>17153</v>
      </c>
      <c r="G14" s="6">
        <f t="shared" si="1"/>
        <v>-7.7544043051771538E-3</v>
      </c>
      <c r="H14" s="6"/>
      <c r="I14" s="6"/>
    </row>
    <row r="15" spans="2:13" x14ac:dyDescent="0.25">
      <c r="B15" s="23">
        <v>44648</v>
      </c>
      <c r="C15" s="13">
        <v>1265.243774</v>
      </c>
      <c r="D15" s="6">
        <f t="shared" si="0"/>
        <v>5.6686816050226518E-3</v>
      </c>
      <c r="F15" s="13">
        <v>17670.449218999998</v>
      </c>
      <c r="G15" s="6">
        <f t="shared" si="1"/>
        <v>3.0166689150585846E-2</v>
      </c>
      <c r="H15" s="6"/>
      <c r="I15" s="18" t="s">
        <v>16</v>
      </c>
      <c r="J15" s="19">
        <f>J9*J10+J12*J13</f>
        <v>1.0659129262557023</v>
      </c>
    </row>
    <row r="16" spans="2:13" x14ac:dyDescent="0.25">
      <c r="B16" s="23">
        <v>44655</v>
      </c>
      <c r="C16" s="13">
        <v>1266.4407960000001</v>
      </c>
      <c r="D16" s="6">
        <f t="shared" si="0"/>
        <v>9.460801345939629E-4</v>
      </c>
      <c r="F16" s="13">
        <v>17784.349609000001</v>
      </c>
      <c r="G16" s="6">
        <f t="shared" si="1"/>
        <v>6.4458117950692007E-3</v>
      </c>
    </row>
    <row r="17" spans="2:7" x14ac:dyDescent="0.25">
      <c r="B17" s="23">
        <v>44662</v>
      </c>
      <c r="C17" s="13">
        <v>1229.6839600000001</v>
      </c>
      <c r="D17" s="6">
        <f t="shared" si="0"/>
        <v>-2.9023730217863308E-2</v>
      </c>
      <c r="F17" s="13">
        <v>17475.650390999999</v>
      </c>
      <c r="G17" s="6">
        <f t="shared" si="1"/>
        <v>-1.7357914390289553E-2</v>
      </c>
    </row>
    <row r="18" spans="2:7" x14ac:dyDescent="0.25">
      <c r="B18" s="23">
        <v>44669</v>
      </c>
      <c r="C18" s="13">
        <v>1283.3479</v>
      </c>
      <c r="D18" s="6">
        <f t="shared" si="0"/>
        <v>4.364043261977657E-2</v>
      </c>
      <c r="F18" s="13">
        <v>17171.949218999998</v>
      </c>
      <c r="G18" s="6">
        <f t="shared" si="1"/>
        <v>-1.7378533285170805E-2</v>
      </c>
    </row>
    <row r="19" spans="2:7" x14ac:dyDescent="0.25">
      <c r="B19" s="23">
        <v>44676</v>
      </c>
      <c r="C19" s="13">
        <v>1225.295044</v>
      </c>
      <c r="D19" s="6">
        <f t="shared" si="0"/>
        <v>-4.5235478236260063E-2</v>
      </c>
      <c r="F19" s="13">
        <v>17102.550781000002</v>
      </c>
      <c r="G19" s="6">
        <f t="shared" si="1"/>
        <v>-4.041383835634127E-3</v>
      </c>
    </row>
    <row r="20" spans="2:7" x14ac:dyDescent="0.25">
      <c r="B20" s="23">
        <v>44683</v>
      </c>
      <c r="C20" s="13">
        <v>1143.8514399999999</v>
      </c>
      <c r="D20" s="6">
        <f t="shared" si="0"/>
        <v>-6.6468565590639961E-2</v>
      </c>
      <c r="F20" s="13">
        <v>16411.25</v>
      </c>
      <c r="G20" s="6">
        <f t="shared" si="1"/>
        <v>-4.0420916730619982E-2</v>
      </c>
    </row>
    <row r="21" spans="2:7" x14ac:dyDescent="0.25">
      <c r="B21" s="23">
        <v>44690</v>
      </c>
      <c r="C21" s="13">
        <v>1029.391357</v>
      </c>
      <c r="D21" s="6">
        <f t="shared" si="0"/>
        <v>-0.10006551462661961</v>
      </c>
      <c r="F21" s="13">
        <v>15782.150390999999</v>
      </c>
      <c r="G21" s="6">
        <f t="shared" si="1"/>
        <v>-3.8333436453652281E-2</v>
      </c>
    </row>
    <row r="22" spans="2:7" x14ac:dyDescent="0.25">
      <c r="B22" s="23">
        <v>44697</v>
      </c>
      <c r="C22" s="13">
        <v>1084.2025149999999</v>
      </c>
      <c r="D22" s="6">
        <f t="shared" si="0"/>
        <v>5.3246180500037044E-2</v>
      </c>
      <c r="F22" s="13">
        <v>16266.150390999999</v>
      </c>
      <c r="G22" s="6">
        <f t="shared" si="1"/>
        <v>3.0667557209187901E-2</v>
      </c>
    </row>
    <row r="23" spans="2:7" x14ac:dyDescent="0.25">
      <c r="B23" s="23">
        <v>44704</v>
      </c>
      <c r="C23" s="13">
        <v>1066.8813479999999</v>
      </c>
      <c r="D23" s="6">
        <f t="shared" si="0"/>
        <v>-1.5975951688324663E-2</v>
      </c>
      <c r="F23" s="13">
        <v>16352.450194999999</v>
      </c>
      <c r="G23" s="6">
        <f t="shared" si="1"/>
        <v>5.3054842064996777E-3</v>
      </c>
    </row>
    <row r="24" spans="2:7" x14ac:dyDescent="0.25">
      <c r="B24" s="23">
        <v>44711</v>
      </c>
      <c r="C24" s="13">
        <v>1127.6420900000001</v>
      </c>
      <c r="D24" s="6">
        <f t="shared" si="0"/>
        <v>5.6951733305586005E-2</v>
      </c>
      <c r="F24" s="13">
        <v>16584.300781000002</v>
      </c>
      <c r="G24" s="6">
        <f t="shared" si="1"/>
        <v>1.4178339223494207E-2</v>
      </c>
    </row>
    <row r="25" spans="2:7" x14ac:dyDescent="0.25">
      <c r="B25" s="23">
        <v>44718</v>
      </c>
      <c r="C25" s="13">
        <v>1111.665649</v>
      </c>
      <c r="D25" s="6">
        <f t="shared" si="0"/>
        <v>-1.4168006978171666E-2</v>
      </c>
      <c r="F25" s="13">
        <v>16201.799805000001</v>
      </c>
      <c r="G25" s="6">
        <f t="shared" si="1"/>
        <v>-2.3064039964724836E-2</v>
      </c>
    </row>
    <row r="26" spans="2:7" x14ac:dyDescent="0.25">
      <c r="B26" s="23">
        <v>44725</v>
      </c>
      <c r="C26" s="13">
        <v>1042.267578</v>
      </c>
      <c r="D26" s="6">
        <f t="shared" si="0"/>
        <v>-6.2427107523226222E-2</v>
      </c>
      <c r="F26" s="13">
        <v>15293.5</v>
      </c>
      <c r="G26" s="6">
        <f t="shared" si="1"/>
        <v>-5.606166079892505E-2</v>
      </c>
    </row>
    <row r="27" spans="2:7" x14ac:dyDescent="0.25">
      <c r="B27" s="23">
        <v>44732</v>
      </c>
      <c r="C27" s="13">
        <v>1057.14563</v>
      </c>
      <c r="D27" s="6">
        <f t="shared" si="0"/>
        <v>1.4274695206915489E-2</v>
      </c>
      <c r="F27" s="13">
        <v>15699.25</v>
      </c>
      <c r="G27" s="6">
        <f t="shared" si="1"/>
        <v>2.6530879131657192E-2</v>
      </c>
    </row>
    <row r="28" spans="2:7" x14ac:dyDescent="0.25">
      <c r="B28" s="23">
        <v>44739</v>
      </c>
      <c r="C28" s="13">
        <v>1071.973999</v>
      </c>
      <c r="D28" s="6">
        <f t="shared" si="0"/>
        <v>1.4026798748626668E-2</v>
      </c>
      <c r="F28" s="13">
        <v>15752.049805000001</v>
      </c>
      <c r="G28" s="6">
        <f t="shared" si="1"/>
        <v>3.3632055671448668E-3</v>
      </c>
    </row>
    <row r="29" spans="2:7" x14ac:dyDescent="0.25">
      <c r="B29" s="23">
        <v>44746</v>
      </c>
      <c r="C29" s="13">
        <v>1202.4820560000001</v>
      </c>
      <c r="D29" s="6">
        <f t="shared" si="0"/>
        <v>0.12174554338234467</v>
      </c>
      <c r="F29" s="13">
        <v>16220.599609000001</v>
      </c>
      <c r="G29" s="6">
        <f t="shared" si="1"/>
        <v>2.9745322659611828E-2</v>
      </c>
    </row>
    <row r="30" spans="2:7" x14ac:dyDescent="0.25">
      <c r="B30" s="23">
        <v>44753</v>
      </c>
      <c r="C30" s="13">
        <v>1208.9224850000001</v>
      </c>
      <c r="D30" s="6">
        <f t="shared" si="0"/>
        <v>5.3559460350067756E-3</v>
      </c>
      <c r="F30" s="13">
        <v>16049.200194999999</v>
      </c>
      <c r="G30" s="6">
        <f t="shared" si="1"/>
        <v>-1.0566774233481513E-2</v>
      </c>
    </row>
    <row r="31" spans="2:7" x14ac:dyDescent="0.25">
      <c r="B31" s="23">
        <v>44760</v>
      </c>
      <c r="C31" s="13">
        <v>1241.924072</v>
      </c>
      <c r="D31" s="6">
        <f t="shared" si="0"/>
        <v>2.7298348247695836E-2</v>
      </c>
      <c r="F31" s="13">
        <v>16719.449218999998</v>
      </c>
      <c r="G31" s="6">
        <f t="shared" si="1"/>
        <v>4.1762144895470144E-2</v>
      </c>
    </row>
    <row r="32" spans="2:7" x14ac:dyDescent="0.25">
      <c r="B32" s="23">
        <v>44767</v>
      </c>
      <c r="C32" s="13">
        <v>1266.7375489999999</v>
      </c>
      <c r="D32" s="6">
        <f t="shared" si="0"/>
        <v>1.9979866369801647E-2</v>
      </c>
      <c r="F32" s="13">
        <v>17158.25</v>
      </c>
      <c r="G32" s="6">
        <f t="shared" si="1"/>
        <v>2.6244930395275645E-2</v>
      </c>
    </row>
    <row r="33" spans="2:7" x14ac:dyDescent="0.25">
      <c r="B33" s="23">
        <v>44774</v>
      </c>
      <c r="C33" s="13">
        <v>1313.9681399999999</v>
      </c>
      <c r="D33" s="6">
        <f t="shared" si="0"/>
        <v>3.7285222212987357E-2</v>
      </c>
      <c r="F33" s="13">
        <v>17397.5</v>
      </c>
      <c r="G33" s="6">
        <f t="shared" si="1"/>
        <v>1.3943729692713402E-2</v>
      </c>
    </row>
    <row r="34" spans="2:7" x14ac:dyDescent="0.25">
      <c r="B34" s="23">
        <v>44781</v>
      </c>
      <c r="C34" s="13">
        <v>1380.719971</v>
      </c>
      <c r="D34" s="6">
        <f t="shared" si="0"/>
        <v>5.0801711980626996E-2</v>
      </c>
      <c r="F34" s="13">
        <v>17698.150390999999</v>
      </c>
      <c r="G34" s="6">
        <f t="shared" si="1"/>
        <v>1.7281241040379314E-2</v>
      </c>
    </row>
    <row r="35" spans="2:7" x14ac:dyDescent="0.25">
      <c r="B35" s="23">
        <v>44788</v>
      </c>
      <c r="C35" s="13">
        <v>1396.0974120000001</v>
      </c>
      <c r="D35" s="6">
        <f t="shared" si="0"/>
        <v>1.1137262676705451E-2</v>
      </c>
      <c r="F35" s="13">
        <v>17758.449218999998</v>
      </c>
      <c r="G35" s="6">
        <f t="shared" si="1"/>
        <v>3.4070694771959342E-3</v>
      </c>
    </row>
    <row r="36" spans="2:7" x14ac:dyDescent="0.25">
      <c r="B36" s="23">
        <v>44795</v>
      </c>
      <c r="C36" s="13">
        <v>1388.55835</v>
      </c>
      <c r="D36" s="6">
        <f t="shared" si="0"/>
        <v>-5.4000973966421562E-3</v>
      </c>
      <c r="F36" s="13">
        <v>17558.900390999999</v>
      </c>
      <c r="G36" s="6">
        <f t="shared" si="1"/>
        <v>-1.1236838619134604E-2</v>
      </c>
    </row>
    <row r="37" spans="2:7" x14ac:dyDescent="0.25">
      <c r="B37" s="23">
        <v>44802</v>
      </c>
      <c r="C37" s="13">
        <v>1389.0576169999999</v>
      </c>
      <c r="D37" s="6">
        <f t="shared" si="0"/>
        <v>3.5955781044405555E-4</v>
      </c>
      <c r="F37" s="13">
        <v>17539.449218999998</v>
      </c>
      <c r="G37" s="6">
        <f t="shared" si="1"/>
        <v>-1.1077670905844661E-3</v>
      </c>
    </row>
    <row r="38" spans="2:7" x14ac:dyDescent="0.25">
      <c r="B38" s="23">
        <v>44809</v>
      </c>
      <c r="C38" s="13">
        <v>1377.3249510000001</v>
      </c>
      <c r="D38" s="6">
        <f t="shared" si="0"/>
        <v>-8.4464934041680317E-3</v>
      </c>
      <c r="F38" s="13">
        <v>17833.349609000001</v>
      </c>
      <c r="G38" s="6">
        <f t="shared" si="1"/>
        <v>1.6756534730955508E-2</v>
      </c>
    </row>
    <row r="39" spans="2:7" x14ac:dyDescent="0.25">
      <c r="B39" s="23">
        <v>44816</v>
      </c>
      <c r="C39" s="13">
        <v>1430.596558</v>
      </c>
      <c r="D39" s="6">
        <f t="shared" si="0"/>
        <v>3.8677588002252072E-2</v>
      </c>
      <c r="F39" s="13">
        <v>17530.849609000001</v>
      </c>
      <c r="G39" s="6">
        <f t="shared" si="1"/>
        <v>-1.6962601341440453E-2</v>
      </c>
    </row>
    <row r="40" spans="2:7" x14ac:dyDescent="0.25">
      <c r="B40" s="23">
        <v>44823</v>
      </c>
      <c r="C40" s="13">
        <v>1431.545288</v>
      </c>
      <c r="D40" s="6">
        <f t="shared" si="0"/>
        <v>6.6317089517275996E-4</v>
      </c>
      <c r="F40" s="13">
        <v>17327.349609000001</v>
      </c>
      <c r="G40" s="6">
        <f t="shared" si="1"/>
        <v>-1.1608108251383698E-2</v>
      </c>
    </row>
    <row r="41" spans="2:7" x14ac:dyDescent="0.25">
      <c r="B41" s="23">
        <v>44830</v>
      </c>
      <c r="C41" s="13">
        <v>1417.915283</v>
      </c>
      <c r="D41" s="6">
        <f t="shared" si="0"/>
        <v>-9.5211832376203009E-3</v>
      </c>
      <c r="F41" s="13">
        <v>17094.349609000001</v>
      </c>
      <c r="G41" s="6">
        <f t="shared" si="1"/>
        <v>-1.3446949779265527E-2</v>
      </c>
    </row>
    <row r="42" spans="2:7" x14ac:dyDescent="0.25">
      <c r="B42" s="23">
        <v>44837</v>
      </c>
      <c r="C42" s="13">
        <v>1448.6201169999999</v>
      </c>
      <c r="D42" s="6">
        <f t="shared" si="0"/>
        <v>2.1654914343708365E-2</v>
      </c>
      <c r="F42" s="13">
        <v>17314.650390999999</v>
      </c>
      <c r="G42" s="6">
        <f t="shared" si="1"/>
        <v>1.2887345060733635E-2</v>
      </c>
    </row>
    <row r="43" spans="2:7" x14ac:dyDescent="0.25">
      <c r="B43" s="23">
        <v>44844</v>
      </c>
      <c r="C43" s="13">
        <v>1377.5745850000001</v>
      </c>
      <c r="D43" s="6">
        <f t="shared" si="0"/>
        <v>-4.9043590632394829E-2</v>
      </c>
      <c r="F43" s="13">
        <v>17185.699218999998</v>
      </c>
      <c r="G43" s="6">
        <f t="shared" si="1"/>
        <v>-7.4475180894804094E-3</v>
      </c>
    </row>
    <row r="44" spans="2:7" x14ac:dyDescent="0.25">
      <c r="B44" s="23">
        <v>44851</v>
      </c>
      <c r="C44" s="13">
        <v>1428.8991699999999</v>
      </c>
      <c r="D44" s="6">
        <f t="shared" si="0"/>
        <v>3.7257209561542437E-2</v>
      </c>
      <c r="F44" s="13">
        <v>17576.300781000002</v>
      </c>
      <c r="G44" s="6">
        <f t="shared" si="1"/>
        <v>2.2728290366455628E-2</v>
      </c>
    </row>
    <row r="45" spans="2:7" x14ac:dyDescent="0.25">
      <c r="B45" s="23">
        <v>44858</v>
      </c>
      <c r="C45" s="13">
        <v>1456.8079829999999</v>
      </c>
      <c r="D45" s="6">
        <f t="shared" si="0"/>
        <v>1.9531688159634131E-2</v>
      </c>
      <c r="F45" s="13">
        <v>17786.800781000002</v>
      </c>
      <c r="G45" s="6">
        <f t="shared" si="1"/>
        <v>1.197635399068453E-2</v>
      </c>
    </row>
    <row r="46" spans="2:7" x14ac:dyDescent="0.25">
      <c r="B46" s="23">
        <v>44865</v>
      </c>
      <c r="C46" s="13">
        <v>1503.7890629999999</v>
      </c>
      <c r="D46" s="6">
        <f t="shared" si="0"/>
        <v>3.2249329045583641E-2</v>
      </c>
      <c r="F46" s="13">
        <v>18117.150390999999</v>
      </c>
      <c r="G46" s="6">
        <f t="shared" si="1"/>
        <v>1.8572739081492262E-2</v>
      </c>
    </row>
    <row r="47" spans="2:7" x14ac:dyDescent="0.25">
      <c r="B47" s="23">
        <v>44872</v>
      </c>
      <c r="C47" s="13">
        <v>1416.9666749999999</v>
      </c>
      <c r="D47" s="6">
        <f t="shared" si="0"/>
        <v>-5.7735749072940323E-2</v>
      </c>
      <c r="F47" s="13">
        <v>18349.699218999998</v>
      </c>
      <c r="G47" s="6">
        <f t="shared" si="1"/>
        <v>1.2835839134808014E-2</v>
      </c>
    </row>
    <row r="48" spans="2:7" x14ac:dyDescent="0.25">
      <c r="B48" s="23">
        <v>44879</v>
      </c>
      <c r="C48" s="13">
        <v>1381.0195309999999</v>
      </c>
      <c r="D48" s="6">
        <f t="shared" si="0"/>
        <v>-2.5369082162782663E-2</v>
      </c>
      <c r="F48" s="13">
        <v>18307.650390999999</v>
      </c>
      <c r="G48" s="6">
        <f t="shared" si="1"/>
        <v>-2.2915268254892762E-3</v>
      </c>
    </row>
    <row r="49" spans="2:7" x14ac:dyDescent="0.25">
      <c r="B49" s="23">
        <v>44886</v>
      </c>
      <c r="C49" s="13">
        <v>1430.2971190000001</v>
      </c>
      <c r="D49" s="6">
        <f t="shared" si="0"/>
        <v>3.568203554972027E-2</v>
      </c>
      <c r="F49" s="13">
        <v>18512.75</v>
      </c>
      <c r="G49" s="6">
        <f t="shared" si="1"/>
        <v>1.1202945469224623E-2</v>
      </c>
    </row>
    <row r="50" spans="2:7" x14ac:dyDescent="0.25">
      <c r="B50" s="23">
        <v>44893</v>
      </c>
      <c r="C50" s="13">
        <v>1466.5437010000001</v>
      </c>
      <c r="D50" s="6">
        <f t="shared" si="0"/>
        <v>2.5341994693621306E-2</v>
      </c>
      <c r="F50" s="13">
        <v>18696.099609000001</v>
      </c>
      <c r="G50" s="6">
        <f t="shared" si="1"/>
        <v>9.9039639707769744E-3</v>
      </c>
    </row>
    <row r="51" spans="2:7" x14ac:dyDescent="0.25">
      <c r="B51" s="23">
        <v>44900</v>
      </c>
      <c r="C51" s="13">
        <v>1455.8594969999999</v>
      </c>
      <c r="D51" s="6">
        <f t="shared" si="0"/>
        <v>-7.2852953462722025E-3</v>
      </c>
      <c r="F51" s="13">
        <v>18496.599609000001</v>
      </c>
      <c r="G51" s="6">
        <f t="shared" si="1"/>
        <v>-1.0670674855838058E-2</v>
      </c>
    </row>
    <row r="52" spans="2:7" x14ac:dyDescent="0.25">
      <c r="B52" s="23">
        <v>44907</v>
      </c>
      <c r="C52" s="13">
        <v>1405.234009</v>
      </c>
      <c r="D52" s="6">
        <f t="shared" si="0"/>
        <v>-3.4773608376578058E-2</v>
      </c>
      <c r="F52" s="13">
        <v>18269</v>
      </c>
      <c r="G52" s="6">
        <f t="shared" si="1"/>
        <v>-1.2304943276668867E-2</v>
      </c>
    </row>
    <row r="53" spans="2:7" x14ac:dyDescent="0.25">
      <c r="B53" s="23">
        <v>44914</v>
      </c>
      <c r="C53" s="13">
        <v>1282.514404</v>
      </c>
      <c r="D53" s="6">
        <f t="shared" si="0"/>
        <v>-8.7330369329255197E-2</v>
      </c>
      <c r="F53" s="13">
        <v>17806.800781000002</v>
      </c>
      <c r="G53" s="6">
        <f t="shared" si="1"/>
        <v>-2.529964524604511E-2</v>
      </c>
    </row>
    <row r="54" spans="2:7" x14ac:dyDescent="0.25">
      <c r="B54" s="23">
        <v>44921</v>
      </c>
      <c r="C54" s="13">
        <v>1349.3660890000001</v>
      </c>
      <c r="D54" s="6">
        <f t="shared" si="0"/>
        <v>5.2125484744263373E-2</v>
      </c>
      <c r="F54" s="13">
        <v>18105.300781000002</v>
      </c>
      <c r="G54" s="6">
        <f t="shared" si="1"/>
        <v>1.6763258244484991E-2</v>
      </c>
    </row>
    <row r="55" spans="2:7" x14ac:dyDescent="0.25">
      <c r="B55" s="23">
        <v>44928</v>
      </c>
      <c r="C55" s="13">
        <v>1246.3176269999999</v>
      </c>
      <c r="D55" s="6">
        <f t="shared" si="0"/>
        <v>-7.6368053740233144E-2</v>
      </c>
      <c r="F55" s="13">
        <v>17859.449218999998</v>
      </c>
      <c r="G55" s="6">
        <f t="shared" si="1"/>
        <v>-1.3578982474458767E-2</v>
      </c>
    </row>
    <row r="56" spans="2:7" x14ac:dyDescent="0.25">
      <c r="B56" s="23">
        <v>44935</v>
      </c>
      <c r="C56" s="13">
        <v>1203.630371</v>
      </c>
      <c r="D56" s="6">
        <f t="shared" si="0"/>
        <v>-3.4250703893799583E-2</v>
      </c>
      <c r="F56" s="13">
        <v>17956.599609000001</v>
      </c>
      <c r="G56" s="6">
        <f t="shared" si="1"/>
        <v>5.4397192661825855E-3</v>
      </c>
    </row>
    <row r="57" spans="2:7" x14ac:dyDescent="0.25">
      <c r="B57" s="23">
        <v>44942</v>
      </c>
      <c r="C57" s="13">
        <v>1180.564331</v>
      </c>
      <c r="D57" s="6">
        <f t="shared" si="0"/>
        <v>-1.9163723810687983E-2</v>
      </c>
      <c r="F57" s="13">
        <v>18027.650390999999</v>
      </c>
      <c r="G57" s="6">
        <f t="shared" si="1"/>
        <v>3.9568060516528281E-3</v>
      </c>
    </row>
    <row r="58" spans="2:7" x14ac:dyDescent="0.25">
      <c r="B58" s="23">
        <v>44949</v>
      </c>
      <c r="C58" s="13">
        <v>1174.57312</v>
      </c>
      <c r="D58" s="6">
        <f t="shared" si="0"/>
        <v>-5.0748704180526572E-3</v>
      </c>
      <c r="F58" s="13">
        <v>17604.349609000001</v>
      </c>
      <c r="G58" s="6">
        <f t="shared" si="1"/>
        <v>-2.3480640727941093E-2</v>
      </c>
    </row>
    <row r="59" spans="2:7" x14ac:dyDescent="0.25">
      <c r="B59" s="23">
        <v>44956</v>
      </c>
      <c r="C59" s="13">
        <v>1233.8359379999999</v>
      </c>
      <c r="D59" s="6">
        <f t="shared" si="0"/>
        <v>5.0454771176782875E-2</v>
      </c>
      <c r="F59" s="13">
        <v>17854.050781000002</v>
      </c>
      <c r="G59" s="6">
        <f t="shared" si="1"/>
        <v>1.4184061186352848E-2</v>
      </c>
    </row>
    <row r="60" spans="2:7" x14ac:dyDescent="0.25">
      <c r="B60" s="23">
        <v>44963</v>
      </c>
      <c r="C60" s="13">
        <v>1326.8492429999999</v>
      </c>
      <c r="D60" s="6">
        <f t="shared" si="0"/>
        <v>7.5385472359291938E-2</v>
      </c>
      <c r="F60" s="13">
        <v>17856.5</v>
      </c>
      <c r="G60" s="6">
        <f t="shared" si="1"/>
        <v>1.371800175793414E-4</v>
      </c>
    </row>
    <row r="61" spans="2:7" x14ac:dyDescent="0.25">
      <c r="B61" s="23">
        <v>44970</v>
      </c>
      <c r="C61" s="13">
        <v>1358.652466</v>
      </c>
      <c r="D61" s="6">
        <f t="shared" si="0"/>
        <v>2.3968980023753916E-2</v>
      </c>
      <c r="F61" s="13">
        <v>17944.199218999998</v>
      </c>
      <c r="G61" s="6">
        <f t="shared" si="1"/>
        <v>4.9113330719905424E-3</v>
      </c>
    </row>
    <row r="62" spans="2:7" x14ac:dyDescent="0.25">
      <c r="B62" s="23">
        <v>44977</v>
      </c>
      <c r="C62" s="13">
        <v>1303.6333010000001</v>
      </c>
      <c r="D62" s="6">
        <f t="shared" si="0"/>
        <v>-4.049539258702517E-2</v>
      </c>
      <c r="F62" s="13">
        <v>17465.800781000002</v>
      </c>
      <c r="G62" s="6">
        <f t="shared" si="1"/>
        <v>-2.6660339208308015E-2</v>
      </c>
    </row>
    <row r="63" spans="2:7" x14ac:dyDescent="0.25">
      <c r="B63" s="23">
        <v>44984</v>
      </c>
      <c r="C63" s="13">
        <v>1302.9842530000001</v>
      </c>
      <c r="D63" s="6">
        <f t="shared" si="0"/>
        <v>-4.9787620452934611E-4</v>
      </c>
      <c r="F63" s="13">
        <v>17594.349609000001</v>
      </c>
      <c r="G63" s="6">
        <f t="shared" si="1"/>
        <v>7.3600305884538031E-3</v>
      </c>
    </row>
    <row r="64" spans="2:7" x14ac:dyDescent="0.25">
      <c r="B64" s="23">
        <v>44991</v>
      </c>
      <c r="C64" s="13">
        <v>1339.03125</v>
      </c>
      <c r="D64" s="6">
        <f t="shared" si="0"/>
        <v>2.7664952141213561E-2</v>
      </c>
      <c r="F64" s="13">
        <v>17412.900390999999</v>
      </c>
      <c r="G64" s="6">
        <f t="shared" si="1"/>
        <v>-1.0312925571695164E-2</v>
      </c>
    </row>
    <row r="65" spans="2:7" x14ac:dyDescent="0.25">
      <c r="B65" s="23">
        <v>44998</v>
      </c>
      <c r="C65" s="13">
        <v>1354.208862</v>
      </c>
      <c r="D65" s="6">
        <f t="shared" si="0"/>
        <v>1.1334770566407526E-2</v>
      </c>
      <c r="F65" s="13">
        <v>17100.050781000002</v>
      </c>
      <c r="G65" s="6">
        <f t="shared" si="1"/>
        <v>-1.7966542217268788E-2</v>
      </c>
    </row>
    <row r="66" spans="2:7" x14ac:dyDescent="0.25">
      <c r="B66" s="23">
        <v>45005</v>
      </c>
      <c r="C66" s="13">
        <v>1308.1267089999999</v>
      </c>
      <c r="D66" s="6">
        <f t="shared" si="0"/>
        <v>-3.4028837273995083E-2</v>
      </c>
      <c r="F66" s="13">
        <v>16945.050781000002</v>
      </c>
      <c r="G66" s="6">
        <f t="shared" si="1"/>
        <v>-9.0643005675878907E-3</v>
      </c>
    </row>
    <row r="67" spans="2:7" x14ac:dyDescent="0.25">
      <c r="B67" s="23">
        <v>45012</v>
      </c>
      <c r="C67" s="13">
        <v>1372.9313959999999</v>
      </c>
      <c r="D67" s="6">
        <f t="shared" si="0"/>
        <v>4.9540068675411497E-2</v>
      </c>
      <c r="F67" s="13">
        <v>17359.75</v>
      </c>
      <c r="G67" s="6">
        <f t="shared" si="1"/>
        <v>2.4473176525678486E-2</v>
      </c>
    </row>
    <row r="68" spans="2:7" x14ac:dyDescent="0.25">
      <c r="B68" s="23">
        <v>45019</v>
      </c>
      <c r="C68" s="13">
        <v>1365.2426760000001</v>
      </c>
      <c r="D68" s="6">
        <f t="shared" si="0"/>
        <v>-5.6002215568824454E-3</v>
      </c>
      <c r="F68" s="13">
        <v>17599.150390999999</v>
      </c>
      <c r="G68" s="6">
        <f t="shared" si="1"/>
        <v>1.3790543700226143E-2</v>
      </c>
    </row>
    <row r="69" spans="2:7" x14ac:dyDescent="0.25">
      <c r="B69" s="23">
        <v>45026</v>
      </c>
      <c r="C69" s="13">
        <v>1359.8007809999999</v>
      </c>
      <c r="D69" s="6">
        <f t="shared" si="0"/>
        <v>-3.9860276093509617E-3</v>
      </c>
      <c r="F69" s="13">
        <v>17828</v>
      </c>
      <c r="G69" s="6">
        <f t="shared" si="1"/>
        <v>1.3003446411653519E-2</v>
      </c>
    </row>
    <row r="70" spans="2:7" x14ac:dyDescent="0.25">
      <c r="B70" s="23">
        <v>45033</v>
      </c>
      <c r="C70" s="13">
        <v>1381.319092</v>
      </c>
      <c r="D70" s="6">
        <f t="shared" si="0"/>
        <v>1.5824605560364136E-2</v>
      </c>
      <c r="F70" s="13">
        <v>17624.050781000002</v>
      </c>
      <c r="G70" s="6">
        <f t="shared" si="1"/>
        <v>-1.1439826060130054E-2</v>
      </c>
    </row>
    <row r="71" spans="2:7" x14ac:dyDescent="0.25">
      <c r="B71" s="23">
        <v>45040</v>
      </c>
      <c r="C71" s="13">
        <v>1365.741943</v>
      </c>
      <c r="D71" s="6">
        <f t="shared" si="0"/>
        <v>-1.1277009845310881E-2</v>
      </c>
      <c r="F71" s="13">
        <v>18065</v>
      </c>
      <c r="G71" s="6">
        <f t="shared" si="1"/>
        <v>2.5019742877464557E-2</v>
      </c>
    </row>
    <row r="72" spans="2:7" x14ac:dyDescent="0.25">
      <c r="B72" s="23">
        <v>45047</v>
      </c>
      <c r="C72" s="13">
        <v>1414.719971</v>
      </c>
      <c r="D72" s="6">
        <f t="shared" si="0"/>
        <v>3.5861846559690713E-2</v>
      </c>
      <c r="F72" s="13">
        <v>18069</v>
      </c>
      <c r="G72" s="6">
        <f t="shared" si="1"/>
        <v>2.2142264046509652E-4</v>
      </c>
    </row>
    <row r="73" spans="2:7" x14ac:dyDescent="0.25">
      <c r="B73" s="23">
        <v>45054</v>
      </c>
      <c r="C73" s="13">
        <v>1483.9681399999999</v>
      </c>
      <c r="D73" s="6">
        <f t="shared" si="0"/>
        <v>4.8948322225953689E-2</v>
      </c>
      <c r="F73" s="13">
        <v>18314.800781000002</v>
      </c>
      <c r="G73" s="6">
        <f t="shared" si="1"/>
        <v>1.3603452376999448E-2</v>
      </c>
    </row>
    <row r="74" spans="2:7" x14ac:dyDescent="0.25">
      <c r="B74" s="23">
        <v>45061</v>
      </c>
      <c r="C74" s="13">
        <v>1490.9079589999999</v>
      </c>
      <c r="D74" s="6">
        <f t="shared" si="0"/>
        <v>4.6765282979728262E-3</v>
      </c>
      <c r="F74" s="13">
        <v>18203.400390999999</v>
      </c>
      <c r="G74" s="6">
        <f t="shared" si="1"/>
        <v>-6.0825335384249168E-3</v>
      </c>
    </row>
    <row r="75" spans="2:7" x14ac:dyDescent="0.25">
      <c r="B75" s="23">
        <v>45068</v>
      </c>
      <c r="C75" s="13">
        <v>1527.953491</v>
      </c>
      <c r="D75" s="6">
        <f t="shared" si="0"/>
        <v>2.4847631791333091E-2</v>
      </c>
      <c r="F75" s="13">
        <v>18499.349609000001</v>
      </c>
      <c r="G75" s="6">
        <f t="shared" si="1"/>
        <v>1.6257908502980811E-2</v>
      </c>
    </row>
    <row r="76" spans="2:7" x14ac:dyDescent="0.25">
      <c r="B76" s="23">
        <v>45075</v>
      </c>
      <c r="C76" s="13">
        <v>1597.3000489999999</v>
      </c>
      <c r="D76" s="6">
        <f t="shared" ref="D76:D115" si="2">C76/C75-1</f>
        <v>4.5385254465183156E-2</v>
      </c>
      <c r="F76" s="13">
        <v>18534.099609000001</v>
      </c>
      <c r="G76" s="6">
        <f t="shared" ref="G76:G115" si="3">F76/F75-1</f>
        <v>1.8784444174779757E-3</v>
      </c>
    </row>
    <row r="77" spans="2:7" x14ac:dyDescent="0.25">
      <c r="B77" s="23">
        <v>45082</v>
      </c>
      <c r="C77" s="13">
        <v>1598.400024</v>
      </c>
      <c r="D77" s="6">
        <f t="shared" si="2"/>
        <v>6.8864644478572323E-4</v>
      </c>
      <c r="F77" s="13">
        <v>18563.400390999999</v>
      </c>
      <c r="G77" s="6">
        <f t="shared" si="3"/>
        <v>1.5809120819534339E-3</v>
      </c>
    </row>
    <row r="78" spans="2:7" x14ac:dyDescent="0.25">
      <c r="B78" s="23">
        <v>45089</v>
      </c>
      <c r="C78" s="13">
        <v>1714.25</v>
      </c>
      <c r="D78" s="6">
        <f t="shared" si="2"/>
        <v>7.2478712625444697E-2</v>
      </c>
      <c r="F78" s="13">
        <v>18826</v>
      </c>
      <c r="G78" s="6">
        <f t="shared" si="3"/>
        <v>1.4146094113625551E-2</v>
      </c>
    </row>
    <row r="79" spans="2:7" x14ac:dyDescent="0.25">
      <c r="B79" s="23">
        <v>45096</v>
      </c>
      <c r="C79" s="13">
        <v>1724.9499510000001</v>
      </c>
      <c r="D79" s="6">
        <f t="shared" si="2"/>
        <v>6.2417681201691888E-3</v>
      </c>
      <c r="F79" s="13">
        <v>18665.5</v>
      </c>
      <c r="G79" s="6">
        <f t="shared" si="3"/>
        <v>-8.5254435355359703E-3</v>
      </c>
    </row>
    <row r="80" spans="2:7" x14ac:dyDescent="0.25">
      <c r="B80" s="23">
        <v>45103</v>
      </c>
      <c r="C80" s="13">
        <v>1764.150024</v>
      </c>
      <c r="D80" s="6">
        <f t="shared" si="2"/>
        <v>2.2725339351019835E-2</v>
      </c>
      <c r="F80" s="13">
        <v>19189.050781000002</v>
      </c>
      <c r="G80" s="6">
        <f t="shared" si="3"/>
        <v>2.804911633762841E-2</v>
      </c>
    </row>
    <row r="81" spans="2:7" x14ac:dyDescent="0.25">
      <c r="B81" s="23">
        <v>45110</v>
      </c>
      <c r="C81" s="13">
        <v>1702.849976</v>
      </c>
      <c r="D81" s="6">
        <f t="shared" si="2"/>
        <v>-3.4747638900352373E-2</v>
      </c>
      <c r="F81" s="13">
        <v>19331.800781000002</v>
      </c>
      <c r="G81" s="6">
        <f t="shared" si="3"/>
        <v>7.4391381642151533E-3</v>
      </c>
    </row>
    <row r="82" spans="2:7" x14ac:dyDescent="0.25">
      <c r="B82" s="23">
        <v>45117</v>
      </c>
      <c r="C82" s="13">
        <v>1687.650024</v>
      </c>
      <c r="D82" s="6">
        <f t="shared" si="2"/>
        <v>-8.92618387657651E-3</v>
      </c>
      <c r="F82" s="13">
        <v>19564.5</v>
      </c>
      <c r="G82" s="6">
        <f t="shared" si="3"/>
        <v>1.2037120681933855E-2</v>
      </c>
    </row>
    <row r="83" spans="2:7" x14ac:dyDescent="0.25">
      <c r="B83" s="23">
        <v>45124</v>
      </c>
      <c r="C83" s="13">
        <v>1713.900024</v>
      </c>
      <c r="D83" s="6">
        <f t="shared" si="2"/>
        <v>1.5554172741208072E-2</v>
      </c>
      <c r="F83" s="13">
        <v>19745</v>
      </c>
      <c r="G83" s="6">
        <f t="shared" si="3"/>
        <v>9.225893838329613E-3</v>
      </c>
    </row>
    <row r="84" spans="2:7" x14ac:dyDescent="0.25">
      <c r="B84" s="23">
        <v>45131</v>
      </c>
      <c r="C84" s="13">
        <v>1730.650024</v>
      </c>
      <c r="D84" s="6">
        <f t="shared" si="2"/>
        <v>9.7730321287399224E-3</v>
      </c>
      <c r="F84" s="13">
        <v>19646.050781000002</v>
      </c>
      <c r="G84" s="6">
        <f t="shared" si="3"/>
        <v>-5.0113557356291638E-3</v>
      </c>
    </row>
    <row r="85" spans="2:7" x14ac:dyDescent="0.25">
      <c r="B85" s="23">
        <v>45138</v>
      </c>
      <c r="C85" s="13">
        <v>1700.9499510000001</v>
      </c>
      <c r="D85" s="6">
        <f t="shared" si="2"/>
        <v>-1.716122415747301E-2</v>
      </c>
      <c r="F85" s="13">
        <v>19517</v>
      </c>
      <c r="G85" s="6">
        <f t="shared" si="3"/>
        <v>-6.568789953694365E-3</v>
      </c>
    </row>
    <row r="86" spans="2:7" x14ac:dyDescent="0.25">
      <c r="B86" s="23">
        <v>45145</v>
      </c>
      <c r="C86" s="13">
        <v>1885.8000489999999</v>
      </c>
      <c r="D86" s="6">
        <f t="shared" si="2"/>
        <v>0.10867462495961466</v>
      </c>
      <c r="F86" s="13">
        <v>19428.300781000002</v>
      </c>
      <c r="G86" s="6">
        <f t="shared" si="3"/>
        <v>-4.5447158374749552E-3</v>
      </c>
    </row>
    <row r="87" spans="2:7" x14ac:dyDescent="0.25">
      <c r="B87" s="23">
        <v>45152</v>
      </c>
      <c r="C87" s="13">
        <v>1974</v>
      </c>
      <c r="D87" s="6">
        <f t="shared" si="2"/>
        <v>4.6770574137364518E-2</v>
      </c>
      <c r="F87" s="13">
        <v>19310.150390999999</v>
      </c>
      <c r="G87" s="6">
        <f t="shared" si="3"/>
        <v>-6.0813547891717112E-3</v>
      </c>
    </row>
    <row r="88" spans="2:7" x14ac:dyDescent="0.25">
      <c r="B88" s="23">
        <v>45159</v>
      </c>
      <c r="C88" s="13">
        <v>2014</v>
      </c>
      <c r="D88" s="6">
        <f t="shared" si="2"/>
        <v>2.0263424518743633E-2</v>
      </c>
      <c r="F88" s="13">
        <v>19265.800781000002</v>
      </c>
      <c r="G88" s="6">
        <f t="shared" si="3"/>
        <v>-2.2966993576947203E-3</v>
      </c>
    </row>
    <row r="89" spans="2:7" x14ac:dyDescent="0.25">
      <c r="B89" s="23">
        <v>45166</v>
      </c>
      <c r="C89" s="13">
        <v>2063.1000979999999</v>
      </c>
      <c r="D89" s="6">
        <f t="shared" si="2"/>
        <v>2.4379393247269121E-2</v>
      </c>
      <c r="F89" s="13">
        <v>19435.300781000002</v>
      </c>
      <c r="G89" s="6">
        <f t="shared" si="3"/>
        <v>8.797973254616176E-3</v>
      </c>
    </row>
    <row r="90" spans="2:7" x14ac:dyDescent="0.25">
      <c r="B90" s="23">
        <v>45173</v>
      </c>
      <c r="C90" s="13">
        <v>2086.5500489999999</v>
      </c>
      <c r="D90" s="6">
        <f t="shared" si="2"/>
        <v>1.1366366092819602E-2</v>
      </c>
      <c r="F90" s="13">
        <v>19819.949218999998</v>
      </c>
      <c r="G90" s="6">
        <f t="shared" si="3"/>
        <v>1.9791226404688889E-2</v>
      </c>
    </row>
    <row r="91" spans="2:7" x14ac:dyDescent="0.25">
      <c r="B91" s="23">
        <v>45180</v>
      </c>
      <c r="C91" s="13">
        <v>2070.25</v>
      </c>
      <c r="D91" s="6">
        <f t="shared" si="2"/>
        <v>-7.8119616674481307E-3</v>
      </c>
      <c r="F91" s="13">
        <v>20192.349609000001</v>
      </c>
      <c r="G91" s="6">
        <f t="shared" si="3"/>
        <v>1.8789169734249711E-2</v>
      </c>
    </row>
    <row r="92" spans="2:7" x14ac:dyDescent="0.25">
      <c r="B92" s="23">
        <v>45187</v>
      </c>
      <c r="C92" s="13">
        <v>2065.8999020000001</v>
      </c>
      <c r="D92" s="6">
        <f t="shared" si="2"/>
        <v>-2.101242845066964E-3</v>
      </c>
      <c r="F92" s="13">
        <v>19674.25</v>
      </c>
      <c r="G92" s="6">
        <f t="shared" si="3"/>
        <v>-2.5658213087251469E-2</v>
      </c>
    </row>
    <row r="93" spans="2:7" x14ac:dyDescent="0.25">
      <c r="B93" s="23">
        <v>45194</v>
      </c>
      <c r="C93" s="13">
        <v>2080.1499020000001</v>
      </c>
      <c r="D93" s="6">
        <f t="shared" si="2"/>
        <v>6.8977204491875721E-3</v>
      </c>
      <c r="F93" s="13">
        <v>19638.300781000002</v>
      </c>
      <c r="G93" s="6">
        <f t="shared" si="3"/>
        <v>-1.8272218254824502E-3</v>
      </c>
    </row>
    <row r="94" spans="2:7" x14ac:dyDescent="0.25">
      <c r="B94" s="23">
        <v>45201</v>
      </c>
      <c r="C94" s="13">
        <v>2072.1000979999999</v>
      </c>
      <c r="D94" s="6">
        <f t="shared" si="2"/>
        <v>-3.8698191857522435E-3</v>
      </c>
      <c r="F94" s="13">
        <v>19653.5</v>
      </c>
      <c r="G94" s="6">
        <f t="shared" si="3"/>
        <v>7.7395794928980521E-4</v>
      </c>
    </row>
    <row r="95" spans="2:7" x14ac:dyDescent="0.25">
      <c r="B95" s="23">
        <v>45208</v>
      </c>
      <c r="C95" s="13">
        <v>2084.8000489999999</v>
      </c>
      <c r="D95" s="6">
        <f t="shared" si="2"/>
        <v>6.1290238884974535E-3</v>
      </c>
      <c r="F95" s="13">
        <v>19751.050781000002</v>
      </c>
      <c r="G95" s="6">
        <f t="shared" si="3"/>
        <v>4.96353224616497E-3</v>
      </c>
    </row>
    <row r="96" spans="2:7" x14ac:dyDescent="0.25">
      <c r="B96" s="23">
        <v>45215</v>
      </c>
      <c r="C96" s="13">
        <v>2036.150024</v>
      </c>
      <c r="D96" s="6">
        <f t="shared" si="2"/>
        <v>-2.3335583200573828E-2</v>
      </c>
      <c r="F96" s="13">
        <v>19542.650390999999</v>
      </c>
      <c r="G96" s="6">
        <f t="shared" si="3"/>
        <v>-1.0551357105540893E-2</v>
      </c>
    </row>
    <row r="97" spans="2:7" x14ac:dyDescent="0.25">
      <c r="B97" s="23">
        <v>45222</v>
      </c>
      <c r="C97" s="13">
        <v>2122.1000979999999</v>
      </c>
      <c r="D97" s="6">
        <f t="shared" si="2"/>
        <v>4.2212053624197887E-2</v>
      </c>
      <c r="F97" s="13">
        <v>19047.25</v>
      </c>
      <c r="G97" s="6">
        <f t="shared" si="3"/>
        <v>-2.5349703396840506E-2</v>
      </c>
    </row>
    <row r="98" spans="2:7" x14ac:dyDescent="0.25">
      <c r="B98" s="23">
        <v>45229</v>
      </c>
      <c r="C98" s="13">
        <v>2196.5</v>
      </c>
      <c r="D98" s="6">
        <f t="shared" si="2"/>
        <v>3.5059562963179358E-2</v>
      </c>
      <c r="F98" s="13">
        <v>19230.599609000001</v>
      </c>
      <c r="G98" s="6">
        <f t="shared" si="3"/>
        <v>9.6260409770438926E-3</v>
      </c>
    </row>
    <row r="99" spans="2:7" x14ac:dyDescent="0.25">
      <c r="B99" s="23">
        <v>45236</v>
      </c>
      <c r="C99" s="13">
        <v>2489.3500979999999</v>
      </c>
      <c r="D99" s="6">
        <f t="shared" si="2"/>
        <v>0.13332579012064638</v>
      </c>
      <c r="F99" s="13">
        <v>19425.349609000001</v>
      </c>
      <c r="G99" s="6">
        <f t="shared" si="3"/>
        <v>1.0127089324289962E-2</v>
      </c>
    </row>
    <row r="100" spans="2:7" x14ac:dyDescent="0.25">
      <c r="B100" s="23">
        <v>45243</v>
      </c>
      <c r="C100" s="13">
        <v>2576.3999020000001</v>
      </c>
      <c r="D100" s="6">
        <f t="shared" si="2"/>
        <v>3.4968887690782324E-2</v>
      </c>
      <c r="F100" s="13">
        <v>19731.800781000002</v>
      </c>
      <c r="G100" s="6">
        <f t="shared" si="3"/>
        <v>1.5775838178892609E-2</v>
      </c>
    </row>
    <row r="101" spans="2:7" x14ac:dyDescent="0.25">
      <c r="B101" s="23">
        <v>45250</v>
      </c>
      <c r="C101" s="13">
        <v>2649.6999510000001</v>
      </c>
      <c r="D101" s="6">
        <f t="shared" si="2"/>
        <v>2.8450571257629287E-2</v>
      </c>
      <c r="F101" s="13">
        <v>19794.699218999998</v>
      </c>
      <c r="G101" s="6">
        <f t="shared" si="3"/>
        <v>3.1876684088845142E-3</v>
      </c>
    </row>
    <row r="102" spans="2:7" x14ac:dyDescent="0.25">
      <c r="B102" s="23">
        <v>45257</v>
      </c>
      <c r="C102" s="13">
        <v>2807.6999510000001</v>
      </c>
      <c r="D102" s="6">
        <f t="shared" si="2"/>
        <v>5.9629393109348339E-2</v>
      </c>
      <c r="F102" s="13">
        <v>20267.900390999999</v>
      </c>
      <c r="G102" s="6">
        <f t="shared" si="3"/>
        <v>2.390544896715574E-2</v>
      </c>
    </row>
    <row r="103" spans="2:7" x14ac:dyDescent="0.25">
      <c r="B103" s="23">
        <v>45264</v>
      </c>
      <c r="C103" s="13">
        <v>2841.3000489999999</v>
      </c>
      <c r="D103" s="6">
        <f t="shared" si="2"/>
        <v>1.1967125613986163E-2</v>
      </c>
      <c r="F103" s="13">
        <v>20969.400390999999</v>
      </c>
      <c r="G103" s="6">
        <f t="shared" si="3"/>
        <v>3.4611379889724736E-2</v>
      </c>
    </row>
    <row r="104" spans="2:7" x14ac:dyDescent="0.25">
      <c r="B104" s="23">
        <v>45271</v>
      </c>
      <c r="C104" s="13">
        <v>2989.75</v>
      </c>
      <c r="D104" s="6">
        <f t="shared" si="2"/>
        <v>5.224719263713351E-2</v>
      </c>
      <c r="F104" s="13">
        <v>21456.650390999999</v>
      </c>
      <c r="G104" s="6">
        <f t="shared" si="3"/>
        <v>2.3236239039487572E-2</v>
      </c>
    </row>
    <row r="105" spans="2:7" x14ac:dyDescent="0.25">
      <c r="B105" s="23">
        <v>45278</v>
      </c>
      <c r="C105" s="13">
        <v>2965.5</v>
      </c>
      <c r="D105" s="6">
        <f t="shared" si="2"/>
        <v>-8.1110460740864143E-3</v>
      </c>
      <c r="F105" s="13">
        <v>21349.400390999999</v>
      </c>
      <c r="G105" s="6">
        <f t="shared" si="3"/>
        <v>-4.9984502727874469E-3</v>
      </c>
    </row>
    <row r="106" spans="2:7" x14ac:dyDescent="0.25">
      <c r="B106" s="23">
        <v>45285</v>
      </c>
      <c r="C106" s="13">
        <v>3054.9499510000001</v>
      </c>
      <c r="D106" s="6">
        <f t="shared" si="2"/>
        <v>3.0163530939133487E-2</v>
      </c>
      <c r="F106" s="13">
        <v>21731.400390999999</v>
      </c>
      <c r="G106" s="6">
        <f t="shared" si="3"/>
        <v>1.7892774176507364E-2</v>
      </c>
    </row>
    <row r="107" spans="2:7" x14ac:dyDescent="0.25">
      <c r="B107" s="23">
        <v>45292</v>
      </c>
      <c r="C107" s="13">
        <v>3065.5500489999999</v>
      </c>
      <c r="D107" s="6">
        <f t="shared" si="2"/>
        <v>3.469810690852837E-3</v>
      </c>
      <c r="F107" s="13">
        <v>21710.800781000002</v>
      </c>
      <c r="G107" s="6">
        <f t="shared" si="3"/>
        <v>-9.4791912299074799E-4</v>
      </c>
    </row>
    <row r="108" spans="2:7" x14ac:dyDescent="0.25">
      <c r="B108" s="23">
        <v>45299</v>
      </c>
      <c r="C108" s="13">
        <v>3212.1499020000001</v>
      </c>
      <c r="D108" s="6">
        <f t="shared" si="2"/>
        <v>4.7821712468149702E-2</v>
      </c>
      <c r="F108" s="13">
        <v>21894.550781000002</v>
      </c>
      <c r="G108" s="6">
        <f t="shared" si="3"/>
        <v>8.4635293674109047E-3</v>
      </c>
    </row>
    <row r="109" spans="2:7" x14ac:dyDescent="0.25">
      <c r="B109" s="23">
        <v>45306</v>
      </c>
      <c r="C109" s="13">
        <v>3210.0500489999999</v>
      </c>
      <c r="D109" s="6">
        <f t="shared" si="2"/>
        <v>-6.537219818704143E-4</v>
      </c>
      <c r="F109" s="13">
        <v>21622.400390999999</v>
      </c>
      <c r="G109" s="6">
        <f t="shared" si="3"/>
        <v>-1.2430051327482539E-2</v>
      </c>
    </row>
    <row r="110" spans="2:7" x14ac:dyDescent="0.25">
      <c r="B110" s="23">
        <v>45313</v>
      </c>
      <c r="C110" s="13">
        <v>3231.8000489999999</v>
      </c>
      <c r="D110" s="6">
        <f t="shared" si="2"/>
        <v>6.7755952922838869E-3</v>
      </c>
      <c r="F110" s="13">
        <v>21352.599609000001</v>
      </c>
      <c r="G110" s="6">
        <f t="shared" si="3"/>
        <v>-1.2477836739731241E-2</v>
      </c>
    </row>
    <row r="111" spans="2:7" x14ac:dyDescent="0.25">
      <c r="B111" s="23">
        <v>45320</v>
      </c>
      <c r="C111" s="13">
        <v>3126.0500489999999</v>
      </c>
      <c r="D111" s="6">
        <f t="shared" si="2"/>
        <v>-3.2721702579564527E-2</v>
      </c>
      <c r="F111" s="13">
        <v>21853.800781000002</v>
      </c>
      <c r="G111" s="6">
        <f t="shared" si="3"/>
        <v>2.3472606669810325E-2</v>
      </c>
    </row>
    <row r="112" spans="2:7" x14ac:dyDescent="0.25">
      <c r="B112" s="23">
        <v>45327</v>
      </c>
      <c r="C112" s="13">
        <v>3759.5500489999999</v>
      </c>
      <c r="D112" s="6">
        <f t="shared" si="2"/>
        <v>0.20265190578207526</v>
      </c>
      <c r="F112" s="13">
        <v>21782.5</v>
      </c>
      <c r="G112" s="6">
        <f t="shared" si="3"/>
        <v>-3.2626261085894059E-3</v>
      </c>
    </row>
    <row r="113" spans="2:7" x14ac:dyDescent="0.25">
      <c r="B113" s="23">
        <v>45334</v>
      </c>
      <c r="C113" s="13">
        <v>4024.6000979999999</v>
      </c>
      <c r="D113" s="6">
        <f t="shared" si="2"/>
        <v>7.0500470946117666E-2</v>
      </c>
      <c r="F113" s="13">
        <v>22040.699218999998</v>
      </c>
      <c r="G113" s="6">
        <f t="shared" si="3"/>
        <v>1.1853516308963474E-2</v>
      </c>
    </row>
    <row r="114" spans="2:7" x14ac:dyDescent="0.25">
      <c r="B114" s="23">
        <v>45341</v>
      </c>
      <c r="C114" s="13">
        <v>3885.8000489999999</v>
      </c>
      <c r="D114" s="6">
        <f t="shared" si="2"/>
        <v>-3.4487910753909667E-2</v>
      </c>
      <c r="F114" s="13">
        <v>22212.699218999998</v>
      </c>
      <c r="G114" s="6">
        <f t="shared" si="3"/>
        <v>7.803745166656384E-3</v>
      </c>
    </row>
    <row r="115" spans="2:7" x14ac:dyDescent="0.25">
      <c r="B115" s="23">
        <v>45345</v>
      </c>
      <c r="C115" s="13">
        <v>3885.8000489999999</v>
      </c>
      <c r="D115" s="6">
        <f t="shared" si="2"/>
        <v>0</v>
      </c>
      <c r="F115" s="13">
        <v>22212.699218999998</v>
      </c>
      <c r="G115" s="6">
        <f t="shared" si="3"/>
        <v>0</v>
      </c>
    </row>
  </sheetData>
  <mergeCells count="2">
    <mergeCell ref="F7:G7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"/>
  <sheetViews>
    <sheetView workbookViewId="0">
      <selection activeCell="L7" sqref="L7:M10"/>
    </sheetView>
  </sheetViews>
  <sheetFormatPr defaultColWidth="9.140625" defaultRowHeight="15" x14ac:dyDescent="0.25"/>
  <cols>
    <col min="1" max="1" width="1.42578125" customWidth="1"/>
    <col min="2" max="2" width="13.85546875" customWidth="1"/>
    <col min="3" max="3" width="12" customWidth="1"/>
    <col min="4" max="4" width="11.5703125" customWidth="1"/>
    <col min="6" max="6" width="11.85546875" customWidth="1"/>
    <col min="9" max="9" width="19.85546875" customWidth="1"/>
  </cols>
  <sheetData>
    <row r="1" spans="2:13" x14ac:dyDescent="0.25">
      <c r="B1" s="12" t="s">
        <v>8</v>
      </c>
      <c r="C1" s="8"/>
      <c r="D1" s="8"/>
      <c r="E1" s="8"/>
      <c r="F1" s="8"/>
      <c r="G1" s="8"/>
      <c r="H1" s="8"/>
      <c r="I1" s="8"/>
      <c r="J1" s="8"/>
      <c r="K1" s="8"/>
    </row>
    <row r="2" spans="2:13" x14ac:dyDescent="0.25">
      <c r="B2" s="12" t="s">
        <v>9</v>
      </c>
      <c r="C2" s="8"/>
      <c r="D2" s="8"/>
      <c r="E2" s="8"/>
      <c r="F2" s="8"/>
      <c r="G2" s="8"/>
      <c r="H2" s="8"/>
      <c r="I2" s="8"/>
      <c r="J2" s="8"/>
      <c r="K2" s="8"/>
    </row>
    <row r="3" spans="2:13" x14ac:dyDescent="0.25">
      <c r="B3" s="12" t="s">
        <v>10</v>
      </c>
      <c r="C3" s="8"/>
      <c r="D3" s="8"/>
      <c r="E3" s="8"/>
      <c r="F3" s="8"/>
      <c r="G3" s="8"/>
      <c r="H3" s="8"/>
      <c r="I3" s="8"/>
      <c r="J3" s="8"/>
      <c r="K3" s="8"/>
    </row>
    <row r="4" spans="2:13" x14ac:dyDescent="0.25">
      <c r="B4" s="7"/>
      <c r="C4" s="8"/>
      <c r="D4" s="8"/>
      <c r="E4" s="8"/>
      <c r="F4" s="8"/>
      <c r="G4" s="8"/>
      <c r="H4" s="8"/>
      <c r="I4" s="8"/>
      <c r="J4" s="8"/>
      <c r="K4" s="8"/>
    </row>
    <row r="5" spans="2:13" x14ac:dyDescent="0.25">
      <c r="B5" s="4" t="s">
        <v>11</v>
      </c>
    </row>
    <row r="6" spans="2:13" x14ac:dyDescent="0.25">
      <c r="B6" s="1"/>
    </row>
    <row r="7" spans="2:13" x14ac:dyDescent="0.25">
      <c r="B7" s="9" t="s">
        <v>18</v>
      </c>
      <c r="C7" s="10"/>
      <c r="D7" s="10"/>
      <c r="F7" s="22" t="s">
        <v>4</v>
      </c>
      <c r="G7" s="22"/>
      <c r="H7" s="14"/>
      <c r="I7" s="22" t="s">
        <v>12</v>
      </c>
      <c r="J7" s="22"/>
      <c r="L7" t="s">
        <v>5</v>
      </c>
      <c r="M7" s="13">
        <f>SLOPE(D11:D115,G11:G115)</f>
        <v>-5.4238717730473007E-2</v>
      </c>
    </row>
    <row r="8" spans="2:13" x14ac:dyDescent="0.25">
      <c r="B8" s="1"/>
      <c r="L8" t="s">
        <v>6</v>
      </c>
      <c r="M8" s="13">
        <f>_xlfn.COVARIANCE.S(D11:D115,G11:G115)/_xlfn.VAR.S(G11:G115)</f>
        <v>-5.4238717730473021E-2</v>
      </c>
    </row>
    <row r="9" spans="2:13" x14ac:dyDescent="0.25">
      <c r="B9" s="20" t="s">
        <v>0</v>
      </c>
      <c r="C9" s="21" t="s">
        <v>1</v>
      </c>
      <c r="D9" s="21" t="s">
        <v>3</v>
      </c>
      <c r="E9" s="11"/>
      <c r="F9" s="21" t="s">
        <v>1</v>
      </c>
      <c r="G9" s="21" t="s">
        <v>3</v>
      </c>
      <c r="H9" s="11"/>
      <c r="I9" s="15" t="s">
        <v>13</v>
      </c>
      <c r="J9" s="16">
        <f>M7</f>
        <v>-5.4238717730473007E-2</v>
      </c>
      <c r="K9" s="5"/>
      <c r="L9" s="5"/>
      <c r="M9" s="5"/>
    </row>
    <row r="10" spans="2:13" x14ac:dyDescent="0.25">
      <c r="B10" s="23">
        <v>44984</v>
      </c>
      <c r="C10" s="13">
        <v>802.74420199999997</v>
      </c>
      <c r="F10" s="13">
        <v>17594.349609000001</v>
      </c>
      <c r="I10" t="s">
        <v>14</v>
      </c>
      <c r="J10" s="17">
        <v>0.75</v>
      </c>
      <c r="L10" t="s">
        <v>7</v>
      </c>
      <c r="M10" t="s">
        <v>17</v>
      </c>
    </row>
    <row r="11" spans="2:13" x14ac:dyDescent="0.25">
      <c r="B11" s="23">
        <v>44991</v>
      </c>
      <c r="C11" s="13">
        <v>818.36236599999995</v>
      </c>
      <c r="D11" s="6">
        <f>C11/C10-1</f>
        <v>1.9455966123564705E-2</v>
      </c>
      <c r="F11" s="13">
        <v>17412.900390999999</v>
      </c>
      <c r="G11" s="6">
        <f>F11/F10-1</f>
        <v>-1.0312925571695164E-2</v>
      </c>
      <c r="H11" s="6"/>
    </row>
    <row r="12" spans="2:13" x14ac:dyDescent="0.25">
      <c r="B12" s="23">
        <v>44998</v>
      </c>
      <c r="C12" s="13">
        <v>790.85650599999997</v>
      </c>
      <c r="D12" s="6">
        <f t="shared" ref="D12:D62" si="0">C12/C11-1</f>
        <v>-3.3610856440580705E-2</v>
      </c>
      <c r="F12" s="13">
        <v>17100.050781000002</v>
      </c>
      <c r="G12" s="6">
        <f t="shared" ref="G12:G62" si="1">F12/F11-1</f>
        <v>-1.7966542217268788E-2</v>
      </c>
      <c r="H12" s="6"/>
      <c r="I12" t="s">
        <v>15</v>
      </c>
      <c r="J12" s="13">
        <v>1</v>
      </c>
    </row>
    <row r="13" spans="2:13" x14ac:dyDescent="0.25">
      <c r="B13" s="23">
        <v>45005</v>
      </c>
      <c r="C13" s="13">
        <v>781.95306400000004</v>
      </c>
      <c r="D13" s="6">
        <f t="shared" si="0"/>
        <v>-1.1257974022407469E-2</v>
      </c>
      <c r="F13" s="13">
        <v>16945.050781000002</v>
      </c>
      <c r="G13" s="6">
        <f t="shared" si="1"/>
        <v>-9.0643005675878907E-3</v>
      </c>
      <c r="H13" s="6"/>
      <c r="I13" s="6" t="s">
        <v>15</v>
      </c>
      <c r="J13" s="17">
        <f>1-J10</f>
        <v>0.25</v>
      </c>
    </row>
    <row r="14" spans="2:13" x14ac:dyDescent="0.25">
      <c r="B14" s="23">
        <v>45012</v>
      </c>
      <c r="C14" s="13">
        <v>790.50836200000003</v>
      </c>
      <c r="D14" s="6">
        <f t="shared" si="0"/>
        <v>1.0940935452361078E-2</v>
      </c>
      <c r="F14" s="13">
        <v>17359.75</v>
      </c>
      <c r="G14" s="6">
        <f t="shared" si="1"/>
        <v>2.4473176525678486E-2</v>
      </c>
      <c r="H14" s="6"/>
      <c r="I14" s="6"/>
    </row>
    <row r="15" spans="2:13" x14ac:dyDescent="0.25">
      <c r="B15" s="23">
        <v>45019</v>
      </c>
      <c r="C15" s="13">
        <v>797.96917699999995</v>
      </c>
      <c r="D15" s="6">
        <f t="shared" si="0"/>
        <v>9.4379963054709304E-3</v>
      </c>
      <c r="F15" s="13">
        <v>17599.150390999999</v>
      </c>
      <c r="G15" s="6">
        <f t="shared" si="1"/>
        <v>1.3790543700226143E-2</v>
      </c>
      <c r="H15" s="6"/>
      <c r="I15" s="18" t="s">
        <v>16</v>
      </c>
      <c r="J15" s="19">
        <f>J9*J10+J12*J13</f>
        <v>0.20932096170214526</v>
      </c>
    </row>
    <row r="16" spans="2:13" x14ac:dyDescent="0.25">
      <c r="B16" s="23">
        <v>45026</v>
      </c>
      <c r="C16" s="13">
        <v>796.22827099999995</v>
      </c>
      <c r="D16" s="6">
        <f t="shared" si="0"/>
        <v>-2.1816707338809804E-3</v>
      </c>
      <c r="F16" s="13">
        <v>17828</v>
      </c>
      <c r="G16" s="6">
        <f t="shared" si="1"/>
        <v>1.3003446411653519E-2</v>
      </c>
    </row>
    <row r="17" spans="2:7" x14ac:dyDescent="0.25">
      <c r="B17" s="23">
        <v>45033</v>
      </c>
      <c r="C17" s="13">
        <v>842.48596199999997</v>
      </c>
      <c r="D17" s="6">
        <f t="shared" si="0"/>
        <v>5.8096016789135119E-2</v>
      </c>
      <c r="F17" s="13">
        <v>17624.050781000002</v>
      </c>
      <c r="G17" s="6">
        <f t="shared" si="1"/>
        <v>-1.1439826060130054E-2</v>
      </c>
    </row>
    <row r="18" spans="2:7" x14ac:dyDescent="0.25">
      <c r="B18" s="23">
        <v>45040</v>
      </c>
      <c r="C18" s="13">
        <v>860.98895300000004</v>
      </c>
      <c r="D18" s="6">
        <f t="shared" si="0"/>
        <v>2.1962373065629759E-2</v>
      </c>
      <c r="F18" s="13">
        <v>18065</v>
      </c>
      <c r="G18" s="6">
        <f t="shared" si="1"/>
        <v>2.5019742877464557E-2</v>
      </c>
    </row>
    <row r="19" spans="2:7" x14ac:dyDescent="0.25">
      <c r="B19" s="23">
        <v>45047</v>
      </c>
      <c r="C19" s="13">
        <v>916.99560499999995</v>
      </c>
      <c r="D19" s="6">
        <f t="shared" si="0"/>
        <v>6.5049210915949951E-2</v>
      </c>
      <c r="F19" s="13">
        <v>18069</v>
      </c>
      <c r="G19" s="6">
        <f t="shared" si="1"/>
        <v>2.2142264046509652E-4</v>
      </c>
    </row>
    <row r="20" spans="2:7" x14ac:dyDescent="0.25">
      <c r="B20" s="23">
        <v>45054</v>
      </c>
      <c r="C20" s="13">
        <v>906.74920699999996</v>
      </c>
      <c r="D20" s="6">
        <f t="shared" si="0"/>
        <v>-1.1173879072190362E-2</v>
      </c>
      <c r="F20" s="13">
        <v>18314.800781000002</v>
      </c>
      <c r="G20" s="6">
        <f t="shared" si="1"/>
        <v>1.3603452376999448E-2</v>
      </c>
    </row>
    <row r="21" spans="2:7" x14ac:dyDescent="0.25">
      <c r="B21" s="23">
        <v>45061</v>
      </c>
      <c r="C21" s="13">
        <v>921.02447500000005</v>
      </c>
      <c r="D21" s="6">
        <f t="shared" si="0"/>
        <v>1.5743347653129014E-2</v>
      </c>
      <c r="F21" s="13">
        <v>18203.400390999999</v>
      </c>
      <c r="G21" s="6">
        <f t="shared" si="1"/>
        <v>-6.0825335384249168E-3</v>
      </c>
    </row>
    <row r="22" spans="2:7" x14ac:dyDescent="0.25">
      <c r="B22" s="23">
        <v>45068</v>
      </c>
      <c r="C22" s="13">
        <v>945.09826699999996</v>
      </c>
      <c r="D22" s="6">
        <f t="shared" si="0"/>
        <v>2.6138058926175489E-2</v>
      </c>
      <c r="F22" s="13">
        <v>18499.349609000001</v>
      </c>
      <c r="G22" s="6">
        <f t="shared" si="1"/>
        <v>1.6257908502980811E-2</v>
      </c>
    </row>
    <row r="23" spans="2:7" x14ac:dyDescent="0.25">
      <c r="B23" s="23">
        <v>45075</v>
      </c>
      <c r="C23" s="13">
        <v>979.96563700000002</v>
      </c>
      <c r="D23" s="6">
        <f t="shared" si="0"/>
        <v>3.6892851481654443E-2</v>
      </c>
      <c r="F23" s="13">
        <v>18534.099609000001</v>
      </c>
      <c r="G23" s="6">
        <f t="shared" si="1"/>
        <v>1.8784444174779757E-3</v>
      </c>
    </row>
    <row r="24" spans="2:7" x14ac:dyDescent="0.25">
      <c r="B24" s="23">
        <v>45082</v>
      </c>
      <c r="C24" s="13">
        <v>949.07745399999999</v>
      </c>
      <c r="D24" s="6">
        <f t="shared" si="0"/>
        <v>-3.1519659295971891E-2</v>
      </c>
      <c r="F24" s="13">
        <v>18563.400390999999</v>
      </c>
      <c r="G24" s="6">
        <f t="shared" si="1"/>
        <v>1.5809120819534339E-3</v>
      </c>
    </row>
    <row r="25" spans="2:7" x14ac:dyDescent="0.25">
      <c r="B25" s="23">
        <v>45089</v>
      </c>
      <c r="C25" s="13">
        <v>974.74304199999995</v>
      </c>
      <c r="D25" s="6">
        <f t="shared" si="0"/>
        <v>2.7042669585953583E-2</v>
      </c>
      <c r="F25" s="13">
        <v>18826</v>
      </c>
      <c r="G25" s="6">
        <f t="shared" si="1"/>
        <v>1.4146094113625551E-2</v>
      </c>
    </row>
    <row r="26" spans="2:7" x14ac:dyDescent="0.25">
      <c r="B26" s="23">
        <v>45096</v>
      </c>
      <c r="C26" s="13">
        <v>962.25842299999999</v>
      </c>
      <c r="D26" s="6">
        <f t="shared" si="0"/>
        <v>-1.2808112971377295E-2</v>
      </c>
      <c r="F26" s="13">
        <v>18665.5</v>
      </c>
      <c r="G26" s="6">
        <f t="shared" si="1"/>
        <v>-8.5254435355359703E-3</v>
      </c>
    </row>
    <row r="27" spans="2:7" x14ac:dyDescent="0.25">
      <c r="B27" s="23">
        <v>45103</v>
      </c>
      <c r="C27" s="13">
        <v>931.61895800000002</v>
      </c>
      <c r="D27" s="6">
        <f t="shared" si="0"/>
        <v>-3.1841202183999995E-2</v>
      </c>
      <c r="F27" s="13">
        <v>19189.050781000002</v>
      </c>
      <c r="G27" s="6">
        <f t="shared" si="1"/>
        <v>2.804911633762841E-2</v>
      </c>
    </row>
    <row r="28" spans="2:7" x14ac:dyDescent="0.25">
      <c r="B28" s="23">
        <v>45110</v>
      </c>
      <c r="C28" s="13">
        <v>1008.8642579999999</v>
      </c>
      <c r="D28" s="6">
        <f t="shared" si="0"/>
        <v>8.2915122472207115E-2</v>
      </c>
      <c r="F28" s="13">
        <v>19331.800781000002</v>
      </c>
      <c r="G28" s="6">
        <f t="shared" si="1"/>
        <v>7.4391381642151533E-3</v>
      </c>
    </row>
    <row r="29" spans="2:7" x14ac:dyDescent="0.25">
      <c r="B29" s="23">
        <v>45117</v>
      </c>
      <c r="C29" s="13">
        <v>1070.7899170000001</v>
      </c>
      <c r="D29" s="6">
        <f t="shared" si="0"/>
        <v>6.1381557041938706E-2</v>
      </c>
      <c r="F29" s="13">
        <v>19564.5</v>
      </c>
      <c r="G29" s="6">
        <f t="shared" si="1"/>
        <v>1.2037120681933855E-2</v>
      </c>
    </row>
    <row r="30" spans="2:7" x14ac:dyDescent="0.25">
      <c r="B30" s="23">
        <v>45124</v>
      </c>
      <c r="C30" s="13">
        <v>1080.7873540000001</v>
      </c>
      <c r="D30" s="6">
        <f t="shared" si="0"/>
        <v>9.336506481130824E-3</v>
      </c>
      <c r="F30" s="13">
        <v>19745</v>
      </c>
      <c r="G30" s="6">
        <f t="shared" si="1"/>
        <v>9.225893838329613E-3</v>
      </c>
    </row>
    <row r="31" spans="2:7" x14ac:dyDescent="0.25">
      <c r="B31" s="23">
        <v>45131</v>
      </c>
      <c r="C31" s="13">
        <v>1039.05603</v>
      </c>
      <c r="D31" s="6">
        <f t="shared" si="0"/>
        <v>-3.8611965476420651E-2</v>
      </c>
      <c r="F31" s="13">
        <v>19646.050781000002</v>
      </c>
      <c r="G31" s="6">
        <f t="shared" si="1"/>
        <v>-5.0113557356291638E-3</v>
      </c>
    </row>
    <row r="32" spans="2:7" x14ac:dyDescent="0.25">
      <c r="B32" s="23">
        <v>45138</v>
      </c>
      <c r="C32" s="13">
        <v>1063.328857</v>
      </c>
      <c r="D32" s="6">
        <f t="shared" si="0"/>
        <v>2.3360460166907515E-2</v>
      </c>
      <c r="F32" s="13">
        <v>19517</v>
      </c>
      <c r="G32" s="6">
        <f t="shared" si="1"/>
        <v>-6.568789953694365E-3</v>
      </c>
    </row>
    <row r="33" spans="2:7" x14ac:dyDescent="0.25">
      <c r="B33" s="23">
        <v>45145</v>
      </c>
      <c r="C33" s="13">
        <v>1071.3867190000001</v>
      </c>
      <c r="D33" s="6">
        <f t="shared" si="0"/>
        <v>7.5779585468356281E-3</v>
      </c>
      <c r="F33" s="13">
        <v>19428.300781000002</v>
      </c>
      <c r="G33" s="6">
        <f t="shared" si="1"/>
        <v>-4.5447158374749552E-3</v>
      </c>
    </row>
    <row r="34" spans="2:7" x14ac:dyDescent="0.25">
      <c r="B34" s="23">
        <v>45152</v>
      </c>
      <c r="C34" s="13">
        <v>1090.8348390000001</v>
      </c>
      <c r="D34" s="6">
        <f t="shared" si="0"/>
        <v>1.8152287736170836E-2</v>
      </c>
      <c r="F34" s="13">
        <v>19310.150390999999</v>
      </c>
      <c r="G34" s="6">
        <f t="shared" si="1"/>
        <v>-6.0813547891717112E-3</v>
      </c>
    </row>
    <row r="35" spans="2:7" x14ac:dyDescent="0.25">
      <c r="B35" s="23">
        <v>45159</v>
      </c>
      <c r="C35" s="13">
        <v>1019.806946</v>
      </c>
      <c r="D35" s="6">
        <f t="shared" si="0"/>
        <v>-6.5113333806897322E-2</v>
      </c>
      <c r="F35" s="13">
        <v>19265.800781000002</v>
      </c>
      <c r="G35" s="6">
        <f t="shared" si="1"/>
        <v>-2.2966993576947203E-3</v>
      </c>
    </row>
    <row r="36" spans="2:7" x14ac:dyDescent="0.25">
      <c r="B36" s="23">
        <v>45166</v>
      </c>
      <c r="C36" s="13">
        <v>1047.760376</v>
      </c>
      <c r="D36" s="6">
        <f t="shared" si="0"/>
        <v>2.7410511479297073E-2</v>
      </c>
      <c r="F36" s="13">
        <v>19435.300781000002</v>
      </c>
      <c r="G36" s="6">
        <f t="shared" si="1"/>
        <v>8.797973254616176E-3</v>
      </c>
    </row>
    <row r="37" spans="2:7" x14ac:dyDescent="0.25">
      <c r="B37" s="23">
        <v>45173</v>
      </c>
      <c r="C37" s="13">
        <v>1088.950562</v>
      </c>
      <c r="D37" s="6">
        <f t="shared" si="0"/>
        <v>3.9312601376710221E-2</v>
      </c>
      <c r="F37" s="13">
        <v>19819.949218999998</v>
      </c>
      <c r="G37" s="6">
        <f t="shared" si="1"/>
        <v>1.9791226404688889E-2</v>
      </c>
    </row>
    <row r="38" spans="2:7" x14ac:dyDescent="0.25">
      <c r="B38" s="23">
        <v>45180</v>
      </c>
      <c r="C38" s="13">
        <v>1081.867432</v>
      </c>
      <c r="D38" s="6">
        <f t="shared" si="0"/>
        <v>-6.5045468978783827E-3</v>
      </c>
      <c r="F38" s="13">
        <v>20192.349609000001</v>
      </c>
      <c r="G38" s="6">
        <f t="shared" si="1"/>
        <v>1.8789169734249711E-2</v>
      </c>
    </row>
    <row r="39" spans="2:7" x14ac:dyDescent="0.25">
      <c r="B39" s="23">
        <v>45187</v>
      </c>
      <c r="C39" s="13">
        <v>1088.4018550000001</v>
      </c>
      <c r="D39" s="6">
        <f t="shared" si="0"/>
        <v>6.0399479702610837E-3</v>
      </c>
      <c r="F39" s="13">
        <v>19674.25</v>
      </c>
      <c r="G39" s="6">
        <f t="shared" si="1"/>
        <v>-2.5658213087251469E-2</v>
      </c>
    </row>
    <row r="40" spans="2:7" x14ac:dyDescent="0.25">
      <c r="B40" s="23">
        <v>45194</v>
      </c>
      <c r="C40" s="13">
        <v>1123.567871</v>
      </c>
      <c r="D40" s="6">
        <f t="shared" si="0"/>
        <v>3.2309772202657516E-2</v>
      </c>
      <c r="F40" s="13">
        <v>19638.300781000002</v>
      </c>
      <c r="G40" s="6">
        <f t="shared" si="1"/>
        <v>-1.8272218254824502E-3</v>
      </c>
    </row>
    <row r="41" spans="2:7" x14ac:dyDescent="0.25">
      <c r="B41" s="23">
        <v>45201</v>
      </c>
      <c r="C41" s="13">
        <v>1137.833862</v>
      </c>
      <c r="D41" s="6">
        <f t="shared" si="0"/>
        <v>1.26970442713914E-2</v>
      </c>
      <c r="F41" s="13">
        <v>19653.5</v>
      </c>
      <c r="G41" s="6">
        <f t="shared" si="1"/>
        <v>7.7395794928980521E-4</v>
      </c>
    </row>
    <row r="42" spans="2:7" x14ac:dyDescent="0.25">
      <c r="B42" s="23">
        <v>45208</v>
      </c>
      <c r="C42" s="13">
        <v>1143.619995</v>
      </c>
      <c r="D42" s="6">
        <f t="shared" si="0"/>
        <v>5.0852177925426734E-3</v>
      </c>
      <c r="F42" s="13">
        <v>19751.050781000002</v>
      </c>
      <c r="G42" s="6">
        <f t="shared" si="1"/>
        <v>4.96353224616497E-3</v>
      </c>
    </row>
    <row r="43" spans="2:7" x14ac:dyDescent="0.25">
      <c r="B43" s="23">
        <v>45215</v>
      </c>
      <c r="C43" s="13">
        <v>1202.9782709999999</v>
      </c>
      <c r="D43" s="6">
        <f t="shared" si="0"/>
        <v>5.1903845909934354E-2</v>
      </c>
      <c r="F43" s="13">
        <v>19542.650390999999</v>
      </c>
      <c r="G43" s="6">
        <f t="shared" si="1"/>
        <v>-1.0551357105540893E-2</v>
      </c>
    </row>
    <row r="44" spans="2:7" x14ac:dyDescent="0.25">
      <c r="B44" s="23">
        <v>45222</v>
      </c>
      <c r="C44" s="13">
        <v>1182.9261469999999</v>
      </c>
      <c r="D44" s="6">
        <f t="shared" si="0"/>
        <v>-1.666873332909935E-2</v>
      </c>
      <c r="F44" s="13">
        <v>19047.25</v>
      </c>
      <c r="G44" s="6">
        <f t="shared" si="1"/>
        <v>-2.5349703396840506E-2</v>
      </c>
    </row>
    <row r="45" spans="2:7" x14ac:dyDescent="0.25">
      <c r="B45" s="23">
        <v>45229</v>
      </c>
      <c r="C45" s="13">
        <v>1241.236938</v>
      </c>
      <c r="D45" s="6">
        <f t="shared" si="0"/>
        <v>4.9293686801903158E-2</v>
      </c>
      <c r="F45" s="13">
        <v>19230.599609000001</v>
      </c>
      <c r="G45" s="6">
        <f t="shared" si="1"/>
        <v>9.6260409770438926E-3</v>
      </c>
    </row>
    <row r="46" spans="2:7" x14ac:dyDescent="0.25">
      <c r="B46" s="23">
        <v>45236</v>
      </c>
      <c r="C46" s="13">
        <v>1296.0561520000001</v>
      </c>
      <c r="D46" s="6">
        <f t="shared" si="0"/>
        <v>4.4164987619793372E-2</v>
      </c>
      <c r="F46" s="13">
        <v>19425.349609000001</v>
      </c>
      <c r="G46" s="6">
        <f t="shared" si="1"/>
        <v>1.0127089324289962E-2</v>
      </c>
    </row>
    <row r="47" spans="2:7" x14ac:dyDescent="0.25">
      <c r="B47" s="23">
        <v>45243</v>
      </c>
      <c r="C47" s="13">
        <v>1278.44812</v>
      </c>
      <c r="D47" s="6">
        <f t="shared" si="0"/>
        <v>-1.3585855807889513E-2</v>
      </c>
      <c r="F47" s="13">
        <v>19731.800781000002</v>
      </c>
      <c r="G47" s="6">
        <f t="shared" si="1"/>
        <v>1.5775838178892609E-2</v>
      </c>
    </row>
    <row r="48" spans="2:7" x14ac:dyDescent="0.25">
      <c r="B48" s="23">
        <v>45250</v>
      </c>
      <c r="C48" s="13">
        <v>1344.4904790000001</v>
      </c>
      <c r="D48" s="6">
        <f t="shared" si="0"/>
        <v>5.1658223722054641E-2</v>
      </c>
      <c r="F48" s="13">
        <v>19794.699218999998</v>
      </c>
      <c r="G48" s="6">
        <f t="shared" si="1"/>
        <v>3.1876684088845142E-3</v>
      </c>
    </row>
    <row r="49" spans="2:7" x14ac:dyDescent="0.25">
      <c r="B49" s="23">
        <v>45257</v>
      </c>
      <c r="C49" s="13">
        <v>1372.473755</v>
      </c>
      <c r="D49" s="6">
        <f t="shared" si="0"/>
        <v>2.0813294282911787E-2</v>
      </c>
      <c r="F49" s="13">
        <v>20267.900390999999</v>
      </c>
      <c r="G49" s="6">
        <f t="shared" si="1"/>
        <v>2.390544896715574E-2</v>
      </c>
    </row>
    <row r="50" spans="2:7" x14ac:dyDescent="0.25">
      <c r="B50" s="23">
        <v>45264</v>
      </c>
      <c r="C50" s="13">
        <v>1291.5169679999999</v>
      </c>
      <c r="D50" s="6">
        <f t="shared" si="0"/>
        <v>-5.8986036494373728E-2</v>
      </c>
      <c r="F50" s="13">
        <v>20969.400390999999</v>
      </c>
      <c r="G50" s="6">
        <f t="shared" si="1"/>
        <v>3.4611379889724736E-2</v>
      </c>
    </row>
    <row r="51" spans="2:7" x14ac:dyDescent="0.25">
      <c r="B51" s="23">
        <v>45271</v>
      </c>
      <c r="C51" s="13">
        <v>1306.38147</v>
      </c>
      <c r="D51" s="6">
        <f t="shared" si="0"/>
        <v>1.1509335431356238E-2</v>
      </c>
      <c r="F51" s="13">
        <v>21456.650390999999</v>
      </c>
      <c r="G51" s="6">
        <f t="shared" si="1"/>
        <v>2.3236239039487572E-2</v>
      </c>
    </row>
    <row r="52" spans="2:7" x14ac:dyDescent="0.25">
      <c r="B52" s="23">
        <v>45278</v>
      </c>
      <c r="C52" s="13">
        <v>1296.505005</v>
      </c>
      <c r="D52" s="6">
        <f t="shared" si="0"/>
        <v>-7.5601692360195427E-3</v>
      </c>
      <c r="F52" s="13">
        <v>21349.400390999999</v>
      </c>
      <c r="G52" s="6">
        <f t="shared" si="1"/>
        <v>-4.9984502727874469E-3</v>
      </c>
    </row>
    <row r="53" spans="2:7" x14ac:dyDescent="0.25">
      <c r="B53" s="23">
        <v>45285</v>
      </c>
      <c r="C53" s="13">
        <v>1269.170288</v>
      </c>
      <c r="D53" s="6">
        <f t="shared" si="0"/>
        <v>-2.1083387179056778E-2</v>
      </c>
      <c r="F53" s="13">
        <v>21731.400390999999</v>
      </c>
      <c r="G53" s="6">
        <f t="shared" si="1"/>
        <v>1.7892774176507364E-2</v>
      </c>
    </row>
    <row r="54" spans="2:7" x14ac:dyDescent="0.25">
      <c r="B54" s="23">
        <v>45292</v>
      </c>
      <c r="C54" s="13">
        <v>1256.600342</v>
      </c>
      <c r="D54" s="6">
        <f t="shared" si="0"/>
        <v>-9.9040657655232733E-3</v>
      </c>
      <c r="F54" s="13">
        <v>21710.800781000002</v>
      </c>
      <c r="G54" s="6">
        <f t="shared" si="1"/>
        <v>-9.4791912299074799E-4</v>
      </c>
    </row>
    <row r="55" spans="2:7" x14ac:dyDescent="0.25">
      <c r="B55" s="23">
        <v>45299</v>
      </c>
      <c r="C55" s="13">
        <v>1268.4720460000001</v>
      </c>
      <c r="D55" s="6">
        <f t="shared" si="0"/>
        <v>9.447477931690873E-3</v>
      </c>
      <c r="F55" s="13">
        <v>21894.550781000002</v>
      </c>
      <c r="G55" s="6">
        <f t="shared" si="1"/>
        <v>8.4635293674109047E-3</v>
      </c>
    </row>
    <row r="56" spans="2:7" x14ac:dyDescent="0.25">
      <c r="B56" s="23">
        <v>45306</v>
      </c>
      <c r="C56" s="13">
        <v>1162.8741460000001</v>
      </c>
      <c r="D56" s="6">
        <f t="shared" si="0"/>
        <v>-8.3248109670995496E-2</v>
      </c>
      <c r="F56" s="13">
        <v>21622.400390999999</v>
      </c>
      <c r="G56" s="6">
        <f t="shared" si="1"/>
        <v>-1.2430051327482539E-2</v>
      </c>
    </row>
    <row r="57" spans="2:7" x14ac:dyDescent="0.25">
      <c r="B57" s="23">
        <v>45313</v>
      </c>
      <c r="C57" s="13">
        <v>1177.0902100000001</v>
      </c>
      <c r="D57" s="6">
        <f t="shared" si="0"/>
        <v>1.2224937710499262E-2</v>
      </c>
      <c r="F57" s="13">
        <v>21352.599609000001</v>
      </c>
      <c r="G57" s="6">
        <f t="shared" si="1"/>
        <v>-1.2477836739731241E-2</v>
      </c>
    </row>
    <row r="58" spans="2:7" x14ac:dyDescent="0.25">
      <c r="B58" s="23">
        <v>45320</v>
      </c>
      <c r="C58" s="13">
        <v>1079.822388</v>
      </c>
      <c r="D58" s="6">
        <f t="shared" si="0"/>
        <v>-8.2634127081899766E-2</v>
      </c>
      <c r="F58" s="13">
        <v>21853.800781000002</v>
      </c>
      <c r="G58" s="6">
        <f t="shared" si="1"/>
        <v>2.3472606669810325E-2</v>
      </c>
    </row>
    <row r="59" spans="2:7" x14ac:dyDescent="0.25">
      <c r="B59" s="23">
        <v>45327</v>
      </c>
      <c r="C59" s="13">
        <v>1100.150024</v>
      </c>
      <c r="D59" s="6">
        <f t="shared" si="0"/>
        <v>1.8824981057903312E-2</v>
      </c>
      <c r="F59" s="13">
        <v>21782.5</v>
      </c>
      <c r="G59" s="6">
        <f t="shared" si="1"/>
        <v>-3.2626261085894059E-3</v>
      </c>
    </row>
    <row r="60" spans="2:7" x14ac:dyDescent="0.25">
      <c r="B60" s="23">
        <v>45334</v>
      </c>
      <c r="C60" s="13">
        <v>1123.349976</v>
      </c>
      <c r="D60" s="6">
        <f t="shared" si="0"/>
        <v>2.1087989359531045E-2</v>
      </c>
      <c r="F60" s="13">
        <v>22040.699218999998</v>
      </c>
      <c r="G60" s="6">
        <f t="shared" si="1"/>
        <v>1.1853516308963474E-2</v>
      </c>
    </row>
    <row r="61" spans="2:7" x14ac:dyDescent="0.25">
      <c r="B61" s="23">
        <v>45341</v>
      </c>
      <c r="C61" s="13">
        <v>1138.849976</v>
      </c>
      <c r="D61" s="6">
        <f t="shared" si="0"/>
        <v>1.3798015161038402E-2</v>
      </c>
      <c r="F61" s="13">
        <v>22212.699218999998</v>
      </c>
      <c r="G61" s="6">
        <f t="shared" si="1"/>
        <v>7.803745166656384E-3</v>
      </c>
    </row>
    <row r="62" spans="2:7" x14ac:dyDescent="0.25">
      <c r="B62" s="23">
        <v>45345</v>
      </c>
      <c r="C62" s="13">
        <v>1138.849976</v>
      </c>
      <c r="D62" s="6">
        <f t="shared" si="0"/>
        <v>0</v>
      </c>
      <c r="F62" s="13">
        <v>22212.699218999998</v>
      </c>
      <c r="G62" s="6">
        <f t="shared" si="1"/>
        <v>0</v>
      </c>
    </row>
  </sheetData>
  <mergeCells count="2">
    <mergeCell ref="F7:G7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"/>
  <sheetViews>
    <sheetView tabSelected="1" workbookViewId="0">
      <selection activeCell="O9" sqref="O9"/>
    </sheetView>
  </sheetViews>
  <sheetFormatPr defaultRowHeight="15" x14ac:dyDescent="0.25"/>
  <cols>
    <col min="1" max="1" width="1.42578125" customWidth="1"/>
    <col min="2" max="2" width="12.42578125" customWidth="1"/>
    <col min="3" max="3" width="12.85546875" customWidth="1"/>
    <col min="6" max="6" width="12.140625" customWidth="1"/>
    <col min="9" max="9" width="19.85546875" customWidth="1"/>
  </cols>
  <sheetData>
    <row r="1" spans="2:13" x14ac:dyDescent="0.25">
      <c r="B1" s="12" t="s">
        <v>8</v>
      </c>
      <c r="C1" s="8"/>
      <c r="D1" s="8"/>
      <c r="E1" s="8"/>
      <c r="F1" s="8"/>
      <c r="G1" s="8"/>
      <c r="H1" s="8"/>
      <c r="I1" s="8"/>
      <c r="J1" s="8"/>
      <c r="K1" s="8"/>
    </row>
    <row r="2" spans="2:13" x14ac:dyDescent="0.25">
      <c r="B2" s="12" t="s">
        <v>9</v>
      </c>
      <c r="C2" s="8"/>
      <c r="D2" s="8"/>
      <c r="E2" s="8"/>
      <c r="F2" s="8"/>
      <c r="G2" s="8"/>
      <c r="H2" s="8"/>
      <c r="I2" s="8"/>
      <c r="J2" s="8"/>
      <c r="K2" s="8"/>
    </row>
    <row r="3" spans="2:13" x14ac:dyDescent="0.25">
      <c r="B3" s="12" t="s">
        <v>10</v>
      </c>
      <c r="C3" s="8"/>
      <c r="D3" s="8"/>
      <c r="E3" s="8"/>
      <c r="F3" s="8"/>
      <c r="G3" s="8"/>
      <c r="H3" s="8"/>
      <c r="I3" s="8"/>
      <c r="J3" s="8"/>
      <c r="K3" s="8"/>
    </row>
    <row r="4" spans="2:13" x14ac:dyDescent="0.25">
      <c r="B4" s="7"/>
      <c r="C4" s="8"/>
      <c r="D4" s="8"/>
      <c r="E4" s="8"/>
      <c r="F4" s="8"/>
      <c r="G4" s="8"/>
      <c r="H4" s="8"/>
      <c r="I4" s="8"/>
      <c r="J4" s="8"/>
      <c r="K4" s="8"/>
    </row>
    <row r="5" spans="2:13" x14ac:dyDescent="0.25">
      <c r="B5" s="4" t="s">
        <v>11</v>
      </c>
    </row>
    <row r="6" spans="2:13" x14ac:dyDescent="0.25">
      <c r="B6" s="1"/>
    </row>
    <row r="7" spans="2:13" x14ac:dyDescent="0.25">
      <c r="B7" s="9" t="s">
        <v>19</v>
      </c>
      <c r="C7" s="10"/>
      <c r="D7" s="10"/>
      <c r="F7" s="22" t="s">
        <v>20</v>
      </c>
      <c r="G7" s="22"/>
      <c r="H7" s="14"/>
      <c r="I7" s="22" t="s">
        <v>12</v>
      </c>
      <c r="J7" s="22"/>
      <c r="L7" t="s">
        <v>5</v>
      </c>
      <c r="M7" s="13">
        <f>SLOPE(D11:D115,G11:G115)</f>
        <v>0.33760069093831641</v>
      </c>
    </row>
    <row r="8" spans="2:13" x14ac:dyDescent="0.25">
      <c r="B8" s="1"/>
      <c r="L8" t="s">
        <v>6</v>
      </c>
      <c r="M8" s="13">
        <f>_xlfn.COVARIANCE.S(D11:D115,G11:G115)/_xlfn.VAR.S(G11:G115)</f>
        <v>0.33760069093831646</v>
      </c>
    </row>
    <row r="9" spans="2:13" x14ac:dyDescent="0.25">
      <c r="B9" s="20" t="s">
        <v>0</v>
      </c>
      <c r="C9" s="21" t="s">
        <v>22</v>
      </c>
      <c r="D9" s="21" t="s">
        <v>21</v>
      </c>
      <c r="E9" s="11"/>
      <c r="F9" s="21" t="s">
        <v>1</v>
      </c>
      <c r="G9" s="21" t="s">
        <v>21</v>
      </c>
      <c r="H9" s="11"/>
      <c r="I9" s="15" t="s">
        <v>13</v>
      </c>
      <c r="J9" s="16">
        <f>M7</f>
        <v>0.33760069093831641</v>
      </c>
      <c r="K9" s="5"/>
      <c r="L9" s="5"/>
      <c r="M9" s="5"/>
    </row>
    <row r="10" spans="2:13" x14ac:dyDescent="0.25">
      <c r="B10" s="23">
        <v>44984</v>
      </c>
      <c r="C10" s="13">
        <v>1178.762207</v>
      </c>
      <c r="F10" s="13">
        <v>17594.349609000001</v>
      </c>
      <c r="I10" t="s">
        <v>14</v>
      </c>
      <c r="J10" s="17">
        <v>0.75</v>
      </c>
      <c r="L10" t="s">
        <v>7</v>
      </c>
      <c r="M10" t="s">
        <v>17</v>
      </c>
    </row>
    <row r="11" spans="2:13" x14ac:dyDescent="0.25">
      <c r="B11" s="23">
        <v>44991</v>
      </c>
      <c r="C11" s="13">
        <v>1159.0541989999999</v>
      </c>
      <c r="D11" s="6">
        <f>C11/C10-1</f>
        <v>-1.6719239794901308E-2</v>
      </c>
      <c r="F11" s="13">
        <v>17412.900390999999</v>
      </c>
      <c r="G11" s="6">
        <f>F11/F10-1</f>
        <v>-1.0312925571695164E-2</v>
      </c>
      <c r="H11" s="6"/>
    </row>
    <row r="12" spans="2:13" x14ac:dyDescent="0.25">
      <c r="B12" s="23">
        <v>44998</v>
      </c>
      <c r="C12" s="13">
        <v>1160.295288</v>
      </c>
      <c r="D12" s="6">
        <f t="shared" ref="D12:D62" si="0">C12/C11-1</f>
        <v>1.0707773640532547E-3</v>
      </c>
      <c r="F12" s="13">
        <v>17100.050781000002</v>
      </c>
      <c r="G12" s="6">
        <f t="shared" ref="G12:G62" si="1">F12/F11-1</f>
        <v>-1.7966542217268788E-2</v>
      </c>
      <c r="I12" t="s">
        <v>15</v>
      </c>
      <c r="J12" s="13">
        <v>1</v>
      </c>
    </row>
    <row r="13" spans="2:13" x14ac:dyDescent="0.25">
      <c r="B13" s="23">
        <v>45005</v>
      </c>
      <c r="C13" s="13">
        <v>1102.4616699999999</v>
      </c>
      <c r="D13" s="6">
        <f t="shared" si="0"/>
        <v>-4.9843879052278051E-2</v>
      </c>
      <c r="F13" s="13">
        <v>16945.050781000002</v>
      </c>
      <c r="G13" s="6">
        <f t="shared" si="1"/>
        <v>-9.0643005675878907E-3</v>
      </c>
      <c r="I13" s="6" t="s">
        <v>15</v>
      </c>
      <c r="J13" s="17">
        <f>1-J10</f>
        <v>0.25</v>
      </c>
    </row>
    <row r="14" spans="2:13" x14ac:dyDescent="0.25">
      <c r="B14" s="23">
        <v>45012</v>
      </c>
      <c r="C14" s="13">
        <v>1131.0061040000001</v>
      </c>
      <c r="D14" s="6">
        <f t="shared" si="0"/>
        <v>2.5891543240682546E-2</v>
      </c>
      <c r="F14" s="13">
        <v>17359.75</v>
      </c>
      <c r="G14" s="6">
        <f t="shared" si="1"/>
        <v>2.4473176525678486E-2</v>
      </c>
      <c r="I14" s="6"/>
    </row>
    <row r="15" spans="2:13" x14ac:dyDescent="0.25">
      <c r="B15" s="23">
        <v>45019</v>
      </c>
      <c r="C15" s="13">
        <v>1131.4528809999999</v>
      </c>
      <c r="D15" s="6">
        <f t="shared" si="0"/>
        <v>3.9502616159170501E-4</v>
      </c>
      <c r="F15" s="13">
        <v>17599.150390999999</v>
      </c>
      <c r="G15" s="6">
        <f t="shared" si="1"/>
        <v>1.3790543700226143E-2</v>
      </c>
      <c r="I15" s="18" t="s">
        <v>16</v>
      </c>
      <c r="J15" s="19">
        <f>J9*J10+J12*J13</f>
        <v>0.50320051820373735</v>
      </c>
    </row>
    <row r="16" spans="2:13" x14ac:dyDescent="0.25">
      <c r="B16" s="23">
        <v>45026</v>
      </c>
      <c r="C16" s="13">
        <v>1229.695557</v>
      </c>
      <c r="D16" s="6">
        <f t="shared" si="0"/>
        <v>8.6828782399821502E-2</v>
      </c>
      <c r="F16" s="13">
        <v>17828</v>
      </c>
      <c r="G16" s="6">
        <f t="shared" si="1"/>
        <v>1.3003446411653519E-2</v>
      </c>
    </row>
    <row r="17" spans="2:7" x14ac:dyDescent="0.25">
      <c r="B17" s="23">
        <v>45033</v>
      </c>
      <c r="C17" s="13">
        <v>1271.0477289999999</v>
      </c>
      <c r="D17" s="6">
        <f t="shared" si="0"/>
        <v>3.3627975448560443E-2</v>
      </c>
      <c r="F17" s="13">
        <v>17624.050781000002</v>
      </c>
      <c r="G17" s="6">
        <f t="shared" si="1"/>
        <v>-1.1439826060130054E-2</v>
      </c>
    </row>
    <row r="18" spans="2:7" x14ac:dyDescent="0.25">
      <c r="B18" s="23">
        <v>45040</v>
      </c>
      <c r="C18" s="13">
        <v>1263.055298</v>
      </c>
      <c r="D18" s="6">
        <f t="shared" si="0"/>
        <v>-6.2880652060862685E-3</v>
      </c>
      <c r="F18" s="13">
        <v>18065</v>
      </c>
      <c r="G18" s="6">
        <f t="shared" si="1"/>
        <v>2.5019742877464557E-2</v>
      </c>
    </row>
    <row r="19" spans="2:7" x14ac:dyDescent="0.25">
      <c r="B19" s="23">
        <v>45047</v>
      </c>
      <c r="C19" s="13">
        <v>1217.135986</v>
      </c>
      <c r="D19" s="6">
        <f t="shared" si="0"/>
        <v>-3.6355741567856481E-2</v>
      </c>
      <c r="F19" s="13">
        <v>18069</v>
      </c>
      <c r="G19" s="6">
        <f t="shared" si="1"/>
        <v>2.2142264046509652E-4</v>
      </c>
    </row>
    <row r="20" spans="2:7" x14ac:dyDescent="0.25">
      <c r="B20" s="23">
        <v>45054</v>
      </c>
      <c r="C20" s="13">
        <v>1265.2395019999999</v>
      </c>
      <c r="D20" s="6">
        <f t="shared" si="0"/>
        <v>3.9521891188253777E-2</v>
      </c>
      <c r="F20" s="13">
        <v>18314.800781000002</v>
      </c>
      <c r="G20" s="6">
        <f t="shared" si="1"/>
        <v>1.3603452376999448E-2</v>
      </c>
    </row>
    <row r="21" spans="2:7" x14ac:dyDescent="0.25">
      <c r="B21" s="23">
        <v>45061</v>
      </c>
      <c r="C21" s="13">
        <v>1221.4548339999999</v>
      </c>
      <c r="D21" s="6">
        <f t="shared" si="0"/>
        <v>-3.4605833860536506E-2</v>
      </c>
      <c r="F21" s="13">
        <v>18203.400390999999</v>
      </c>
      <c r="G21" s="6">
        <f t="shared" si="1"/>
        <v>-6.0825335384249168E-3</v>
      </c>
    </row>
    <row r="22" spans="2:7" x14ac:dyDescent="0.25">
      <c r="B22" s="23">
        <v>45068</v>
      </c>
      <c r="C22" s="13">
        <v>1265.7856449999999</v>
      </c>
      <c r="D22" s="6">
        <f t="shared" si="0"/>
        <v>3.6293450863693621E-2</v>
      </c>
      <c r="F22" s="13">
        <v>18499.349609000001</v>
      </c>
      <c r="G22" s="6">
        <f t="shared" si="1"/>
        <v>1.6257908502980811E-2</v>
      </c>
    </row>
    <row r="23" spans="2:7" x14ac:dyDescent="0.25">
      <c r="B23" s="23">
        <v>45075</v>
      </c>
      <c r="C23" s="13">
        <v>1277.600586</v>
      </c>
      <c r="D23" s="6">
        <f t="shared" si="0"/>
        <v>9.3340772560270846E-3</v>
      </c>
      <c r="F23" s="13">
        <v>18534.099609000001</v>
      </c>
      <c r="G23" s="6">
        <f t="shared" si="1"/>
        <v>1.8784444174779757E-3</v>
      </c>
    </row>
    <row r="24" spans="2:7" x14ac:dyDescent="0.25">
      <c r="B24" s="23">
        <v>45082</v>
      </c>
      <c r="C24" s="13">
        <v>1275.763672</v>
      </c>
      <c r="D24" s="6">
        <f t="shared" si="0"/>
        <v>-1.437784249732621E-3</v>
      </c>
      <c r="F24" s="13">
        <v>18563.400390999999</v>
      </c>
      <c r="G24" s="6">
        <f t="shared" si="1"/>
        <v>1.5809120819534339E-3</v>
      </c>
    </row>
    <row r="25" spans="2:7" x14ac:dyDescent="0.25">
      <c r="B25" s="23">
        <v>45089</v>
      </c>
      <c r="C25" s="13">
        <v>1353.9506839999999</v>
      </c>
      <c r="D25" s="6">
        <f t="shared" si="0"/>
        <v>6.1286438637515817E-2</v>
      </c>
      <c r="F25" s="13">
        <v>18826</v>
      </c>
      <c r="G25" s="6">
        <f t="shared" si="1"/>
        <v>1.4146094113625551E-2</v>
      </c>
    </row>
    <row r="26" spans="2:7" x14ac:dyDescent="0.25">
      <c r="B26" s="23">
        <v>45096</v>
      </c>
      <c r="C26" s="13">
        <v>1291.30188</v>
      </c>
      <c r="D26" s="6">
        <f t="shared" si="0"/>
        <v>-4.6271112190671149E-2</v>
      </c>
      <c r="F26" s="13">
        <v>18665.5</v>
      </c>
      <c r="G26" s="6">
        <f t="shared" si="1"/>
        <v>-8.5254435355359703E-3</v>
      </c>
    </row>
    <row r="27" spans="2:7" x14ac:dyDescent="0.25">
      <c r="B27" s="23">
        <v>45103</v>
      </c>
      <c r="C27" s="13">
        <v>1230.142212</v>
      </c>
      <c r="D27" s="6">
        <f t="shared" si="0"/>
        <v>-4.7362796374152305E-2</v>
      </c>
      <c r="F27" s="13">
        <v>19189.050781000002</v>
      </c>
      <c r="G27" s="6">
        <f t="shared" si="1"/>
        <v>2.804911633762841E-2</v>
      </c>
    </row>
    <row r="28" spans="2:7" x14ac:dyDescent="0.25">
      <c r="B28" s="23">
        <v>45110</v>
      </c>
      <c r="C28" s="13">
        <v>1197.5271</v>
      </c>
      <c r="D28" s="6">
        <f t="shared" si="0"/>
        <v>-2.6513285766345152E-2</v>
      </c>
      <c r="F28" s="13">
        <v>19331.800781000002</v>
      </c>
      <c r="G28" s="6">
        <f t="shared" si="1"/>
        <v>7.4391381642151533E-3</v>
      </c>
    </row>
    <row r="29" spans="2:7" x14ac:dyDescent="0.25">
      <c r="B29" s="23">
        <v>45117</v>
      </c>
      <c r="C29" s="13">
        <v>1222.0505370000001</v>
      </c>
      <c r="D29" s="6">
        <f t="shared" si="0"/>
        <v>2.0478398359419225E-2</v>
      </c>
      <c r="F29" s="13">
        <v>19564.5</v>
      </c>
      <c r="G29" s="6">
        <f t="shared" si="1"/>
        <v>1.2037120681933855E-2</v>
      </c>
    </row>
    <row r="30" spans="2:7" x14ac:dyDescent="0.25">
      <c r="B30" s="23">
        <v>45124</v>
      </c>
      <c r="C30" s="13">
        <v>1271.8917240000001</v>
      </c>
      <c r="D30" s="6">
        <f t="shared" si="0"/>
        <v>4.0784882041257076E-2</v>
      </c>
      <c r="F30" s="13">
        <v>19745</v>
      </c>
      <c r="G30" s="6">
        <f t="shared" si="1"/>
        <v>9.225893838329613E-3</v>
      </c>
    </row>
    <row r="31" spans="2:7" x14ac:dyDescent="0.25">
      <c r="B31" s="23">
        <v>45131</v>
      </c>
      <c r="C31" s="13">
        <v>1231.7308350000001</v>
      </c>
      <c r="D31" s="6">
        <f t="shared" si="0"/>
        <v>-3.1575713751558321E-2</v>
      </c>
      <c r="F31" s="13">
        <v>19646.050781000002</v>
      </c>
      <c r="G31" s="6">
        <f t="shared" si="1"/>
        <v>-5.0113557356291638E-3</v>
      </c>
    </row>
    <row r="32" spans="2:7" x14ac:dyDescent="0.25">
      <c r="B32" s="23">
        <v>45138</v>
      </c>
      <c r="C32" s="13">
        <v>1265.0410159999999</v>
      </c>
      <c r="D32" s="6">
        <f t="shared" si="0"/>
        <v>2.70433929666134E-2</v>
      </c>
      <c r="F32" s="13">
        <v>19517</v>
      </c>
      <c r="G32" s="6">
        <f t="shared" si="1"/>
        <v>-6.568789953694365E-3</v>
      </c>
    </row>
    <row r="33" spans="2:7" x14ac:dyDescent="0.25">
      <c r="B33" s="23">
        <v>45145</v>
      </c>
      <c r="C33" s="13">
        <v>1257.9918210000001</v>
      </c>
      <c r="D33" s="6">
        <f t="shared" si="0"/>
        <v>-5.5723054911602787E-3</v>
      </c>
      <c r="F33" s="13">
        <v>19428.300781000002</v>
      </c>
      <c r="G33" s="6">
        <f t="shared" si="1"/>
        <v>-4.5447158374749552E-3</v>
      </c>
    </row>
    <row r="34" spans="2:7" x14ac:dyDescent="0.25">
      <c r="B34" s="23">
        <v>45152</v>
      </c>
      <c r="C34" s="13">
        <v>1216.2919919999999</v>
      </c>
      <c r="D34" s="6">
        <f t="shared" si="0"/>
        <v>-3.314793332030741E-2</v>
      </c>
      <c r="F34" s="13">
        <v>19310.150390999999</v>
      </c>
      <c r="G34" s="6">
        <f t="shared" si="1"/>
        <v>-6.0813547891717112E-3</v>
      </c>
    </row>
    <row r="35" spans="2:7" x14ac:dyDescent="0.25">
      <c r="B35" s="23">
        <v>45159</v>
      </c>
      <c r="C35" s="13">
        <v>1218.5500489999999</v>
      </c>
      <c r="D35" s="6">
        <f t="shared" si="0"/>
        <v>1.8565089755191444E-3</v>
      </c>
      <c r="F35" s="13">
        <v>19265.800781000002</v>
      </c>
      <c r="G35" s="6">
        <f t="shared" si="1"/>
        <v>-2.2966993576947203E-3</v>
      </c>
    </row>
    <row r="36" spans="2:7" x14ac:dyDescent="0.25">
      <c r="B36" s="23">
        <v>45166</v>
      </c>
      <c r="C36" s="13">
        <v>1258.400024</v>
      </c>
      <c r="D36" s="6">
        <f t="shared" si="0"/>
        <v>3.2702780679958909E-2</v>
      </c>
      <c r="F36" s="13">
        <v>19435.300781000002</v>
      </c>
      <c r="G36" s="6">
        <f t="shared" si="1"/>
        <v>8.797973254616176E-3</v>
      </c>
    </row>
    <row r="37" spans="2:7" x14ac:dyDescent="0.25">
      <c r="B37" s="23">
        <v>45173</v>
      </c>
      <c r="C37" s="13">
        <v>1280.75</v>
      </c>
      <c r="D37" s="6">
        <f t="shared" si="0"/>
        <v>1.7760629031901454E-2</v>
      </c>
      <c r="F37" s="13">
        <v>19819.949218999998</v>
      </c>
      <c r="G37" s="6">
        <f t="shared" si="1"/>
        <v>1.9791226404688889E-2</v>
      </c>
    </row>
    <row r="38" spans="2:7" x14ac:dyDescent="0.25">
      <c r="B38" s="23">
        <v>45180</v>
      </c>
      <c r="C38" s="13">
        <v>1314</v>
      </c>
      <c r="D38" s="6">
        <f t="shared" si="0"/>
        <v>2.5961350771032565E-2</v>
      </c>
      <c r="F38" s="13">
        <v>20192.349609000001</v>
      </c>
      <c r="G38" s="6">
        <f t="shared" si="1"/>
        <v>1.8789169734249711E-2</v>
      </c>
    </row>
    <row r="39" spans="2:7" x14ac:dyDescent="0.25">
      <c r="B39" s="23">
        <v>45187</v>
      </c>
      <c r="C39" s="13">
        <v>1342.25</v>
      </c>
      <c r="D39" s="6">
        <f t="shared" si="0"/>
        <v>2.1499238964992395E-2</v>
      </c>
      <c r="F39" s="13">
        <v>19674.25</v>
      </c>
      <c r="G39" s="6">
        <f t="shared" si="1"/>
        <v>-2.5658213087251469E-2</v>
      </c>
    </row>
    <row r="40" spans="2:7" x14ac:dyDescent="0.25">
      <c r="B40" s="23">
        <v>45194</v>
      </c>
      <c r="C40" s="13">
        <v>1338.5500489999999</v>
      </c>
      <c r="D40" s="6">
        <f t="shared" si="0"/>
        <v>-2.7565289625629541E-3</v>
      </c>
      <c r="F40" s="13">
        <v>19638.300781000002</v>
      </c>
      <c r="G40" s="6">
        <f t="shared" si="1"/>
        <v>-1.8272218254824502E-3</v>
      </c>
    </row>
    <row r="41" spans="2:7" x14ac:dyDescent="0.25">
      <c r="B41" s="23">
        <v>45201</v>
      </c>
      <c r="C41" s="13">
        <v>1298.900024</v>
      </c>
      <c r="D41" s="6">
        <f t="shared" si="0"/>
        <v>-2.9621623061178437E-2</v>
      </c>
      <c r="F41" s="13">
        <v>19653.5</v>
      </c>
      <c r="G41" s="6">
        <f t="shared" si="1"/>
        <v>7.7395794928980521E-4</v>
      </c>
    </row>
    <row r="42" spans="2:7" x14ac:dyDescent="0.25">
      <c r="B42" s="23">
        <v>45208</v>
      </c>
      <c r="C42" s="13">
        <v>1276.900024</v>
      </c>
      <c r="D42" s="6">
        <f t="shared" si="0"/>
        <v>-1.6937408263532405E-2</v>
      </c>
      <c r="F42" s="13">
        <v>19751.050781000002</v>
      </c>
      <c r="G42" s="6">
        <f t="shared" si="1"/>
        <v>4.96353224616497E-3</v>
      </c>
    </row>
    <row r="43" spans="2:7" x14ac:dyDescent="0.25">
      <c r="B43" s="23">
        <v>45215</v>
      </c>
      <c r="C43" s="13">
        <v>1311.099976</v>
      </c>
      <c r="D43" s="6">
        <f t="shared" si="0"/>
        <v>2.6783578476931691E-2</v>
      </c>
      <c r="F43" s="13">
        <v>19542.650390999999</v>
      </c>
      <c r="G43" s="6">
        <f t="shared" si="1"/>
        <v>-1.0551357105540893E-2</v>
      </c>
    </row>
    <row r="44" spans="2:7" x14ac:dyDescent="0.25">
      <c r="B44" s="23">
        <v>45222</v>
      </c>
      <c r="C44" s="13">
        <v>1283.0500489999999</v>
      </c>
      <c r="D44" s="6">
        <f t="shared" si="0"/>
        <v>-2.1394193816993923E-2</v>
      </c>
      <c r="F44" s="13">
        <v>19047.25</v>
      </c>
      <c r="G44" s="6">
        <f t="shared" si="1"/>
        <v>-2.5349703396840506E-2</v>
      </c>
    </row>
    <row r="45" spans="2:7" x14ac:dyDescent="0.25">
      <c r="B45" s="23">
        <v>45229</v>
      </c>
      <c r="C45" s="13">
        <v>1302.650024</v>
      </c>
      <c r="D45" s="6">
        <f t="shared" si="0"/>
        <v>1.5276079849945168E-2</v>
      </c>
      <c r="F45" s="13">
        <v>19230.599609000001</v>
      </c>
      <c r="G45" s="6">
        <f t="shared" si="1"/>
        <v>9.6260409770438926E-3</v>
      </c>
    </row>
    <row r="46" spans="2:7" x14ac:dyDescent="0.25">
      <c r="B46" s="23">
        <v>45236</v>
      </c>
      <c r="C46" s="13">
        <v>1332.6999510000001</v>
      </c>
      <c r="D46" s="6">
        <f t="shared" si="0"/>
        <v>2.3068304184823862E-2</v>
      </c>
      <c r="F46" s="13">
        <v>19425.349609000001</v>
      </c>
      <c r="G46" s="6">
        <f t="shared" si="1"/>
        <v>1.0127089324289962E-2</v>
      </c>
    </row>
    <row r="47" spans="2:7" x14ac:dyDescent="0.25">
      <c r="B47" s="23">
        <v>45243</v>
      </c>
      <c r="C47" s="13">
        <v>1304.8000489999999</v>
      </c>
      <c r="D47" s="6">
        <f t="shared" si="0"/>
        <v>-2.0934871333239902E-2</v>
      </c>
      <c r="F47" s="13">
        <v>19731.800781000002</v>
      </c>
      <c r="G47" s="6">
        <f t="shared" si="1"/>
        <v>1.5775838178892609E-2</v>
      </c>
    </row>
    <row r="48" spans="2:7" x14ac:dyDescent="0.25">
      <c r="B48" s="23">
        <v>45250</v>
      </c>
      <c r="C48" s="13">
        <v>1344.349976</v>
      </c>
      <c r="D48" s="6">
        <f t="shared" si="0"/>
        <v>3.0311101712719113E-2</v>
      </c>
      <c r="F48" s="13">
        <v>19794.699218999998</v>
      </c>
      <c r="G48" s="6">
        <f t="shared" si="1"/>
        <v>3.1876684088845142E-3</v>
      </c>
    </row>
    <row r="49" spans="2:7" x14ac:dyDescent="0.25">
      <c r="B49" s="23">
        <v>45257</v>
      </c>
      <c r="C49" s="13">
        <v>1391.75</v>
      </c>
      <c r="D49" s="6">
        <f t="shared" si="0"/>
        <v>3.525869367814094E-2</v>
      </c>
      <c r="F49" s="13">
        <v>20267.900390999999</v>
      </c>
      <c r="G49" s="6">
        <f t="shared" si="1"/>
        <v>2.390544896715574E-2</v>
      </c>
    </row>
    <row r="50" spans="2:7" x14ac:dyDescent="0.25">
      <c r="B50" s="23">
        <v>45264</v>
      </c>
      <c r="C50" s="13">
        <v>1458.75</v>
      </c>
      <c r="D50" s="6">
        <f t="shared" si="0"/>
        <v>4.8140829890425785E-2</v>
      </c>
      <c r="F50" s="13">
        <v>20969.400390999999</v>
      </c>
      <c r="G50" s="6">
        <f t="shared" si="1"/>
        <v>3.4611379889724736E-2</v>
      </c>
    </row>
    <row r="51" spans="2:7" x14ac:dyDescent="0.25">
      <c r="B51" s="23">
        <v>45271</v>
      </c>
      <c r="C51" s="13">
        <v>1330.9499510000001</v>
      </c>
      <c r="D51" s="6">
        <f t="shared" si="0"/>
        <v>-8.7609288089117388E-2</v>
      </c>
      <c r="F51" s="13">
        <v>21456.650390999999</v>
      </c>
      <c r="G51" s="6">
        <f t="shared" si="1"/>
        <v>2.3236239039487572E-2</v>
      </c>
    </row>
    <row r="52" spans="2:7" x14ac:dyDescent="0.25">
      <c r="B52" s="23">
        <v>45278</v>
      </c>
      <c r="C52" s="13">
        <v>1278.349976</v>
      </c>
      <c r="D52" s="6">
        <f t="shared" si="0"/>
        <v>-3.9520625821038213E-2</v>
      </c>
      <c r="F52" s="13">
        <v>21349.400390999999</v>
      </c>
      <c r="G52" s="6">
        <f t="shared" si="1"/>
        <v>-4.9984502727874469E-3</v>
      </c>
    </row>
    <row r="53" spans="2:7" x14ac:dyDescent="0.25">
      <c r="B53" s="23">
        <v>45285</v>
      </c>
      <c r="C53" s="13">
        <v>1267.900024</v>
      </c>
      <c r="D53" s="6">
        <f t="shared" si="0"/>
        <v>-8.174562675471897E-3</v>
      </c>
      <c r="F53" s="13">
        <v>21731.400390999999</v>
      </c>
      <c r="G53" s="6">
        <f t="shared" si="1"/>
        <v>1.7892774176507364E-2</v>
      </c>
    </row>
    <row r="54" spans="2:7" x14ac:dyDescent="0.25">
      <c r="B54" s="23">
        <v>45292</v>
      </c>
      <c r="C54" s="13">
        <v>1209.5500489999999</v>
      </c>
      <c r="D54" s="6">
        <f t="shared" si="0"/>
        <v>-4.602095898375036E-2</v>
      </c>
      <c r="F54" s="13">
        <v>21710.800781000002</v>
      </c>
      <c r="G54" s="6">
        <f t="shared" si="1"/>
        <v>-9.4791912299074799E-4</v>
      </c>
    </row>
    <row r="55" spans="2:7" x14ac:dyDescent="0.25">
      <c r="B55" s="23">
        <v>45299</v>
      </c>
      <c r="C55" s="13">
        <v>1199.650024</v>
      </c>
      <c r="D55" s="6">
        <f t="shared" si="0"/>
        <v>-8.1848824760784034E-3</v>
      </c>
      <c r="F55" s="13">
        <v>21894.550781000002</v>
      </c>
      <c r="G55" s="6">
        <f t="shared" si="1"/>
        <v>8.4635293674109047E-3</v>
      </c>
    </row>
    <row r="56" spans="2:7" x14ac:dyDescent="0.25">
      <c r="B56" s="23">
        <v>45306</v>
      </c>
      <c r="C56" s="13">
        <v>1088.0500489999999</v>
      </c>
      <c r="D56" s="6">
        <f t="shared" si="0"/>
        <v>-9.3027110213270037E-2</v>
      </c>
      <c r="F56" s="13">
        <v>21622.400390999999</v>
      </c>
      <c r="G56" s="6">
        <f t="shared" si="1"/>
        <v>-1.2430051327482539E-2</v>
      </c>
    </row>
    <row r="57" spans="2:7" x14ac:dyDescent="0.25">
      <c r="B57" s="23">
        <v>45313</v>
      </c>
      <c r="C57" s="13">
        <v>1125.0500489999999</v>
      </c>
      <c r="D57" s="6">
        <f t="shared" si="0"/>
        <v>3.4005788643643564E-2</v>
      </c>
      <c r="F57" s="13">
        <v>21352.599609000001</v>
      </c>
      <c r="G57" s="6">
        <f t="shared" si="1"/>
        <v>-1.2477836739731241E-2</v>
      </c>
    </row>
    <row r="58" spans="2:7" x14ac:dyDescent="0.25">
      <c r="B58" s="23">
        <v>45320</v>
      </c>
      <c r="C58" s="13">
        <v>961.65002400000003</v>
      </c>
      <c r="D58" s="6">
        <f t="shared" si="0"/>
        <v>-0.14523800531828601</v>
      </c>
      <c r="F58" s="13">
        <v>21853.800781000002</v>
      </c>
      <c r="G58" s="6">
        <f t="shared" si="1"/>
        <v>2.3472606669810325E-2</v>
      </c>
    </row>
    <row r="59" spans="2:7" x14ac:dyDescent="0.25">
      <c r="B59" s="23">
        <v>45327</v>
      </c>
      <c r="C59" s="13">
        <v>964.79998799999998</v>
      </c>
      <c r="D59" s="6">
        <f t="shared" si="0"/>
        <v>3.2755825106702829E-3</v>
      </c>
      <c r="F59" s="13">
        <v>21782.5</v>
      </c>
      <c r="G59" s="6">
        <f t="shared" si="1"/>
        <v>-3.2626261085894059E-3</v>
      </c>
    </row>
    <row r="60" spans="2:7" x14ac:dyDescent="0.25">
      <c r="B60" s="23">
        <v>45334</v>
      </c>
      <c r="C60" s="13">
        <v>972.40002400000003</v>
      </c>
      <c r="D60" s="6">
        <f t="shared" si="0"/>
        <v>7.8773176767494846E-3</v>
      </c>
      <c r="F60" s="13">
        <v>22040.699218999998</v>
      </c>
      <c r="G60" s="6">
        <f t="shared" si="1"/>
        <v>1.1853516308963474E-2</v>
      </c>
    </row>
    <row r="61" spans="2:7" x14ac:dyDescent="0.25">
      <c r="B61" s="23">
        <v>45341</v>
      </c>
      <c r="C61" s="13">
        <v>985.20001200000002</v>
      </c>
      <c r="D61" s="6">
        <f t="shared" si="0"/>
        <v>1.3163294615467835E-2</v>
      </c>
      <c r="F61" s="13">
        <v>22212.699218999998</v>
      </c>
      <c r="G61" s="6">
        <f t="shared" si="1"/>
        <v>7.803745166656384E-3</v>
      </c>
    </row>
    <row r="62" spans="2:7" x14ac:dyDescent="0.25">
      <c r="B62" s="23">
        <v>45345</v>
      </c>
      <c r="C62" s="13">
        <v>985.20001200000002</v>
      </c>
      <c r="D62" s="6">
        <f t="shared" si="0"/>
        <v>0</v>
      </c>
      <c r="F62" s="13">
        <v>22212.699218999998</v>
      </c>
      <c r="G62" s="6">
        <f t="shared" si="1"/>
        <v>0</v>
      </c>
    </row>
  </sheetData>
  <mergeCells count="2">
    <mergeCell ref="F7:G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Avenue Supermart</vt:lpstr>
      <vt:lpstr>Aditya Birla</vt:lpstr>
      <vt:lpstr>Trent</vt:lpstr>
      <vt:lpstr>Metro Brands</vt:lpstr>
      <vt:lpstr>Vedants Fashions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2024-02-23T09:46:09Z</dcterms:created>
  <dcterms:modified xsi:type="dcterms:W3CDTF">2024-02-25T06:52:16Z</dcterms:modified>
</cp:coreProperties>
</file>