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workbookProtection workbookPassword="CC8C" lockStructure="1"/>
  <bookViews>
    <workbookView xWindow="0" yWindow="0" windowWidth="20490" windowHeight="7890" activeTab="2"/>
  </bookViews>
  <sheets>
    <sheet name="Jurnal_uz_sehife" sheetId="1" r:id="rId1"/>
    <sheet name="Baş səhifə" sheetId="2" r:id="rId2"/>
    <sheet name="Jurnal" sheetId="3" r:id="rId3"/>
    <sheet name="Vedomost1" sheetId="4" r:id="rId4"/>
    <sheet name="Vedomost2" sheetId="5" r:id="rId5"/>
    <sheet name="Vedomost3" sheetId="6" r:id="rId6"/>
    <sheet name="Tematik_plan" sheetId="7" r:id="rId7"/>
    <sheet name="Suallar" sheetId="8" r:id="rId8"/>
  </sheets>
  <definedNames>
    <definedName name="bookmark4" localSheetId="6">Tematik_plan!$B$6</definedName>
  </definedNames>
  <calcPr calcId="145621" calcMode="autoNoTable"/>
  <customWorkbookViews>
    <customWorkbookView name="NazimR - Personal View" guid="{F07ED868-33E9-46A8-B523-4A96C3AAFF1E}" mergeInterval="0" personalView="1" maximized="1" windowWidth="1362" windowHeight="552" activeSheetId="3"/>
    <customWorkbookView name="User - Personal View" guid="{9DE0E5B9-D64D-4273-86FA-51D85417A5A9}" mergeInterval="0" personalView="1" maximized="1" xWindow="-8" yWindow="-8" windowWidth="1382" windowHeight="754" activeSheetId="2"/>
  </customWorkbookViews>
  <webPublishing allowPng="1" targetScreenSize="1024x768" codePage="125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2" i="4" l="1"/>
  <c r="J12" i="4"/>
  <c r="AI24" i="4" l="1"/>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L24" i="4"/>
  <c r="AL25" i="4"/>
  <c r="AL26" i="4"/>
  <c r="AL27" i="4"/>
  <c r="AL28" i="4"/>
  <c r="AL29" i="4"/>
  <c r="AL30" i="4"/>
  <c r="AL31" i="4"/>
  <c r="AL32" i="4"/>
  <c r="AL33" i="4"/>
  <c r="AL34" i="4"/>
  <c r="AL35" i="4"/>
  <c r="AL36" i="4"/>
  <c r="AL37" i="4"/>
  <c r="AL38" i="4"/>
  <c r="AL39" i="4"/>
  <c r="AL40" i="4"/>
  <c r="AL41" i="4"/>
  <c r="AL42" i="4"/>
  <c r="AL43" i="4"/>
  <c r="AL44" i="4"/>
  <c r="AL45" i="4"/>
  <c r="AL46" i="4"/>
  <c r="AL47" i="4"/>
  <c r="AL48" i="4"/>
  <c r="AL49" i="4"/>
  <c r="AM49" i="4"/>
  <c r="AN49" i="4" s="1"/>
  <c r="AM24" i="4"/>
  <c r="AN24" i="4" s="1"/>
  <c r="AM25" i="4"/>
  <c r="AN25" i="4" s="1"/>
  <c r="AM26" i="4"/>
  <c r="AN26" i="4" s="1"/>
  <c r="AM27" i="4"/>
  <c r="AN27" i="4" s="1"/>
  <c r="AM28" i="4"/>
  <c r="AN28" i="4" s="1"/>
  <c r="AM29" i="4"/>
  <c r="AN29" i="4" s="1"/>
  <c r="AM30" i="4"/>
  <c r="AN30" i="4" s="1"/>
  <c r="AM31" i="4"/>
  <c r="AN31" i="4" s="1"/>
  <c r="AM32" i="4"/>
  <c r="AN32" i="4" s="1"/>
  <c r="AM33" i="4"/>
  <c r="AN33" i="4" s="1"/>
  <c r="AM34" i="4"/>
  <c r="AN34" i="4" s="1"/>
  <c r="AM35" i="4"/>
  <c r="AN35" i="4" s="1"/>
  <c r="AM36" i="4"/>
  <c r="AN36" i="4" s="1"/>
  <c r="AM37" i="4"/>
  <c r="AN37" i="4" s="1"/>
  <c r="AM38" i="4"/>
  <c r="AN38" i="4" s="1"/>
  <c r="AM39" i="4"/>
  <c r="AN39" i="4" s="1"/>
  <c r="AM40" i="4"/>
  <c r="AN40" i="4" s="1"/>
  <c r="AM41" i="4"/>
  <c r="AN41" i="4" s="1"/>
  <c r="AM42" i="4"/>
  <c r="AN42" i="4" s="1"/>
  <c r="AM43" i="4"/>
  <c r="AN43" i="4" s="1"/>
  <c r="AM44" i="4"/>
  <c r="AN44" i="4" s="1"/>
  <c r="AM45" i="4"/>
  <c r="AN45" i="4" s="1"/>
  <c r="AM46" i="4"/>
  <c r="AN46" i="4" s="1"/>
  <c r="AM47" i="4"/>
  <c r="AN47" i="4" s="1"/>
  <c r="AM48" i="4"/>
  <c r="AN48" i="4" s="1"/>
  <c r="AH49" i="4"/>
  <c r="AH24" i="4"/>
  <c r="AH25" i="4"/>
  <c r="AH26" i="4"/>
  <c r="AH27" i="4"/>
  <c r="AH28" i="4"/>
  <c r="AH29" i="4"/>
  <c r="AH30" i="4"/>
  <c r="AH31" i="4"/>
  <c r="AH32" i="4"/>
  <c r="AH33" i="4"/>
  <c r="AH34" i="4"/>
  <c r="AH35" i="4"/>
  <c r="AH36" i="4"/>
  <c r="AH37" i="4"/>
  <c r="AH38" i="4"/>
  <c r="AH39" i="4"/>
  <c r="AH40" i="4"/>
  <c r="AH41" i="4"/>
  <c r="AH42" i="4"/>
  <c r="AH43" i="4"/>
  <c r="AH44" i="4"/>
  <c r="AH45" i="4"/>
  <c r="AH46" i="4"/>
  <c r="AH47" i="4"/>
  <c r="AH48" i="4"/>
  <c r="AG24" i="4"/>
  <c r="AG25" i="4"/>
  <c r="AG26" i="4"/>
  <c r="AG27" i="4"/>
  <c r="AG28" i="4"/>
  <c r="AG29" i="4"/>
  <c r="AG30" i="4"/>
  <c r="AG31" i="4"/>
  <c r="AG32" i="4"/>
  <c r="AG33" i="4"/>
  <c r="AG34" i="4"/>
  <c r="AG35" i="4"/>
  <c r="AG36" i="4"/>
  <c r="AG37" i="4"/>
  <c r="AG38" i="4"/>
  <c r="AG39" i="4"/>
  <c r="AG40" i="4"/>
  <c r="AG41" i="4"/>
  <c r="AG42" i="4"/>
  <c r="AG43" i="4"/>
  <c r="AG44" i="4"/>
  <c r="AG45" i="4"/>
  <c r="AG46" i="4"/>
  <c r="AG47" i="4"/>
  <c r="AG48" i="4"/>
  <c r="AG49" i="4"/>
  <c r="AK24" i="4"/>
  <c r="AK25" i="4"/>
  <c r="AK26" i="4"/>
  <c r="AK27" i="4"/>
  <c r="AK28" i="4"/>
  <c r="AK29" i="4"/>
  <c r="AK30" i="4"/>
  <c r="AK31" i="4"/>
  <c r="AK32" i="4"/>
  <c r="AK33" i="4"/>
  <c r="AK34" i="4"/>
  <c r="AK35" i="4"/>
  <c r="AK36" i="4"/>
  <c r="AK37" i="4"/>
  <c r="AK38" i="4"/>
  <c r="AK39" i="4"/>
  <c r="AK40" i="4"/>
  <c r="AK41" i="4"/>
  <c r="AK42" i="4"/>
  <c r="AK43" i="4"/>
  <c r="AK44" i="4"/>
  <c r="AK45" i="4"/>
  <c r="AK46" i="4"/>
  <c r="AK47" i="4"/>
  <c r="AK48" i="4"/>
  <c r="AK49" i="4"/>
  <c r="AJ13" i="4"/>
  <c r="AJ14" i="4"/>
  <c r="AJ15" i="4"/>
  <c r="AJ16" i="4"/>
  <c r="AJ17" i="4"/>
  <c r="AJ18" i="4"/>
  <c r="AJ19" i="4"/>
  <c r="AJ20" i="4"/>
  <c r="AJ21" i="4"/>
  <c r="AJ22" i="4"/>
  <c r="AJ23" i="4"/>
  <c r="AJ24" i="4"/>
  <c r="AJ25" i="4"/>
  <c r="AJ26" i="4"/>
  <c r="AJ27" i="4"/>
  <c r="AJ28" i="4"/>
  <c r="AJ29" i="4"/>
  <c r="AJ30" i="4"/>
  <c r="AJ31" i="4"/>
  <c r="AJ32" i="4"/>
  <c r="AJ33" i="4"/>
  <c r="AJ34" i="4"/>
  <c r="AJ35" i="4"/>
  <c r="AJ36" i="4"/>
  <c r="AJ37" i="4"/>
  <c r="AJ38" i="4"/>
  <c r="AJ39" i="4"/>
  <c r="AJ40" i="4"/>
  <c r="AJ41" i="4"/>
  <c r="AJ42" i="4"/>
  <c r="AJ43" i="4"/>
  <c r="AJ44" i="4"/>
  <c r="AJ45" i="4"/>
  <c r="AJ46" i="4"/>
  <c r="AJ47" i="4"/>
  <c r="AJ48" i="4"/>
  <c r="AJ49" i="4"/>
  <c r="AJ12" i="4"/>
  <c r="I3" i="4" l="1"/>
  <c r="A3" i="3"/>
  <c r="C12" i="4"/>
  <c r="D13" i="1"/>
  <c r="C4" i="4" l="1"/>
  <c r="C5" i="4"/>
  <c r="C6" i="4"/>
  <c r="C7" i="4"/>
  <c r="C9" i="4" l="1"/>
  <c r="C9" i="5" l="1"/>
  <c r="C8" i="5"/>
  <c r="C7" i="5"/>
  <c r="C6" i="5"/>
  <c r="C5" i="5"/>
  <c r="C4" i="5"/>
  <c r="C9" i="6"/>
  <c r="C8" i="6"/>
  <c r="C7" i="6"/>
  <c r="C6" i="6"/>
  <c r="C5" i="6"/>
  <c r="C4" i="6"/>
  <c r="B17" i="4" l="1"/>
  <c r="AH17" i="4" l="1"/>
  <c r="AI17" i="4" s="1"/>
  <c r="AG17" i="4"/>
  <c r="AL17" i="4"/>
  <c r="AL10" i="4"/>
  <c r="AM17" i="4" l="1"/>
  <c r="AN17" i="4" s="1"/>
  <c r="C8" i="4"/>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2" i="2"/>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2" i="2"/>
  <c r="F1" i="2"/>
  <c r="E2" i="7" l="1"/>
  <c r="B46" i="5"/>
  <c r="B47" i="5"/>
  <c r="B48" i="5"/>
  <c r="E47" i="2"/>
  <c r="D47" i="2"/>
  <c r="C47" i="2" l="1"/>
  <c r="A3" i="7"/>
  <c r="A4" i="7"/>
  <c r="A5" i="7"/>
  <c r="A6" i="7"/>
  <c r="A7" i="7"/>
  <c r="A8" i="7"/>
  <c r="A9" i="7"/>
  <c r="A10" i="7"/>
  <c r="A11" i="7"/>
  <c r="A12" i="7"/>
  <c r="M5" i="3" s="1"/>
  <c r="M11" i="4" s="1"/>
  <c r="A13" i="7"/>
  <c r="N5" i="3" s="1"/>
  <c r="N11" i="4" s="1"/>
  <c r="A14" i="7"/>
  <c r="O5" i="3" s="1"/>
  <c r="O11" i="4" s="1"/>
  <c r="A15" i="7"/>
  <c r="P5" i="3" s="1"/>
  <c r="P11" i="4" s="1"/>
  <c r="A16" i="7"/>
  <c r="Q5" i="3" s="1"/>
  <c r="Q11" i="4" s="1"/>
  <c r="A17" i="7"/>
  <c r="R5" i="3" s="1"/>
  <c r="R11" i="4" s="1"/>
  <c r="A18" i="7"/>
  <c r="S5" i="3" s="1"/>
  <c r="S11" i="4" s="1"/>
  <c r="A19" i="7"/>
  <c r="T5" i="3" s="1"/>
  <c r="T11" i="4" s="1"/>
  <c r="A20" i="7"/>
  <c r="U5" i="3" s="1"/>
  <c r="U11" i="4" s="1"/>
  <c r="A21" i="7"/>
  <c r="V5" i="3" s="1"/>
  <c r="V11" i="4" s="1"/>
  <c r="A22" i="7"/>
  <c r="W5" i="3" s="1"/>
  <c r="W11" i="4" s="1"/>
  <c r="A23" i="7"/>
  <c r="X5" i="3" s="1"/>
  <c r="X11" i="4" s="1"/>
  <c r="A24" i="7"/>
  <c r="Y5" i="3" s="1"/>
  <c r="A25" i="7"/>
  <c r="Z5" i="3" s="1"/>
  <c r="Z11" i="4" s="1"/>
  <c r="A26" i="7"/>
  <c r="AA5" i="3" s="1"/>
  <c r="AA11" i="4" s="1"/>
  <c r="A27" i="7"/>
  <c r="AB5" i="3" s="1"/>
  <c r="A28" i="7"/>
  <c r="AC5" i="3" s="1"/>
  <c r="AC11" i="4" s="1"/>
  <c r="A29" i="7"/>
  <c r="AD5" i="3" s="1"/>
  <c r="AD11" i="4" s="1"/>
  <c r="A30" i="7"/>
  <c r="AE5" i="3" s="1"/>
  <c r="AE11" i="4" s="1"/>
  <c r="A31" i="7"/>
  <c r="AF5" i="3" s="1"/>
  <c r="AF11" i="4" s="1"/>
  <c r="A32" i="7"/>
  <c r="A33" i="7"/>
  <c r="A34" i="7"/>
  <c r="A35" i="7"/>
  <c r="A36" i="7"/>
  <c r="A37" i="7"/>
  <c r="A38" i="7"/>
  <c r="A39" i="7"/>
  <c r="A40" i="7"/>
  <c r="A41" i="7"/>
  <c r="A42" i="7"/>
  <c r="A43" i="7"/>
  <c r="A44" i="7"/>
  <c r="A45" i="7"/>
  <c r="A46" i="7"/>
  <c r="A2" i="7"/>
  <c r="Y11" i="4"/>
  <c r="AB11" i="4"/>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2" i="2"/>
  <c r="E3" i="7" l="1"/>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D46" i="7"/>
  <c r="D3" i="7"/>
  <c r="D5" i="3" s="1"/>
  <c r="D11" i="4" s="1"/>
  <c r="D4" i="7"/>
  <c r="E5" i="3" s="1"/>
  <c r="E11" i="4" s="1"/>
  <c r="D5" i="7"/>
  <c r="F5" i="3" s="1"/>
  <c r="F11" i="4" s="1"/>
  <c r="D6" i="7"/>
  <c r="G5" i="3" s="1"/>
  <c r="G11" i="4" s="1"/>
  <c r="D7" i="7"/>
  <c r="H5" i="3" s="1"/>
  <c r="H11" i="4" s="1"/>
  <c r="D8" i="7"/>
  <c r="I5" i="3" s="1"/>
  <c r="I11" i="4" s="1"/>
  <c r="D9" i="7"/>
  <c r="J5" i="3" s="1"/>
  <c r="J11" i="4" s="1"/>
  <c r="D10" i="7"/>
  <c r="K5" i="3" s="1"/>
  <c r="K11" i="4" s="1"/>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2" i="7"/>
  <c r="C5" i="3" s="1"/>
  <c r="C11" i="4" s="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2" i="7"/>
  <c r="E47" i="7" l="1"/>
  <c r="D47" i="7"/>
  <c r="L5" i="3"/>
  <c r="L11" i="4" s="1"/>
  <c r="I12" i="4"/>
  <c r="B12" i="4"/>
  <c r="AH12" i="4" l="1"/>
  <c r="AI12" i="4" s="1"/>
  <c r="D11" i="6" s="1"/>
  <c r="AL12" i="4"/>
  <c r="AG12" i="4"/>
  <c r="D49" i="4"/>
  <c r="E49" i="4"/>
  <c r="F49" i="4"/>
  <c r="G49" i="4"/>
  <c r="H49" i="4"/>
  <c r="I49" i="4"/>
  <c r="J49" i="4"/>
  <c r="K49" i="4"/>
  <c r="L49" i="4"/>
  <c r="M49" i="4"/>
  <c r="N49" i="4"/>
  <c r="O49" i="4"/>
  <c r="P49" i="4"/>
  <c r="Q49" i="4"/>
  <c r="R49" i="4"/>
  <c r="S49" i="4"/>
  <c r="T49" i="4"/>
  <c r="U49" i="4"/>
  <c r="V49" i="4"/>
  <c r="W49" i="4"/>
  <c r="X49" i="4"/>
  <c r="Y49" i="4"/>
  <c r="Z49" i="4"/>
  <c r="AA49" i="4"/>
  <c r="AB49" i="4"/>
  <c r="AC49" i="4"/>
  <c r="AD49" i="4"/>
  <c r="AE49" i="4"/>
  <c r="AF49" i="4"/>
  <c r="D48" i="4"/>
  <c r="E48"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D47" i="4"/>
  <c r="E47" i="4"/>
  <c r="F47" i="4"/>
  <c r="G47" i="4"/>
  <c r="H47" i="4"/>
  <c r="I47" i="4"/>
  <c r="J47" i="4"/>
  <c r="K47" i="4"/>
  <c r="L47" i="4"/>
  <c r="M47" i="4"/>
  <c r="N47" i="4"/>
  <c r="O47" i="4"/>
  <c r="P47" i="4"/>
  <c r="Q47" i="4"/>
  <c r="R47" i="4"/>
  <c r="S47" i="4"/>
  <c r="T47" i="4"/>
  <c r="U47" i="4"/>
  <c r="V47" i="4"/>
  <c r="W47" i="4"/>
  <c r="X47" i="4"/>
  <c r="Y47" i="4"/>
  <c r="Z47" i="4"/>
  <c r="AA47" i="4"/>
  <c r="AB47" i="4"/>
  <c r="AC47" i="4"/>
  <c r="AD47" i="4"/>
  <c r="AE47" i="4"/>
  <c r="AF47" i="4"/>
  <c r="C46" i="6"/>
  <c r="D46" i="6"/>
  <c r="D46" i="4"/>
  <c r="E46"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C45" i="6"/>
  <c r="D45" i="6"/>
  <c r="C49" i="4"/>
  <c r="C48" i="4"/>
  <c r="C47" i="4"/>
  <c r="C46" i="4"/>
  <c r="C50" i="4"/>
  <c r="D45" i="4"/>
  <c r="E45"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C44" i="6"/>
  <c r="D44" i="6"/>
  <c r="D44"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C43" i="6"/>
  <c r="D43" i="6"/>
  <c r="D43"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C42" i="6"/>
  <c r="D42" i="6"/>
  <c r="D42" i="4"/>
  <c r="E42"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C41" i="6"/>
  <c r="D41" i="6"/>
  <c r="D41" i="4"/>
  <c r="E41" i="4"/>
  <c r="F41" i="4"/>
  <c r="G41" i="4"/>
  <c r="H41" i="4"/>
  <c r="I41" i="4"/>
  <c r="J41" i="4"/>
  <c r="K41" i="4"/>
  <c r="L41" i="4"/>
  <c r="M41" i="4"/>
  <c r="N41" i="4"/>
  <c r="O41" i="4"/>
  <c r="P41" i="4"/>
  <c r="Q41" i="4"/>
  <c r="R41" i="4"/>
  <c r="S41" i="4"/>
  <c r="T41" i="4"/>
  <c r="U41" i="4"/>
  <c r="V41" i="4"/>
  <c r="W41" i="4"/>
  <c r="X41" i="4"/>
  <c r="Y41" i="4"/>
  <c r="Z41" i="4"/>
  <c r="AA41" i="4"/>
  <c r="AB41" i="4"/>
  <c r="AC41" i="4"/>
  <c r="AD41" i="4"/>
  <c r="AE41" i="4"/>
  <c r="AF41" i="4"/>
  <c r="C40" i="6"/>
  <c r="D40" i="6"/>
  <c r="D40" i="4"/>
  <c r="E40"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C39" i="6"/>
  <c r="D39" i="6"/>
  <c r="D39" i="4"/>
  <c r="E39"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C38" i="6"/>
  <c r="D38" i="6"/>
  <c r="D38" i="4"/>
  <c r="E38" i="4"/>
  <c r="F38" i="4"/>
  <c r="G38" i="4"/>
  <c r="H38" i="4"/>
  <c r="I38" i="4"/>
  <c r="J38" i="4"/>
  <c r="K38" i="4"/>
  <c r="L38" i="4"/>
  <c r="M38" i="4"/>
  <c r="N38" i="4"/>
  <c r="O38" i="4"/>
  <c r="P38" i="4"/>
  <c r="Q38" i="4"/>
  <c r="R38" i="4"/>
  <c r="S38" i="4"/>
  <c r="T38" i="4"/>
  <c r="U38" i="4"/>
  <c r="V38" i="4"/>
  <c r="W38" i="4"/>
  <c r="X38" i="4"/>
  <c r="Y38" i="4"/>
  <c r="Z38" i="4"/>
  <c r="AA38" i="4"/>
  <c r="AB38" i="4"/>
  <c r="AC38" i="4"/>
  <c r="AD38" i="4"/>
  <c r="AE38" i="4"/>
  <c r="AF38" i="4"/>
  <c r="C37" i="6"/>
  <c r="D37" i="6"/>
  <c r="D37" i="4"/>
  <c r="E37" i="4"/>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C36" i="6"/>
  <c r="D36" i="6"/>
  <c r="D36" i="4"/>
  <c r="E36"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C35" i="6"/>
  <c r="D35" i="6"/>
  <c r="D35" i="4"/>
  <c r="E35" i="4"/>
  <c r="F35" i="4"/>
  <c r="G35" i="4"/>
  <c r="H35" i="4"/>
  <c r="I35" i="4"/>
  <c r="J35" i="4"/>
  <c r="K35" i="4"/>
  <c r="L35" i="4"/>
  <c r="M35" i="4"/>
  <c r="N35" i="4"/>
  <c r="O35" i="4"/>
  <c r="P35" i="4"/>
  <c r="Q35" i="4"/>
  <c r="R35" i="4"/>
  <c r="S35" i="4"/>
  <c r="T35" i="4"/>
  <c r="U35" i="4"/>
  <c r="V35" i="4"/>
  <c r="W35" i="4"/>
  <c r="X35" i="4"/>
  <c r="Y35" i="4"/>
  <c r="Z35" i="4"/>
  <c r="AA35" i="4"/>
  <c r="AB35" i="4"/>
  <c r="AC35" i="4"/>
  <c r="AD35" i="4"/>
  <c r="AE35" i="4"/>
  <c r="AF35" i="4"/>
  <c r="C34" i="6"/>
  <c r="D34" i="6"/>
  <c r="D34" i="4"/>
  <c r="E34"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C33" i="6"/>
  <c r="D33" i="6"/>
  <c r="D33" i="4"/>
  <c r="E33" i="4"/>
  <c r="F33" i="4"/>
  <c r="G33" i="4"/>
  <c r="H33" i="4"/>
  <c r="I33" i="4"/>
  <c r="J33" i="4"/>
  <c r="K33" i="4"/>
  <c r="L33" i="4"/>
  <c r="M33" i="4"/>
  <c r="N33" i="4"/>
  <c r="O33" i="4"/>
  <c r="P33" i="4"/>
  <c r="Q33" i="4"/>
  <c r="R33" i="4"/>
  <c r="S33" i="4"/>
  <c r="T33" i="4"/>
  <c r="U33" i="4"/>
  <c r="V33" i="4"/>
  <c r="W33" i="4"/>
  <c r="X33" i="4"/>
  <c r="Y33" i="4"/>
  <c r="Z33" i="4"/>
  <c r="AA33" i="4"/>
  <c r="AB33" i="4"/>
  <c r="AC33" i="4"/>
  <c r="AD33" i="4"/>
  <c r="AE33" i="4"/>
  <c r="AF33" i="4"/>
  <c r="C32" i="6"/>
  <c r="D32" i="6"/>
  <c r="D32" i="4"/>
  <c r="E32" i="4"/>
  <c r="F32" i="4"/>
  <c r="G32" i="4"/>
  <c r="H32" i="4"/>
  <c r="I32" i="4"/>
  <c r="J32" i="4"/>
  <c r="K32" i="4"/>
  <c r="L32" i="4"/>
  <c r="M32" i="4"/>
  <c r="N32" i="4"/>
  <c r="O32" i="4"/>
  <c r="P32" i="4"/>
  <c r="Q32" i="4"/>
  <c r="R32" i="4"/>
  <c r="S32" i="4"/>
  <c r="T32" i="4"/>
  <c r="U32" i="4"/>
  <c r="V32" i="4"/>
  <c r="W32" i="4"/>
  <c r="X32" i="4"/>
  <c r="Y32" i="4"/>
  <c r="Z32" i="4"/>
  <c r="AA32" i="4"/>
  <c r="AB32" i="4"/>
  <c r="AC32" i="4"/>
  <c r="AD32" i="4"/>
  <c r="AE32" i="4"/>
  <c r="AF32" i="4"/>
  <c r="C31" i="6"/>
  <c r="D31" i="6"/>
  <c r="D31" i="4"/>
  <c r="E31" i="4"/>
  <c r="F31" i="4"/>
  <c r="G31" i="4"/>
  <c r="H31" i="4"/>
  <c r="I31" i="4"/>
  <c r="J31" i="4"/>
  <c r="K31" i="4"/>
  <c r="L31" i="4"/>
  <c r="M31" i="4"/>
  <c r="N31" i="4"/>
  <c r="O31" i="4"/>
  <c r="P31" i="4"/>
  <c r="Q31" i="4"/>
  <c r="R31" i="4"/>
  <c r="S31" i="4"/>
  <c r="T31" i="4"/>
  <c r="U31" i="4"/>
  <c r="V31" i="4"/>
  <c r="W31" i="4"/>
  <c r="X31" i="4"/>
  <c r="Y31" i="4"/>
  <c r="Z31" i="4"/>
  <c r="AA31" i="4"/>
  <c r="AB31" i="4"/>
  <c r="AC31" i="4"/>
  <c r="AD31" i="4"/>
  <c r="AE31" i="4"/>
  <c r="AF31" i="4"/>
  <c r="C30" i="6"/>
  <c r="D30" i="6"/>
  <c r="D30" i="4"/>
  <c r="E30" i="4"/>
  <c r="F30" i="4"/>
  <c r="G30" i="4"/>
  <c r="H30" i="4"/>
  <c r="I30" i="4"/>
  <c r="J30" i="4"/>
  <c r="K30" i="4"/>
  <c r="L30" i="4"/>
  <c r="M30" i="4"/>
  <c r="N30" i="4"/>
  <c r="O30" i="4"/>
  <c r="P30" i="4"/>
  <c r="Q30" i="4"/>
  <c r="R30" i="4"/>
  <c r="S30" i="4"/>
  <c r="T30" i="4"/>
  <c r="U30" i="4"/>
  <c r="V30" i="4"/>
  <c r="W30" i="4"/>
  <c r="X30" i="4"/>
  <c r="Y30" i="4"/>
  <c r="Z30" i="4"/>
  <c r="AA30" i="4"/>
  <c r="AB30" i="4"/>
  <c r="AC30" i="4"/>
  <c r="AD30" i="4"/>
  <c r="AE30" i="4"/>
  <c r="AF30" i="4"/>
  <c r="C29" i="6"/>
  <c r="D29" i="6"/>
  <c r="D29" i="4"/>
  <c r="E29" i="4"/>
  <c r="F29" i="4"/>
  <c r="G29" i="4"/>
  <c r="H29" i="4"/>
  <c r="I29" i="4"/>
  <c r="J29" i="4"/>
  <c r="K29" i="4"/>
  <c r="L29" i="4"/>
  <c r="M29" i="4"/>
  <c r="N29" i="4"/>
  <c r="O29" i="4"/>
  <c r="P29" i="4"/>
  <c r="Q29" i="4"/>
  <c r="R29" i="4"/>
  <c r="S29" i="4"/>
  <c r="T29" i="4"/>
  <c r="U29" i="4"/>
  <c r="V29" i="4"/>
  <c r="W29" i="4"/>
  <c r="X29" i="4"/>
  <c r="Y29" i="4"/>
  <c r="Z29" i="4"/>
  <c r="AA29" i="4"/>
  <c r="AB29" i="4"/>
  <c r="AC29" i="4"/>
  <c r="AD29" i="4"/>
  <c r="AE29" i="4"/>
  <c r="AF29" i="4"/>
  <c r="C28" i="6"/>
  <c r="D28" i="6"/>
  <c r="D28" i="4"/>
  <c r="E28" i="4"/>
  <c r="F28" i="4"/>
  <c r="G28" i="4"/>
  <c r="H28" i="4"/>
  <c r="I28" i="4"/>
  <c r="J28" i="4"/>
  <c r="K28" i="4"/>
  <c r="L28" i="4"/>
  <c r="M28" i="4"/>
  <c r="N28" i="4"/>
  <c r="O28" i="4"/>
  <c r="P28" i="4"/>
  <c r="Q28" i="4"/>
  <c r="R28" i="4"/>
  <c r="S28" i="4"/>
  <c r="T28" i="4"/>
  <c r="U28" i="4"/>
  <c r="V28" i="4"/>
  <c r="W28" i="4"/>
  <c r="X28" i="4"/>
  <c r="Y28" i="4"/>
  <c r="Z28" i="4"/>
  <c r="AA28" i="4"/>
  <c r="AB28" i="4"/>
  <c r="AC28" i="4"/>
  <c r="AD28" i="4"/>
  <c r="AE28" i="4"/>
  <c r="AF28" i="4"/>
  <c r="C27" i="6"/>
  <c r="D27" i="6"/>
  <c r="D27" i="4"/>
  <c r="E27" i="4"/>
  <c r="F27" i="4"/>
  <c r="G27" i="4"/>
  <c r="H27" i="4"/>
  <c r="I27" i="4"/>
  <c r="J27" i="4"/>
  <c r="K27" i="4"/>
  <c r="L27" i="4"/>
  <c r="M27" i="4"/>
  <c r="N27" i="4"/>
  <c r="O27" i="4"/>
  <c r="P27" i="4"/>
  <c r="Q27" i="4"/>
  <c r="R27" i="4"/>
  <c r="S27" i="4"/>
  <c r="T27" i="4"/>
  <c r="U27" i="4"/>
  <c r="V27" i="4"/>
  <c r="W27" i="4"/>
  <c r="X27" i="4"/>
  <c r="Y27" i="4"/>
  <c r="Z27" i="4"/>
  <c r="AA27" i="4"/>
  <c r="AB27" i="4"/>
  <c r="AC27" i="4"/>
  <c r="AD27" i="4"/>
  <c r="AE27" i="4"/>
  <c r="AF27" i="4"/>
  <c r="C26" i="6"/>
  <c r="D26" i="6"/>
  <c r="D26" i="4"/>
  <c r="E26" i="4"/>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C25" i="6"/>
  <c r="D25" i="6"/>
  <c r="D25" i="4"/>
  <c r="E25" i="4"/>
  <c r="F25" i="4"/>
  <c r="G25" i="4"/>
  <c r="H25" i="4"/>
  <c r="I25" i="4"/>
  <c r="J25" i="4"/>
  <c r="K25" i="4"/>
  <c r="L25" i="4"/>
  <c r="M25" i="4"/>
  <c r="N25" i="4"/>
  <c r="O25" i="4"/>
  <c r="P25" i="4"/>
  <c r="Q25" i="4"/>
  <c r="R25" i="4"/>
  <c r="S25" i="4"/>
  <c r="T25" i="4"/>
  <c r="U25" i="4"/>
  <c r="V25" i="4"/>
  <c r="W25" i="4"/>
  <c r="X25" i="4"/>
  <c r="Y25" i="4"/>
  <c r="Z25" i="4"/>
  <c r="AA25" i="4"/>
  <c r="AB25" i="4"/>
  <c r="AC25" i="4"/>
  <c r="AD25" i="4"/>
  <c r="AE25" i="4"/>
  <c r="AF25" i="4"/>
  <c r="C24" i="6"/>
  <c r="D24" i="6"/>
  <c r="D24" i="4"/>
  <c r="E24" i="4"/>
  <c r="F24" i="4"/>
  <c r="G24" i="4"/>
  <c r="H24" i="4"/>
  <c r="I24" i="4"/>
  <c r="J24" i="4"/>
  <c r="K24" i="4"/>
  <c r="L24" i="4"/>
  <c r="M24" i="4"/>
  <c r="N24" i="4"/>
  <c r="O24" i="4"/>
  <c r="P24" i="4"/>
  <c r="Q24" i="4"/>
  <c r="R24" i="4"/>
  <c r="S24" i="4"/>
  <c r="T24" i="4"/>
  <c r="U24" i="4"/>
  <c r="V24" i="4"/>
  <c r="W24" i="4"/>
  <c r="X24" i="4"/>
  <c r="Y24" i="4"/>
  <c r="Z24" i="4"/>
  <c r="AA24" i="4"/>
  <c r="AB24" i="4"/>
  <c r="AC24" i="4"/>
  <c r="AD24" i="4"/>
  <c r="AE24" i="4"/>
  <c r="AF24" i="4"/>
  <c r="C23" i="6"/>
  <c r="D23" i="6"/>
  <c r="D23" i="4"/>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D22" i="4"/>
  <c r="E22" i="4"/>
  <c r="F22" i="4"/>
  <c r="G22" i="4"/>
  <c r="H22" i="4"/>
  <c r="I22" i="4"/>
  <c r="J22" i="4"/>
  <c r="K22" i="4"/>
  <c r="L22" i="4"/>
  <c r="M22" i="4"/>
  <c r="N22" i="4"/>
  <c r="O22" i="4"/>
  <c r="P22" i="4"/>
  <c r="Q22" i="4"/>
  <c r="R22" i="4"/>
  <c r="S22" i="4"/>
  <c r="T22" i="4"/>
  <c r="U22" i="4"/>
  <c r="V22" i="4"/>
  <c r="W22" i="4"/>
  <c r="X22" i="4"/>
  <c r="Y22" i="4"/>
  <c r="Z22" i="4"/>
  <c r="AA22" i="4"/>
  <c r="AB22" i="4"/>
  <c r="AC22" i="4"/>
  <c r="AD22" i="4"/>
  <c r="AE22" i="4"/>
  <c r="AF22" i="4"/>
  <c r="D21" i="4"/>
  <c r="E21" i="4"/>
  <c r="F21" i="4"/>
  <c r="G21" i="4"/>
  <c r="H21" i="4"/>
  <c r="I21" i="4"/>
  <c r="J21" i="4"/>
  <c r="K21" i="4"/>
  <c r="L21" i="4"/>
  <c r="M21" i="4"/>
  <c r="N21" i="4"/>
  <c r="O21" i="4"/>
  <c r="P21" i="4"/>
  <c r="Q21" i="4"/>
  <c r="R21" i="4"/>
  <c r="S21" i="4"/>
  <c r="T21" i="4"/>
  <c r="U21" i="4"/>
  <c r="V21" i="4"/>
  <c r="W21" i="4"/>
  <c r="X21" i="4"/>
  <c r="Y21" i="4"/>
  <c r="Z21" i="4"/>
  <c r="AA21" i="4"/>
  <c r="AB21" i="4"/>
  <c r="AC21" i="4"/>
  <c r="AD21" i="4"/>
  <c r="AE21" i="4"/>
  <c r="AF21" i="4"/>
  <c r="D20" i="4"/>
  <c r="E20" i="4"/>
  <c r="F20" i="4"/>
  <c r="G20" i="4"/>
  <c r="H20" i="4"/>
  <c r="I20" i="4"/>
  <c r="J20" i="4"/>
  <c r="K20" i="4"/>
  <c r="L20" i="4"/>
  <c r="M20" i="4"/>
  <c r="N20" i="4"/>
  <c r="O20" i="4"/>
  <c r="P20" i="4"/>
  <c r="Q20" i="4"/>
  <c r="R20" i="4"/>
  <c r="S20" i="4"/>
  <c r="T20" i="4"/>
  <c r="U20" i="4"/>
  <c r="V20" i="4"/>
  <c r="W20" i="4"/>
  <c r="X20" i="4"/>
  <c r="Y20" i="4"/>
  <c r="Z20" i="4"/>
  <c r="AA20" i="4"/>
  <c r="AB20" i="4"/>
  <c r="AC20" i="4"/>
  <c r="AD20" i="4"/>
  <c r="AE20" i="4"/>
  <c r="AF20" i="4"/>
  <c r="D19" i="4"/>
  <c r="E19"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D18" i="4"/>
  <c r="E18"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D17"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D16" i="6"/>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C16" i="4"/>
  <c r="D15" i="4"/>
  <c r="E15" i="4"/>
  <c r="F15" i="4"/>
  <c r="G15" i="4"/>
  <c r="H15" i="4"/>
  <c r="J15" i="4"/>
  <c r="K15" i="4"/>
  <c r="L15" i="4"/>
  <c r="M15" i="4"/>
  <c r="N15" i="4"/>
  <c r="O15" i="4"/>
  <c r="P15" i="4"/>
  <c r="Q15" i="4"/>
  <c r="R15" i="4"/>
  <c r="S15" i="4"/>
  <c r="T15" i="4"/>
  <c r="U15" i="4"/>
  <c r="V15" i="4"/>
  <c r="W15" i="4"/>
  <c r="X15" i="4"/>
  <c r="Y15" i="4"/>
  <c r="Z15" i="4"/>
  <c r="AA15" i="4"/>
  <c r="AB15" i="4"/>
  <c r="AC15" i="4"/>
  <c r="AD15" i="4"/>
  <c r="AE15" i="4"/>
  <c r="AF15" i="4"/>
  <c r="C15"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C14" i="4"/>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C13" i="4"/>
  <c r="D12" i="4"/>
  <c r="E12" i="4"/>
  <c r="F12" i="4"/>
  <c r="G12" i="4"/>
  <c r="H12" i="4"/>
  <c r="K12" i="4"/>
  <c r="L12" i="4"/>
  <c r="N12" i="4"/>
  <c r="N51" i="4" s="1"/>
  <c r="P12" i="4"/>
  <c r="Q12" i="4"/>
  <c r="R12" i="4"/>
  <c r="S12" i="4"/>
  <c r="T12" i="4"/>
  <c r="U12" i="4"/>
  <c r="V12" i="4"/>
  <c r="V51" i="4" s="1"/>
  <c r="W12" i="4"/>
  <c r="X12" i="4"/>
  <c r="X51" i="4" s="1"/>
  <c r="Y12" i="4"/>
  <c r="Z12" i="4"/>
  <c r="Z51" i="4" s="1"/>
  <c r="AA12" i="4"/>
  <c r="AB12" i="4"/>
  <c r="AB51" i="4" s="1"/>
  <c r="AC12" i="4"/>
  <c r="AD12" i="4"/>
  <c r="AD51" i="4" s="1"/>
  <c r="AE12" i="4"/>
  <c r="AF12" i="4"/>
  <c r="AF51" i="4" s="1"/>
  <c r="AM12" i="4" l="1"/>
  <c r="L51" i="4"/>
  <c r="AK12" i="4"/>
  <c r="AK17" i="4"/>
  <c r="C16" i="6"/>
  <c r="C11" i="6"/>
  <c r="E35" i="6"/>
  <c r="E36" i="6"/>
  <c r="E37" i="6"/>
  <c r="E38" i="6"/>
  <c r="E39" i="6"/>
  <c r="E40" i="6"/>
  <c r="E41" i="6"/>
  <c r="E42" i="6"/>
  <c r="E43" i="6"/>
  <c r="E44" i="6"/>
  <c r="E45" i="6"/>
  <c r="E46" i="6"/>
  <c r="E16" i="6"/>
  <c r="E23" i="6"/>
  <c r="E24" i="6"/>
  <c r="E25" i="6"/>
  <c r="E26" i="6"/>
  <c r="E27" i="6"/>
  <c r="E28" i="6"/>
  <c r="E29" i="6"/>
  <c r="E30" i="6"/>
  <c r="E31" i="6"/>
  <c r="E32" i="6"/>
  <c r="E33" i="6"/>
  <c r="E34" i="6"/>
  <c r="E11" i="6"/>
  <c r="J51" i="4"/>
  <c r="I51" i="4"/>
  <c r="H51" i="4"/>
  <c r="R51" i="4"/>
  <c r="T51" i="4"/>
  <c r="P51" i="4"/>
  <c r="I52" i="4"/>
  <c r="D51" i="4"/>
  <c r="C51" i="4"/>
  <c r="F51" i="4"/>
  <c r="AC52" i="4"/>
  <c r="AC51" i="4"/>
  <c r="Y52" i="4"/>
  <c r="Y51" i="4"/>
  <c r="U52" i="4"/>
  <c r="U51" i="4"/>
  <c r="Q52" i="4"/>
  <c r="Q51" i="4"/>
  <c r="M52" i="4"/>
  <c r="M51" i="4"/>
  <c r="AE52" i="4"/>
  <c r="AE51" i="4"/>
  <c r="AA52" i="4"/>
  <c r="AA51" i="4"/>
  <c r="W52" i="4"/>
  <c r="W51" i="4"/>
  <c r="S52" i="4"/>
  <c r="S51" i="4"/>
  <c r="O52" i="4"/>
  <c r="O51" i="4"/>
  <c r="K52" i="4"/>
  <c r="K51" i="4"/>
  <c r="E52" i="4"/>
  <c r="E51" i="4"/>
  <c r="G52" i="4"/>
  <c r="G51" i="4"/>
  <c r="D52" i="4"/>
  <c r="C52" i="4"/>
  <c r="AF52" i="4"/>
  <c r="AD52" i="4"/>
  <c r="Z52" i="4"/>
  <c r="V52" i="4"/>
  <c r="R52" i="4"/>
  <c r="N52" i="4"/>
  <c r="J52" i="4"/>
  <c r="F52" i="4"/>
  <c r="AB52" i="4"/>
  <c r="X52" i="4"/>
  <c r="T52" i="4"/>
  <c r="P52" i="4"/>
  <c r="L52" i="4"/>
  <c r="H52" i="4"/>
  <c r="AN12" i="4" l="1"/>
  <c r="F48" i="5"/>
  <c r="C48" i="5"/>
  <c r="D46" i="5"/>
  <c r="C46" i="5"/>
  <c r="D47" i="5"/>
  <c r="C47" i="5"/>
  <c r="AF4" i="3"/>
  <c r="AD4" i="3"/>
  <c r="AC4" i="3"/>
  <c r="AB4" i="3"/>
  <c r="AA4" i="3"/>
  <c r="AE4" i="3"/>
  <c r="Z4" i="3"/>
  <c r="Y4" i="3"/>
  <c r="X4" i="3"/>
  <c r="W4" i="3"/>
  <c r="V4" i="3"/>
  <c r="U4" i="3"/>
  <c r="T4" i="3"/>
  <c r="S4" i="3"/>
  <c r="R4" i="3"/>
  <c r="Q4" i="3"/>
  <c r="P4" i="3"/>
  <c r="O4" i="3"/>
  <c r="N4" i="3"/>
  <c r="M4" i="3"/>
  <c r="L4" i="3"/>
  <c r="K4" i="3"/>
  <c r="J4" i="3"/>
  <c r="I4" i="3"/>
  <c r="H4" i="3"/>
  <c r="G4" i="3"/>
  <c r="F4" i="3"/>
  <c r="E4" i="3"/>
  <c r="D4" i="3"/>
  <c r="C4" i="3"/>
  <c r="E48" i="5" l="1"/>
  <c r="D48" i="5"/>
  <c r="F47" i="5"/>
  <c r="E47" i="5"/>
  <c r="C3" i="6"/>
  <c r="C3" i="5"/>
  <c r="F46" i="5" l="1"/>
  <c r="E46" i="5"/>
  <c r="F62" i="6"/>
  <c r="D62" i="6"/>
  <c r="B36" i="4" l="1"/>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C10" i="4"/>
  <c r="D10" i="4"/>
  <c r="E10" i="4"/>
  <c r="F10" i="4"/>
  <c r="G10" i="4"/>
  <c r="B35" i="5" l="1"/>
  <c r="E62" i="6"/>
  <c r="C62" i="6" l="1"/>
  <c r="A62" i="6"/>
  <c r="B13" i="4"/>
  <c r="B14" i="4"/>
  <c r="B15" i="4"/>
  <c r="B16" i="4"/>
  <c r="B16" i="5"/>
  <c r="B18" i="4"/>
  <c r="B19" i="4"/>
  <c r="B20" i="4"/>
  <c r="B21" i="4"/>
  <c r="B22" i="4"/>
  <c r="B23" i="4"/>
  <c r="B24" i="4"/>
  <c r="B25" i="4"/>
  <c r="B26" i="4"/>
  <c r="B27" i="4"/>
  <c r="B28" i="4"/>
  <c r="B29" i="4"/>
  <c r="B30" i="4"/>
  <c r="B31" i="4"/>
  <c r="B32" i="4"/>
  <c r="B33" i="4"/>
  <c r="B34" i="4"/>
  <c r="B35" i="4"/>
  <c r="B37" i="4"/>
  <c r="B38" i="4"/>
  <c r="B39" i="4"/>
  <c r="B40" i="4"/>
  <c r="B41" i="4"/>
  <c r="B42" i="4"/>
  <c r="B43" i="4"/>
  <c r="B44" i="4"/>
  <c r="B45" i="4"/>
  <c r="B46" i="4"/>
  <c r="AH13" i="4" l="1"/>
  <c r="AG13" i="4"/>
  <c r="AL13" i="4"/>
  <c r="AL20" i="4"/>
  <c r="AH20" i="4"/>
  <c r="E19" i="6" s="1"/>
  <c r="AG20" i="4"/>
  <c r="AH16" i="4"/>
  <c r="AG16" i="4"/>
  <c r="AH21" i="4"/>
  <c r="E20" i="6" s="1"/>
  <c r="AG21" i="4"/>
  <c r="AL21" i="4"/>
  <c r="AH23" i="4"/>
  <c r="E22" i="6" s="1"/>
  <c r="AL23" i="4"/>
  <c r="AG23" i="4"/>
  <c r="AI19" i="4"/>
  <c r="D18" i="6" s="1"/>
  <c r="AH19" i="4"/>
  <c r="E18" i="6" s="1"/>
  <c r="AG19" i="4"/>
  <c r="AL19" i="4"/>
  <c r="AI15" i="4"/>
  <c r="D14" i="6" s="1"/>
  <c r="AH15" i="4"/>
  <c r="E14" i="6" s="1"/>
  <c r="AG15" i="4"/>
  <c r="AL15" i="4"/>
  <c r="AI22" i="4"/>
  <c r="D21" i="6" s="1"/>
  <c r="AH22" i="4"/>
  <c r="E21" i="6" s="1"/>
  <c r="AG22" i="4"/>
  <c r="AL22" i="4"/>
  <c r="AI18" i="4"/>
  <c r="D17" i="6" s="1"/>
  <c r="AH18" i="4"/>
  <c r="E17" i="6" s="1"/>
  <c r="AG18" i="4"/>
  <c r="AL18" i="4"/>
  <c r="AH14" i="4"/>
  <c r="E13" i="6" s="1"/>
  <c r="AG14" i="4"/>
  <c r="B44" i="5"/>
  <c r="B45" i="5"/>
  <c r="B41" i="5"/>
  <c r="B37" i="5"/>
  <c r="B40" i="5"/>
  <c r="B36" i="5"/>
  <c r="B39" i="5"/>
  <c r="B43" i="5"/>
  <c r="B42" i="5"/>
  <c r="B38" i="5"/>
  <c r="B33" i="5"/>
  <c r="B25" i="5"/>
  <c r="B21" i="5"/>
  <c r="B17" i="5"/>
  <c r="B13" i="5"/>
  <c r="B32" i="5"/>
  <c r="B28" i="5"/>
  <c r="B24" i="5"/>
  <c r="B20" i="5"/>
  <c r="B12" i="5"/>
  <c r="B29" i="5"/>
  <c r="B31" i="5"/>
  <c r="B27" i="5"/>
  <c r="B23" i="5"/>
  <c r="B19" i="5"/>
  <c r="B15" i="5"/>
  <c r="B34" i="5"/>
  <c r="B30" i="5"/>
  <c r="B26" i="5"/>
  <c r="B22" i="5"/>
  <c r="B18" i="5"/>
  <c r="B14" i="5"/>
  <c r="C32" i="5"/>
  <c r="C30" i="5"/>
  <c r="C26" i="5"/>
  <c r="D43" i="5"/>
  <c r="C43" i="5"/>
  <c r="C25" i="5"/>
  <c r="C23" i="5"/>
  <c r="D44" i="5"/>
  <c r="C44" i="5"/>
  <c r="D36" i="5"/>
  <c r="C36" i="5"/>
  <c r="C29" i="5"/>
  <c r="D38" i="5"/>
  <c r="C38" i="5"/>
  <c r="C27" i="5"/>
  <c r="D35" i="5"/>
  <c r="C35" i="5"/>
  <c r="C31" i="5"/>
  <c r="D40" i="5"/>
  <c r="C40" i="5"/>
  <c r="C45" i="5"/>
  <c r="C33" i="5"/>
  <c r="C24" i="5"/>
  <c r="D39" i="5"/>
  <c r="C39" i="5"/>
  <c r="C34" i="5"/>
  <c r="C16" i="5"/>
  <c r="C28" i="5"/>
  <c r="D42" i="5"/>
  <c r="C42" i="5"/>
  <c r="D41" i="5"/>
  <c r="C41" i="5"/>
  <c r="D37" i="5"/>
  <c r="C37" i="5"/>
  <c r="B36" i="6"/>
  <c r="B44" i="6"/>
  <c r="B39" i="6"/>
  <c r="B45" i="6"/>
  <c r="B40" i="6"/>
  <c r="B35" i="6"/>
  <c r="B43" i="6"/>
  <c r="B37" i="6"/>
  <c r="B41" i="6"/>
  <c r="B42" i="6"/>
  <c r="B38" i="6"/>
  <c r="AI14" i="4" l="1"/>
  <c r="D13" i="6" s="1"/>
  <c r="AI23" i="4"/>
  <c r="D22" i="6" s="1"/>
  <c r="C20" i="6"/>
  <c r="C19" i="6"/>
  <c r="C12" i="6"/>
  <c r="AG52" i="4"/>
  <c r="AM23" i="4"/>
  <c r="AN23" i="4" s="1"/>
  <c r="AK23" i="4"/>
  <c r="C22" i="5" s="1"/>
  <c r="C22" i="6"/>
  <c r="AI21" i="4"/>
  <c r="D20" i="6" s="1"/>
  <c r="AL16" i="4"/>
  <c r="C15" i="6"/>
  <c r="AI20" i="4"/>
  <c r="D19" i="6" s="1"/>
  <c r="AH52" i="4"/>
  <c r="E12" i="6"/>
  <c r="AL14" i="4"/>
  <c r="AK14" i="4"/>
  <c r="F13" i="6" s="1"/>
  <c r="C13" i="6"/>
  <c r="AM18" i="4"/>
  <c r="AN18" i="4" s="1"/>
  <c r="AK18" i="4"/>
  <c r="C17" i="5" s="1"/>
  <c r="C17" i="6"/>
  <c r="AM22" i="4"/>
  <c r="AN22" i="4" s="1"/>
  <c r="AK22" i="4"/>
  <c r="C21" i="5" s="1"/>
  <c r="C21" i="6"/>
  <c r="C14" i="6"/>
  <c r="AK15" i="4"/>
  <c r="AM19" i="4"/>
  <c r="AN19" i="4" s="1"/>
  <c r="AK19" i="4"/>
  <c r="C18" i="5" s="1"/>
  <c r="C18" i="6"/>
  <c r="AI16" i="4"/>
  <c r="D15" i="6" s="1"/>
  <c r="E15" i="6"/>
  <c r="AM20" i="4"/>
  <c r="AN20" i="4" s="1"/>
  <c r="AI13" i="4"/>
  <c r="D45" i="5"/>
  <c r="B12" i="6"/>
  <c r="B13" i="6"/>
  <c r="B14" i="6"/>
  <c r="B15" i="6"/>
  <c r="B16" i="6"/>
  <c r="B17" i="6"/>
  <c r="B18" i="6"/>
  <c r="B19" i="6"/>
  <c r="B20" i="6"/>
  <c r="B21" i="6"/>
  <c r="B22" i="6"/>
  <c r="B23" i="6"/>
  <c r="B24" i="6"/>
  <c r="B25" i="6"/>
  <c r="B26" i="6"/>
  <c r="B27" i="6"/>
  <c r="B28" i="6"/>
  <c r="B29" i="6"/>
  <c r="B30" i="6"/>
  <c r="B31" i="6"/>
  <c r="B32" i="6"/>
  <c r="B33" i="6"/>
  <c r="B34" i="6"/>
  <c r="B11" i="5"/>
  <c r="AM16" i="4" l="1"/>
  <c r="AN16" i="4" s="1"/>
  <c r="AM15" i="4"/>
  <c r="AN15" i="4" s="1"/>
  <c r="C14" i="5"/>
  <c r="F14" i="6"/>
  <c r="D12" i="6"/>
  <c r="AI52" i="4"/>
  <c r="AM14" i="4"/>
  <c r="AN14" i="4" s="1"/>
  <c r="C13" i="5"/>
  <c r="AK21" i="4"/>
  <c r="C20" i="5" s="1"/>
  <c r="AM13" i="4"/>
  <c r="AN13" i="4" s="1"/>
  <c r="AM21" i="4"/>
  <c r="AN21" i="4" s="1"/>
  <c r="AK16" i="4"/>
  <c r="C15" i="5" s="1"/>
  <c r="AK13" i="4"/>
  <c r="AK20" i="4"/>
  <c r="C19" i="5" s="1"/>
  <c r="A2" i="5"/>
  <c r="A2" i="6"/>
  <c r="B10" i="6"/>
  <c r="B60" i="6"/>
  <c r="B59" i="6"/>
  <c r="B58" i="6"/>
  <c r="B56" i="6"/>
  <c r="B55" i="6"/>
  <c r="B54" i="6"/>
  <c r="B53" i="6"/>
  <c r="B52" i="6"/>
  <c r="B51" i="6"/>
  <c r="B50" i="6"/>
  <c r="B49" i="6"/>
  <c r="B48" i="6"/>
  <c r="B11" i="6"/>
  <c r="A1" i="6"/>
  <c r="E62" i="4" l="1"/>
  <c r="E55" i="4"/>
  <c r="E56" i="4"/>
  <c r="E58" i="4"/>
  <c r="E59" i="4"/>
  <c r="E60" i="4"/>
  <c r="E54" i="4"/>
  <c r="E61" i="4" s="1"/>
  <c r="C55" i="6" s="1"/>
  <c r="C12" i="5"/>
  <c r="F12" i="6"/>
  <c r="B57" i="5"/>
  <c r="B50" i="5"/>
  <c r="B51" i="5"/>
  <c r="B52" i="5"/>
  <c r="B53" i="5"/>
  <c r="B54" i="5"/>
  <c r="B55" i="5"/>
  <c r="B56" i="5"/>
  <c r="B49" i="5"/>
  <c r="B59" i="5"/>
  <c r="B61" i="5"/>
  <c r="B60" i="5"/>
  <c r="C56" i="5" l="1"/>
  <c r="D12" i="5"/>
  <c r="D13" i="5"/>
  <c r="D14" i="5"/>
  <c r="D15" i="5"/>
  <c r="D16" i="5"/>
  <c r="D17" i="5"/>
  <c r="D18" i="5"/>
  <c r="D19" i="5"/>
  <c r="D20" i="5"/>
  <c r="D21" i="5"/>
  <c r="D22" i="5"/>
  <c r="D23" i="5"/>
  <c r="D24" i="5"/>
  <c r="D25" i="5"/>
  <c r="D26" i="5"/>
  <c r="D27" i="5"/>
  <c r="D28" i="5"/>
  <c r="D29" i="5"/>
  <c r="D30" i="5"/>
  <c r="D31" i="5"/>
  <c r="D32" i="5"/>
  <c r="D33" i="5"/>
  <c r="D34" i="5"/>
  <c r="D11" i="5"/>
  <c r="B10" i="5"/>
  <c r="A1" i="5"/>
  <c r="E13" i="5" l="1"/>
  <c r="F14" i="5"/>
  <c r="F12" i="5" l="1"/>
  <c r="F13" i="5"/>
  <c r="E14" i="5"/>
  <c r="E12" i="5"/>
  <c r="C49" i="5" l="1"/>
  <c r="C48" i="6"/>
  <c r="C57" i="5" l="1"/>
  <c r="C56" i="6"/>
  <c r="F11" i="6" l="1"/>
  <c r="C11" i="5"/>
  <c r="F42" i="6" l="1"/>
  <c r="F37" i="6"/>
  <c r="F33" i="6"/>
  <c r="F43" i="6"/>
  <c r="F31" i="6"/>
  <c r="F20" i="6"/>
  <c r="F22" i="6"/>
  <c r="F21" i="6"/>
  <c r="F15" i="6"/>
  <c r="F34" i="6"/>
  <c r="F38" i="6"/>
  <c r="F27" i="6"/>
  <c r="F16" i="6"/>
  <c r="F44" i="6"/>
  <c r="F29" i="6"/>
  <c r="F30" i="6"/>
  <c r="F25" i="6"/>
  <c r="F18" i="6"/>
  <c r="F24" i="6"/>
  <c r="E11" i="5"/>
  <c r="F11" i="5" l="1"/>
  <c r="F24" i="5"/>
  <c r="F16" i="5"/>
  <c r="F34" i="5"/>
  <c r="F21" i="5"/>
  <c r="F22" i="5"/>
  <c r="F31" i="5"/>
  <c r="F43" i="5"/>
  <c r="F37" i="5"/>
  <c r="F42" i="5"/>
  <c r="F18" i="5"/>
  <c r="F44" i="5"/>
  <c r="F38" i="5"/>
  <c r="F20" i="5"/>
  <c r="E24" i="5" l="1"/>
  <c r="E31" i="5"/>
  <c r="E34" i="5"/>
  <c r="E22" i="5"/>
  <c r="E21" i="5"/>
  <c r="E20" i="5"/>
  <c r="E42" i="5"/>
  <c r="E18" i="5"/>
  <c r="E16" i="5"/>
  <c r="E44" i="5"/>
  <c r="E43" i="5"/>
  <c r="E37" i="5"/>
  <c r="E38" i="5"/>
  <c r="F33" i="5"/>
  <c r="E33" i="5"/>
  <c r="F32" i="6"/>
  <c r="F30" i="5"/>
  <c r="E30" i="5"/>
  <c r="F45" i="6"/>
  <c r="F40" i="6"/>
  <c r="F26" i="6"/>
  <c r="F19" i="6"/>
  <c r="F29" i="5"/>
  <c r="E29" i="5"/>
  <c r="F25" i="5"/>
  <c r="E25" i="5"/>
  <c r="F15" i="5"/>
  <c r="E15" i="5"/>
  <c r="F28" i="6"/>
  <c r="F23" i="6"/>
  <c r="F27" i="5"/>
  <c r="E27" i="5"/>
  <c r="F36" i="6"/>
  <c r="F39" i="6"/>
  <c r="F41" i="6"/>
  <c r="F17" i="6"/>
  <c r="F35" i="6"/>
  <c r="F35" i="5" l="1"/>
  <c r="E35" i="5"/>
  <c r="F41" i="5"/>
  <c r="E41" i="5"/>
  <c r="F36" i="5"/>
  <c r="E36" i="5"/>
  <c r="F23" i="5"/>
  <c r="E23" i="5"/>
  <c r="F26" i="5"/>
  <c r="E26" i="5"/>
  <c r="F45" i="5"/>
  <c r="E45" i="5"/>
  <c r="F32" i="5"/>
  <c r="E32" i="5"/>
  <c r="E17" i="5"/>
  <c r="F39" i="5"/>
  <c r="E39" i="5"/>
  <c r="F28" i="5"/>
  <c r="E28" i="5"/>
  <c r="F19" i="5"/>
  <c r="E19" i="5"/>
  <c r="F40" i="5"/>
  <c r="E40" i="5"/>
  <c r="F17" i="5" l="1"/>
  <c r="E57" i="4"/>
  <c r="C51" i="5" l="1"/>
  <c r="C50" i="6"/>
  <c r="C49" i="6"/>
  <c r="C50" i="5"/>
  <c r="C52" i="6"/>
  <c r="C53" i="5"/>
  <c r="C53" i="6"/>
  <c r="C54" i="5"/>
  <c r="C54" i="6"/>
  <c r="C55" i="5"/>
  <c r="C52" i="5"/>
  <c r="C51" i="6"/>
</calcChain>
</file>

<file path=xl/comments1.xml><?xml version="1.0" encoding="utf-8"?>
<comments xmlns="http://schemas.openxmlformats.org/spreadsheetml/2006/main">
  <authors>
    <author>NazimR</author>
  </authors>
  <commentList>
    <comment ref="D4" authorId="0" guid="{334FC544-4493-4FDF-AF8E-9C663DEA84C4}">
      <text>
        <r>
          <rPr>
            <b/>
            <sz val="9"/>
            <color indexed="81"/>
            <rFont val="Tahoma"/>
            <family val="2"/>
            <charset val="204"/>
          </rPr>
          <t>NazimR:</t>
        </r>
        <r>
          <rPr>
            <sz val="9"/>
            <color indexed="81"/>
            <rFont val="Tahoma"/>
            <family val="2"/>
            <charset val="204"/>
          </rPr>
          <t xml:space="preserve">
Fayl açıldıqdan sonra ilk “Jurnal_uz_sehife” səhifədə jurnala aid məlumatlar yazılır
Burada:
Müəllim adı və soyadı
Fakültənin adı
İxtisasın adı
Dərs dediyi qrupun adını və fənnin adını daxil edilir.
Bundan sonra fənnə ayrılmış kreditin miqdarı və ya saat yazılır.
Əgər imtahan  günü bəllidirsə imtahan tarixi yazılır. Bəlli deyilsə onda boş buraxılır.</t>
        </r>
      </text>
    </comment>
    <comment ref="D6" authorId="0" guid="{DB960719-62D4-48D5-9880-89E8C2E3977E}">
      <text>
        <r>
          <rPr>
            <b/>
            <sz val="9"/>
            <color indexed="81"/>
            <rFont val="Tahoma"/>
            <family val="2"/>
            <charset val="204"/>
          </rPr>
          <t>NazimR:</t>
        </r>
        <r>
          <rPr>
            <sz val="9"/>
            <color indexed="81"/>
            <rFont val="Tahoma"/>
            <family val="2"/>
            <charset val="204"/>
          </rPr>
          <t xml:space="preserve">
Fayl açıldıqdan sonra ilk “Jurnal_uz_sehife” səhifədə jurnala aid məlumatlar yazılır
Burada:
Müəllim adı və soyadı
Fakültənin adı
İxtisasın adı
Dərs dediyi qrupun adını və fənnin adını daxil edilir.
Bundan sonra fənnə ayrılmış kreditin miqdarı və ya saat yazılır.
Əgər imtahan  günü bəllidirsə imtahan tarixi yazılır. Bəlli deyilsə onda boş buraxılır.</t>
        </r>
      </text>
    </comment>
    <comment ref="D8" authorId="0" guid="{9310E7F8-7456-47DD-8734-C958DB62CFE0}">
      <text>
        <r>
          <rPr>
            <b/>
            <sz val="9"/>
            <color indexed="81"/>
            <rFont val="Tahoma"/>
            <family val="2"/>
            <charset val="204"/>
          </rPr>
          <t>NazimR:</t>
        </r>
        <r>
          <rPr>
            <sz val="9"/>
            <color indexed="81"/>
            <rFont val="Tahoma"/>
            <family val="2"/>
            <charset val="204"/>
          </rPr>
          <t xml:space="preserve">
Fakültənin adını yazın</t>
        </r>
      </text>
    </comment>
    <comment ref="D9" authorId="0" guid="{16C224ED-85A2-447C-B137-BE5AB1932D98}">
      <text>
        <r>
          <rPr>
            <b/>
            <sz val="9"/>
            <color indexed="81"/>
            <rFont val="Tahoma"/>
            <family val="2"/>
            <charset val="204"/>
          </rPr>
          <t>NazimR:</t>
        </r>
        <r>
          <rPr>
            <sz val="9"/>
            <color indexed="81"/>
            <rFont val="Tahoma"/>
            <family val="2"/>
            <charset val="204"/>
          </rPr>
          <t xml:space="preserve">
İxtasasın adını yazın</t>
        </r>
      </text>
    </comment>
    <comment ref="D10" authorId="0" guid="{6B2DFF4F-A1B0-408D-A364-3AD4C59BFD11}">
      <text>
        <r>
          <rPr>
            <b/>
            <sz val="9"/>
            <color indexed="81"/>
            <rFont val="Tahoma"/>
            <family val="2"/>
            <charset val="204"/>
          </rPr>
          <t>NazimR:</t>
        </r>
        <r>
          <rPr>
            <sz val="9"/>
            <color indexed="81"/>
            <rFont val="Tahoma"/>
            <family val="2"/>
            <charset val="204"/>
          </rPr>
          <t xml:space="preserve">
Qrupun adını yazın</t>
        </r>
      </text>
    </comment>
    <comment ref="D11" authorId="0" guid="{6262C844-4605-4A5A-BEFB-19F78664D56B}">
      <text>
        <r>
          <rPr>
            <b/>
            <sz val="9"/>
            <color indexed="81"/>
            <rFont val="Tahoma"/>
            <family val="2"/>
            <charset val="204"/>
          </rPr>
          <t>NazimR:</t>
        </r>
        <r>
          <rPr>
            <sz val="9"/>
            <color indexed="81"/>
            <rFont val="Tahoma"/>
            <family val="2"/>
            <charset val="204"/>
          </rPr>
          <t xml:space="preserve">
Fənnin adını yazın</t>
        </r>
      </text>
    </comment>
    <comment ref="D12" authorId="0" guid="{0C3C21EC-A7D2-438A-9408-253059DF271C}">
      <text>
        <r>
          <rPr>
            <b/>
            <sz val="9"/>
            <color indexed="81"/>
            <rFont val="Tahoma"/>
            <family val="2"/>
            <charset val="204"/>
          </rPr>
          <t>NazimR:</t>
        </r>
        <r>
          <rPr>
            <sz val="9"/>
            <color indexed="81"/>
            <rFont val="Tahoma"/>
            <family val="2"/>
            <charset val="204"/>
          </rPr>
          <t xml:space="preserve">
Fənnin kreditini göstərin</t>
        </r>
      </text>
    </comment>
    <comment ref="D13" authorId="0" guid="{0CC8BD83-3C73-464B-AED9-3548C539E842}">
      <text>
        <r>
          <rPr>
            <b/>
            <sz val="9"/>
            <color indexed="81"/>
            <rFont val="Tahoma"/>
            <family val="2"/>
            <charset val="204"/>
          </rPr>
          <t>NazimR:</t>
        </r>
        <r>
          <rPr>
            <sz val="9"/>
            <color indexed="81"/>
            <rFont val="Tahoma"/>
            <family val="2"/>
            <charset val="204"/>
          </rPr>
          <t xml:space="preserve">
Bu xanada saat miqdarı kreditə görə avtomatik hesablanır. </t>
        </r>
      </text>
    </comment>
  </commentList>
</comments>
</file>

<file path=xl/comments2.xml><?xml version="1.0" encoding="utf-8"?>
<comments xmlns="http://schemas.openxmlformats.org/spreadsheetml/2006/main">
  <authors>
    <author>NazimR</author>
  </authors>
  <commentList>
    <comment ref="A1" authorId="0" guid="{D71DAB9E-B55C-4D40-AB48-8DEEEE75451D}">
      <text>
        <r>
          <rPr>
            <b/>
            <sz val="9"/>
            <color indexed="81"/>
            <rFont val="Tahoma"/>
            <family val="2"/>
            <charset val="204"/>
          </rPr>
          <t>NazimR:</t>
        </r>
        <r>
          <rPr>
            <sz val="9"/>
            <color indexed="81"/>
            <rFont val="Tahoma"/>
            <family val="2"/>
            <charset val="204"/>
          </rPr>
          <t xml:space="preserve">
Baş səhifə”- sinə keçib Keçilən dərsin cari nömrəsini yazmaq lazımdır. 
Bu zaman cari tarix və mövzu aktivləşəcək. Əgər tarix həmin günə uyğun gəlirsə dərsin növü 
(muhazirə sütununa 2 və ya seminar sütununa 2 yazılır) yazılır. 
Əgər bayramdırsa onda mühazirə sütununda b yazmaq lazımdır. 
Mövzunun sıra nömrəsini göstərin
</t>
        </r>
      </text>
    </comment>
    <comment ref="C1" authorId="0" guid="{33157821-C2AD-41C2-9E3C-8DC94F4F5362}">
      <text>
        <r>
          <rPr>
            <b/>
            <sz val="9"/>
            <color indexed="81"/>
            <rFont val="Tahoma"/>
            <family val="2"/>
            <charset val="204"/>
          </rPr>
          <t>NazimR:</t>
        </r>
        <r>
          <rPr>
            <sz val="9"/>
            <color indexed="81"/>
            <rFont val="Tahoma"/>
            <family val="2"/>
            <charset val="204"/>
          </rPr>
          <t xml:space="preserve">
Baş səhifə”- sinə keçib Keçilən dərsin cari nömrəsini yazmaq lazımdır. 
Bu zaman cari tarix və mövzu aktivləşəcək. Əgər tarix həmin günə uyğun gəlirsə dərsin növü 
(muhazirə sütununa 2 və ya seminar sütununa 2 yazılır) yazılır. 
Əgər bayramdırsa onda mühazirə sütununda b yazmaq lazımdır.</t>
        </r>
      </text>
    </comment>
    <comment ref="D1" authorId="0" guid="{14844AC9-8DFD-4FB1-854D-EE0CDFD771C1}">
      <text>
        <r>
          <rPr>
            <b/>
            <sz val="9"/>
            <color indexed="81"/>
            <rFont val="Tahoma"/>
            <family val="2"/>
            <charset val="204"/>
          </rPr>
          <t>NazimR:</t>
        </r>
        <r>
          <rPr>
            <sz val="9"/>
            <color indexed="81"/>
            <rFont val="Tahoma"/>
            <family val="2"/>
            <charset val="204"/>
          </rPr>
          <t xml:space="preserve">
Saat miqdarı 2 göstərilir. Əgər həmən tarix bayram olarsa onda, həmin xanaya "b" hərfini yazın.</t>
        </r>
      </text>
    </comment>
    <comment ref="A2" authorId="0" guid="{D32269B7-E9E6-4ACD-B6B4-CD0AAD369484}">
      <text>
        <r>
          <rPr>
            <b/>
            <sz val="9"/>
            <color indexed="81"/>
            <rFont val="Tahoma"/>
            <family val="2"/>
            <charset val="204"/>
          </rPr>
          <t>NazimR:</t>
        </r>
        <r>
          <rPr>
            <sz val="9"/>
            <color indexed="81"/>
            <rFont val="Tahoma"/>
            <family val="2"/>
            <charset val="204"/>
          </rPr>
          <t xml:space="preserve">
İlk olaraq 1 dən başlayaraq mövzunun sıra nömrəsini yazın.</t>
        </r>
      </text>
    </comment>
    <comment ref="C2" authorId="0" guid="{277FFABD-8863-4386-9590-9098AA7F3165}">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2" authorId="0" guid="{B8105A48-1F4E-49D4-8213-3BAA81A14DCC}">
      <text>
        <r>
          <rPr>
            <b/>
            <sz val="9"/>
            <color indexed="81"/>
            <rFont val="Tahoma"/>
            <family val="2"/>
            <charset val="204"/>
          </rPr>
          <t>NazimR:</t>
        </r>
        <r>
          <rPr>
            <sz val="9"/>
            <color indexed="81"/>
            <rFont val="Tahoma"/>
            <family val="2"/>
            <charset val="204"/>
          </rPr>
          <t xml:space="preserve">
Mühazirə 2
Bayram b</t>
        </r>
      </text>
    </comment>
    <comment ref="A3" authorId="0" guid="{CEB3269C-EB9E-442D-BC72-A821FDADCD4D}">
      <text>
        <r>
          <rPr>
            <b/>
            <sz val="9"/>
            <color indexed="81"/>
            <rFont val="Tahoma"/>
            <family val="2"/>
            <charset val="204"/>
          </rPr>
          <t>NazimR:</t>
        </r>
        <r>
          <rPr>
            <sz val="9"/>
            <color indexed="81"/>
            <rFont val="Tahoma"/>
            <family val="2"/>
            <charset val="204"/>
          </rPr>
          <t xml:space="preserve">
Ardıcıl olaraq mövzunun sıra nömrəsini yazın.</t>
        </r>
      </text>
    </comment>
    <comment ref="C3" authorId="0" guid="{A04FEBCE-88E2-4999-BA34-E592414EE0D1}">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3" authorId="0" guid="{BF5D2164-0576-4ACE-A8F9-CCACB70131AF}">
      <text>
        <r>
          <rPr>
            <b/>
            <sz val="9"/>
            <color indexed="81"/>
            <rFont val="Tahoma"/>
            <family val="2"/>
            <charset val="204"/>
          </rPr>
          <t>NazimR:</t>
        </r>
        <r>
          <rPr>
            <sz val="9"/>
            <color indexed="81"/>
            <rFont val="Tahoma"/>
            <family val="2"/>
            <charset val="204"/>
          </rPr>
          <t xml:space="preserve">
Mühazirə 2
Bayram b</t>
        </r>
      </text>
    </comment>
    <comment ref="A4" authorId="0" guid="{FFD03C86-E9BF-43BB-94E8-CACDC8651B89}">
      <text>
        <r>
          <rPr>
            <b/>
            <sz val="9"/>
            <color indexed="81"/>
            <rFont val="Tahoma"/>
            <family val="2"/>
            <charset val="204"/>
          </rPr>
          <t>NazimR:</t>
        </r>
        <r>
          <rPr>
            <sz val="9"/>
            <color indexed="81"/>
            <rFont val="Tahoma"/>
            <family val="2"/>
            <charset val="204"/>
          </rPr>
          <t xml:space="preserve">
Ardıcıl olaraq mövzunun sıra nömrəsini yazın.</t>
        </r>
      </text>
    </comment>
    <comment ref="C4" authorId="0" guid="{F814AC9F-3EAC-4C0B-8D51-A0901AEE934E}">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4" authorId="0" guid="{C20B1B86-7B72-478F-9939-2182D5217B1E}">
      <text>
        <r>
          <rPr>
            <b/>
            <sz val="9"/>
            <color indexed="81"/>
            <rFont val="Tahoma"/>
            <family val="2"/>
            <charset val="204"/>
          </rPr>
          <t>NazimR:</t>
        </r>
        <r>
          <rPr>
            <sz val="9"/>
            <color indexed="81"/>
            <rFont val="Tahoma"/>
            <family val="2"/>
            <charset val="204"/>
          </rPr>
          <t xml:space="preserve">
Mühazirə 2
Bayram b</t>
        </r>
      </text>
    </comment>
    <comment ref="A5" authorId="0" guid="{2C539991-E374-468D-BCEC-BC97FA46D038}">
      <text>
        <r>
          <rPr>
            <b/>
            <sz val="9"/>
            <color indexed="81"/>
            <rFont val="Tahoma"/>
            <family val="2"/>
            <charset val="204"/>
          </rPr>
          <t>NazimR:</t>
        </r>
        <r>
          <rPr>
            <sz val="9"/>
            <color indexed="81"/>
            <rFont val="Tahoma"/>
            <family val="2"/>
            <charset val="204"/>
          </rPr>
          <t xml:space="preserve">
Ardıcıl olaraq mövzunun sıra nömrəsini yazın.</t>
        </r>
      </text>
    </comment>
    <comment ref="C5" authorId="0" guid="{A557A3A8-E049-441F-8D17-D343DC9A20FA}">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5" authorId="0" guid="{CA7E3D9B-7FAD-4AF3-B2C8-56B6325546E0}">
      <text>
        <r>
          <rPr>
            <b/>
            <sz val="9"/>
            <color indexed="81"/>
            <rFont val="Tahoma"/>
            <family val="2"/>
            <charset val="204"/>
          </rPr>
          <t>NazimR:</t>
        </r>
        <r>
          <rPr>
            <sz val="9"/>
            <color indexed="81"/>
            <rFont val="Tahoma"/>
            <family val="2"/>
            <charset val="204"/>
          </rPr>
          <t xml:space="preserve">
Mühazirə 2
Bayram b</t>
        </r>
      </text>
    </comment>
    <comment ref="A6" authorId="0" guid="{7F124CAB-06BB-4AD1-9D07-0EF3BF762E75}">
      <text>
        <r>
          <rPr>
            <b/>
            <sz val="9"/>
            <color indexed="81"/>
            <rFont val="Tahoma"/>
            <family val="2"/>
            <charset val="204"/>
          </rPr>
          <t>NazimR:</t>
        </r>
        <r>
          <rPr>
            <sz val="9"/>
            <color indexed="81"/>
            <rFont val="Tahoma"/>
            <family val="2"/>
            <charset val="204"/>
          </rPr>
          <t xml:space="preserve">
Ardıcıl olaraq mövzunun sıra nömrəsini yazın.</t>
        </r>
      </text>
    </comment>
    <comment ref="C6" authorId="0" guid="{11D9100D-4418-4416-A51B-7A4503CABB84}">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6" authorId="0" guid="{6A326A39-D6C4-4C32-B794-C5168D339B4A}">
      <text>
        <r>
          <rPr>
            <b/>
            <sz val="9"/>
            <color indexed="81"/>
            <rFont val="Tahoma"/>
            <family val="2"/>
            <charset val="204"/>
          </rPr>
          <t>NazimR:</t>
        </r>
        <r>
          <rPr>
            <sz val="9"/>
            <color indexed="81"/>
            <rFont val="Tahoma"/>
            <family val="2"/>
            <charset val="204"/>
          </rPr>
          <t xml:space="preserve">
Mühazirə 2
Bayram b</t>
        </r>
      </text>
    </comment>
    <comment ref="A7" authorId="0" guid="{DE8BD82A-DC01-4E46-95AB-5B4133A4D425}">
      <text>
        <r>
          <rPr>
            <b/>
            <sz val="9"/>
            <color indexed="81"/>
            <rFont val="Tahoma"/>
            <family val="2"/>
            <charset val="204"/>
          </rPr>
          <t>NazimR:</t>
        </r>
        <r>
          <rPr>
            <sz val="9"/>
            <color indexed="81"/>
            <rFont val="Tahoma"/>
            <family val="2"/>
            <charset val="204"/>
          </rPr>
          <t xml:space="preserve">
Ardıcıl olaraq mövzunun sıra nömrəsini yazın.</t>
        </r>
      </text>
    </comment>
    <comment ref="C7" authorId="0" guid="{DF63CFAD-92D9-4133-82C1-5609F8ED7329}">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7" authorId="0" guid="{01145991-232A-4D11-A5EB-B3619AF9BB84}">
      <text>
        <r>
          <rPr>
            <b/>
            <sz val="9"/>
            <color indexed="81"/>
            <rFont val="Tahoma"/>
            <family val="2"/>
            <charset val="204"/>
          </rPr>
          <t>NazimR:</t>
        </r>
        <r>
          <rPr>
            <sz val="9"/>
            <color indexed="81"/>
            <rFont val="Tahoma"/>
            <family val="2"/>
            <charset val="204"/>
          </rPr>
          <t xml:space="preserve">
Mühazirə 2
Bayram b</t>
        </r>
      </text>
    </comment>
    <comment ref="A8" authorId="0" guid="{C3EF3566-5BA4-4E5A-A5C2-66955D29A9FF}">
      <text>
        <r>
          <rPr>
            <b/>
            <sz val="9"/>
            <color indexed="81"/>
            <rFont val="Tahoma"/>
            <family val="2"/>
            <charset val="204"/>
          </rPr>
          <t>NazimR:</t>
        </r>
        <r>
          <rPr>
            <sz val="9"/>
            <color indexed="81"/>
            <rFont val="Tahoma"/>
            <family val="2"/>
            <charset val="204"/>
          </rPr>
          <t xml:space="preserve">
Ardıcıl olaraq mövzunun sıra nömrəsini yazın.</t>
        </r>
      </text>
    </comment>
    <comment ref="C8" authorId="0" guid="{2CB06BAB-EA25-4FB3-BEA0-D31AFC265F68}">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8" authorId="0" guid="{D63E6578-24A4-4D95-8C06-189A42FB6D77}">
      <text>
        <r>
          <rPr>
            <b/>
            <sz val="9"/>
            <color indexed="81"/>
            <rFont val="Tahoma"/>
            <family val="2"/>
            <charset val="204"/>
          </rPr>
          <t>NazimR:</t>
        </r>
        <r>
          <rPr>
            <sz val="9"/>
            <color indexed="81"/>
            <rFont val="Tahoma"/>
            <family val="2"/>
            <charset val="204"/>
          </rPr>
          <t xml:space="preserve">
Mühazirə 2
Bayram b</t>
        </r>
      </text>
    </comment>
    <comment ref="A9" authorId="0" guid="{5F4197CB-1622-43E1-BFF0-121F53BEC500}">
      <text>
        <r>
          <rPr>
            <b/>
            <sz val="9"/>
            <color indexed="81"/>
            <rFont val="Tahoma"/>
            <family val="2"/>
            <charset val="204"/>
          </rPr>
          <t>NazimR:</t>
        </r>
        <r>
          <rPr>
            <sz val="9"/>
            <color indexed="81"/>
            <rFont val="Tahoma"/>
            <family val="2"/>
            <charset val="204"/>
          </rPr>
          <t xml:space="preserve">
Ardıcıl olaraq mövzunun sıra nömrəsini yazın.</t>
        </r>
      </text>
    </comment>
    <comment ref="C9" authorId="0" guid="{84C5187B-55AF-4A50-823E-AB064B7B4477}">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9" authorId="0" guid="{E6712460-4C7E-49AD-9BAE-B8A910C9DE3C}">
      <text>
        <r>
          <rPr>
            <b/>
            <sz val="9"/>
            <color indexed="81"/>
            <rFont val="Tahoma"/>
            <family val="2"/>
            <charset val="204"/>
          </rPr>
          <t>NazimR:</t>
        </r>
        <r>
          <rPr>
            <sz val="9"/>
            <color indexed="81"/>
            <rFont val="Tahoma"/>
            <family val="2"/>
            <charset val="204"/>
          </rPr>
          <t xml:space="preserve">
Mühazirə 2
Bayram b</t>
        </r>
      </text>
    </comment>
    <comment ref="A10" authorId="0" guid="{ED726FDA-102E-47BB-BF1E-A5CEC278F6E1}">
      <text>
        <r>
          <rPr>
            <b/>
            <sz val="9"/>
            <color indexed="81"/>
            <rFont val="Tahoma"/>
            <family val="2"/>
            <charset val="204"/>
          </rPr>
          <t>NazimR:</t>
        </r>
        <r>
          <rPr>
            <sz val="9"/>
            <color indexed="81"/>
            <rFont val="Tahoma"/>
            <family val="2"/>
            <charset val="204"/>
          </rPr>
          <t xml:space="preserve">
Ardıcıl olaraq mövzunun sıra nömrəsini yazın.</t>
        </r>
      </text>
    </comment>
    <comment ref="C10" authorId="0" guid="{A5785E34-F4C0-403F-8D4B-AF6173CD8A4A}">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10" authorId="0" guid="{400C0525-1CF9-4C22-ACC9-15DEAA83AD69}">
      <text>
        <r>
          <rPr>
            <b/>
            <sz val="9"/>
            <color indexed="81"/>
            <rFont val="Tahoma"/>
            <family val="2"/>
            <charset val="204"/>
          </rPr>
          <t>NazimR:</t>
        </r>
        <r>
          <rPr>
            <sz val="9"/>
            <color indexed="81"/>
            <rFont val="Tahoma"/>
            <family val="2"/>
            <charset val="204"/>
          </rPr>
          <t xml:space="preserve">
Mühazirə 2
Bayram b</t>
        </r>
      </text>
    </comment>
    <comment ref="A11" authorId="0" guid="{C19DC26A-3E9E-4964-9584-2248F4269709}">
      <text>
        <r>
          <rPr>
            <b/>
            <sz val="9"/>
            <color indexed="81"/>
            <rFont val="Tahoma"/>
            <family val="2"/>
            <charset val="204"/>
          </rPr>
          <t>NazimR:</t>
        </r>
        <r>
          <rPr>
            <sz val="9"/>
            <color indexed="81"/>
            <rFont val="Tahoma"/>
            <family val="2"/>
            <charset val="204"/>
          </rPr>
          <t xml:space="preserve">
Ardıcıl olaraq mövzunun sıra nömrəsini yazın.</t>
        </r>
      </text>
    </comment>
    <comment ref="C11" authorId="0" guid="{A110E365-F79A-47D1-87C1-D9A886FB41BC}">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11" authorId="0" guid="{36A35C30-A8B9-44CA-9D58-BD51E1C14CD4}">
      <text>
        <r>
          <rPr>
            <b/>
            <sz val="9"/>
            <color indexed="81"/>
            <rFont val="Tahoma"/>
            <family val="2"/>
            <charset val="204"/>
          </rPr>
          <t>NazimR:</t>
        </r>
        <r>
          <rPr>
            <sz val="9"/>
            <color indexed="81"/>
            <rFont val="Tahoma"/>
            <family val="2"/>
            <charset val="204"/>
          </rPr>
          <t xml:space="preserve">
Mühazirə 2
Bayram b</t>
        </r>
      </text>
    </comment>
    <comment ref="A12" authorId="0" guid="{64BDC86E-6E69-4D9A-BD11-C942BA6FE9B2}">
      <text>
        <r>
          <rPr>
            <b/>
            <sz val="9"/>
            <color indexed="81"/>
            <rFont val="Tahoma"/>
            <family val="2"/>
            <charset val="204"/>
          </rPr>
          <t>NazimR:</t>
        </r>
        <r>
          <rPr>
            <sz val="9"/>
            <color indexed="81"/>
            <rFont val="Tahoma"/>
            <family val="2"/>
            <charset val="204"/>
          </rPr>
          <t xml:space="preserve">
Ardıcıl olaraq mövzunun sıra nömrəsini yazın.</t>
        </r>
      </text>
    </comment>
    <comment ref="C12" authorId="0" guid="{6116A97F-D11D-4B67-BFFB-508FF08878F4}">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12" authorId="0" guid="{D3358E89-D86B-495F-8A1A-CB382C5717CE}">
      <text>
        <r>
          <rPr>
            <b/>
            <sz val="9"/>
            <color indexed="81"/>
            <rFont val="Tahoma"/>
            <family val="2"/>
            <charset val="204"/>
          </rPr>
          <t>NazimR:</t>
        </r>
        <r>
          <rPr>
            <sz val="9"/>
            <color indexed="81"/>
            <rFont val="Tahoma"/>
            <family val="2"/>
            <charset val="204"/>
          </rPr>
          <t xml:space="preserve">
Mühazirə 2
Bayram b</t>
        </r>
      </text>
    </comment>
    <comment ref="A13" authorId="0" guid="{9318BBD1-7C51-4F3F-A524-3B4BEF6D71EA}">
      <text>
        <r>
          <rPr>
            <b/>
            <sz val="9"/>
            <color indexed="81"/>
            <rFont val="Tahoma"/>
            <family val="2"/>
            <charset val="204"/>
          </rPr>
          <t>NazimR:</t>
        </r>
        <r>
          <rPr>
            <sz val="9"/>
            <color indexed="81"/>
            <rFont val="Tahoma"/>
            <family val="2"/>
            <charset val="204"/>
          </rPr>
          <t xml:space="preserve">
Ardıcıl olaraq mövzunun sıra nömrəsini yazın.</t>
        </r>
      </text>
    </comment>
    <comment ref="C13" authorId="0" guid="{F8752D87-385E-4F0C-877B-189DC3FA2E3E}">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13" authorId="0" guid="{FE1D8613-0A6A-464D-9DE1-4C4B30B1C037}">
      <text>
        <r>
          <rPr>
            <b/>
            <sz val="9"/>
            <color indexed="81"/>
            <rFont val="Tahoma"/>
            <family val="2"/>
            <charset val="204"/>
          </rPr>
          <t>NazimR:</t>
        </r>
        <r>
          <rPr>
            <sz val="9"/>
            <color indexed="81"/>
            <rFont val="Tahoma"/>
            <family val="2"/>
            <charset val="204"/>
          </rPr>
          <t xml:space="preserve">
Mühazirə 2
Bayram b</t>
        </r>
      </text>
    </comment>
    <comment ref="A14" authorId="0" guid="{64463CCB-C2DD-47F2-8A10-768E94AFEADC}">
      <text>
        <r>
          <rPr>
            <b/>
            <sz val="9"/>
            <color indexed="81"/>
            <rFont val="Tahoma"/>
            <family val="2"/>
            <charset val="204"/>
          </rPr>
          <t>NazimR:</t>
        </r>
        <r>
          <rPr>
            <sz val="9"/>
            <color indexed="81"/>
            <rFont val="Tahoma"/>
            <family val="2"/>
            <charset val="204"/>
          </rPr>
          <t xml:space="preserve">
Ardıcıl olaraq mövzunun sıra nömrəsini yazın.</t>
        </r>
      </text>
    </comment>
    <comment ref="C14" authorId="0" guid="{F0CA1660-BA2D-44B8-920C-54D012E598F5}">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14" authorId="0" guid="{50109B69-B948-4016-8066-E7310F238B1C}">
      <text>
        <r>
          <rPr>
            <b/>
            <sz val="9"/>
            <color indexed="81"/>
            <rFont val="Tahoma"/>
            <family val="2"/>
            <charset val="204"/>
          </rPr>
          <t>NazimR:</t>
        </r>
        <r>
          <rPr>
            <sz val="9"/>
            <color indexed="81"/>
            <rFont val="Tahoma"/>
            <family val="2"/>
            <charset val="204"/>
          </rPr>
          <t xml:space="preserve">
Mühazirə 2
Bayram b</t>
        </r>
      </text>
    </comment>
    <comment ref="A15" authorId="0" guid="{AC564720-4BDF-4F61-83FF-64FB6D31D70D}">
      <text>
        <r>
          <rPr>
            <b/>
            <sz val="9"/>
            <color indexed="81"/>
            <rFont val="Tahoma"/>
            <family val="2"/>
            <charset val="204"/>
          </rPr>
          <t>NazimR:</t>
        </r>
        <r>
          <rPr>
            <sz val="9"/>
            <color indexed="81"/>
            <rFont val="Tahoma"/>
            <family val="2"/>
            <charset val="204"/>
          </rPr>
          <t xml:space="preserve">
Ardıcıl olaraq mövzunun sıra nömrəsini yazın.</t>
        </r>
      </text>
    </comment>
    <comment ref="C15" authorId="0" guid="{AF538443-A5B5-41C3-832D-6406B4D9B419}">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15" authorId="0" guid="{CDF045A5-7BA9-4346-9B32-3D7C0FFA1515}">
      <text>
        <r>
          <rPr>
            <b/>
            <sz val="9"/>
            <color indexed="81"/>
            <rFont val="Tahoma"/>
            <family val="2"/>
            <charset val="204"/>
          </rPr>
          <t>NazimR:</t>
        </r>
        <r>
          <rPr>
            <sz val="9"/>
            <color indexed="81"/>
            <rFont val="Tahoma"/>
            <family val="2"/>
            <charset val="204"/>
          </rPr>
          <t xml:space="preserve">
Mühazirə 2
Bayram b</t>
        </r>
      </text>
    </comment>
    <comment ref="A16" authorId="0" guid="{A3E56B9F-DEB4-4B2B-AB55-057B18906718}">
      <text>
        <r>
          <rPr>
            <b/>
            <sz val="9"/>
            <color indexed="81"/>
            <rFont val="Tahoma"/>
            <family val="2"/>
            <charset val="204"/>
          </rPr>
          <t>NazimR:</t>
        </r>
        <r>
          <rPr>
            <sz val="9"/>
            <color indexed="81"/>
            <rFont val="Tahoma"/>
            <family val="2"/>
            <charset val="204"/>
          </rPr>
          <t xml:space="preserve">
Ardıcıl olaraq mövzunun sıra nömrəsini yazın.</t>
        </r>
      </text>
    </comment>
    <comment ref="C16" authorId="0" guid="{81AE9546-4282-4A30-973A-A7FF235E1E90}">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16" authorId="0" guid="{E2F74FC3-EF8C-42F4-833E-8FA034016FAD}">
      <text>
        <r>
          <rPr>
            <b/>
            <sz val="9"/>
            <color indexed="81"/>
            <rFont val="Tahoma"/>
            <family val="2"/>
            <charset val="204"/>
          </rPr>
          <t>NazimR:</t>
        </r>
        <r>
          <rPr>
            <sz val="9"/>
            <color indexed="81"/>
            <rFont val="Tahoma"/>
            <family val="2"/>
            <charset val="204"/>
          </rPr>
          <t xml:space="preserve">
Mühazirə 2
Bayram b</t>
        </r>
      </text>
    </comment>
    <comment ref="A17" authorId="0" guid="{3477795A-CA2B-47D5-A18D-520DEBC69339}">
      <text>
        <r>
          <rPr>
            <b/>
            <sz val="9"/>
            <color indexed="81"/>
            <rFont val="Tahoma"/>
            <family val="2"/>
            <charset val="204"/>
          </rPr>
          <t>NazimR:</t>
        </r>
        <r>
          <rPr>
            <sz val="9"/>
            <color indexed="81"/>
            <rFont val="Tahoma"/>
            <family val="2"/>
            <charset val="204"/>
          </rPr>
          <t xml:space="preserve">
Ardıcıl olaraq mövzunun sıra nömrəsini yazın.</t>
        </r>
      </text>
    </comment>
    <comment ref="C17" authorId="0" guid="{3E26799B-2B75-4694-88EE-0F487F6BA705}">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17" authorId="0" guid="{80AF7C88-5A87-41C2-9780-902010E8A8E5}">
      <text>
        <r>
          <rPr>
            <b/>
            <sz val="9"/>
            <color indexed="81"/>
            <rFont val="Tahoma"/>
            <family val="2"/>
            <charset val="204"/>
          </rPr>
          <t>NazimR:</t>
        </r>
        <r>
          <rPr>
            <sz val="9"/>
            <color indexed="81"/>
            <rFont val="Tahoma"/>
            <family val="2"/>
            <charset val="204"/>
          </rPr>
          <t xml:space="preserve">
Mühazirə 2
Bayram b</t>
        </r>
      </text>
    </comment>
    <comment ref="A18" authorId="0" guid="{F0D4495B-F385-495A-BED4-F61663B8A37D}">
      <text>
        <r>
          <rPr>
            <b/>
            <sz val="9"/>
            <color indexed="81"/>
            <rFont val="Tahoma"/>
            <family val="2"/>
            <charset val="204"/>
          </rPr>
          <t>NazimR:</t>
        </r>
        <r>
          <rPr>
            <sz val="9"/>
            <color indexed="81"/>
            <rFont val="Tahoma"/>
            <family val="2"/>
            <charset val="204"/>
          </rPr>
          <t xml:space="preserve">
Ardıcıl olaraq mövzunun sıra nömrəsini yazın.</t>
        </r>
      </text>
    </comment>
    <comment ref="C18" authorId="0" guid="{BA49A5BB-7A7E-46BC-A797-A1F758C1FCCB}">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18" authorId="0" guid="{3D6F4B9A-AFA5-4662-AD99-3C571376D5E3}">
      <text>
        <r>
          <rPr>
            <b/>
            <sz val="9"/>
            <color indexed="81"/>
            <rFont val="Tahoma"/>
            <family val="2"/>
            <charset val="204"/>
          </rPr>
          <t>NazimR:</t>
        </r>
        <r>
          <rPr>
            <sz val="9"/>
            <color indexed="81"/>
            <rFont val="Tahoma"/>
            <family val="2"/>
            <charset val="204"/>
          </rPr>
          <t xml:space="preserve">
Mühazirə 2
Bayram b</t>
        </r>
      </text>
    </comment>
    <comment ref="A19" authorId="0" guid="{17648EC8-0C1B-4AB7-BC1C-784B9CBA5B32}">
      <text>
        <r>
          <rPr>
            <b/>
            <sz val="9"/>
            <color indexed="81"/>
            <rFont val="Tahoma"/>
            <family val="2"/>
            <charset val="204"/>
          </rPr>
          <t>NazimR:</t>
        </r>
        <r>
          <rPr>
            <sz val="9"/>
            <color indexed="81"/>
            <rFont val="Tahoma"/>
            <family val="2"/>
            <charset val="204"/>
          </rPr>
          <t xml:space="preserve">
Ardıcıl olaraq mövzunun sıra nömrəsini yazın.</t>
        </r>
      </text>
    </comment>
    <comment ref="C19" authorId="0" guid="{39D23A46-EFF8-4522-ADA9-6192F59437E6}">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19" authorId="0" guid="{FF43777C-C436-41A3-8BB4-5E042AF939DA}">
      <text>
        <r>
          <rPr>
            <b/>
            <sz val="9"/>
            <color indexed="81"/>
            <rFont val="Tahoma"/>
            <family val="2"/>
            <charset val="204"/>
          </rPr>
          <t>NazimR:</t>
        </r>
        <r>
          <rPr>
            <sz val="9"/>
            <color indexed="81"/>
            <rFont val="Tahoma"/>
            <family val="2"/>
            <charset val="204"/>
          </rPr>
          <t xml:space="preserve">
Mühazirə 2
Bayram b</t>
        </r>
      </text>
    </comment>
    <comment ref="A20" authorId="0" guid="{EB205A02-72D0-4B97-A38F-977A738A4E71}">
      <text>
        <r>
          <rPr>
            <b/>
            <sz val="9"/>
            <color indexed="81"/>
            <rFont val="Tahoma"/>
            <family val="2"/>
            <charset val="204"/>
          </rPr>
          <t>NazimR:</t>
        </r>
        <r>
          <rPr>
            <sz val="9"/>
            <color indexed="81"/>
            <rFont val="Tahoma"/>
            <family val="2"/>
            <charset val="204"/>
          </rPr>
          <t xml:space="preserve">
Ardıcıl olaraq mövzunun sıra nömrəsini yazın.</t>
        </r>
      </text>
    </comment>
    <comment ref="C20" authorId="0" guid="{048D9028-4088-4937-81CE-D30384D812B0}">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20" authorId="0" guid="{A2DBECF7-8C80-4AF9-B44E-D3D33F36E1E1}">
      <text>
        <r>
          <rPr>
            <b/>
            <sz val="9"/>
            <color indexed="81"/>
            <rFont val="Tahoma"/>
            <family val="2"/>
            <charset val="204"/>
          </rPr>
          <t>NazimR:</t>
        </r>
        <r>
          <rPr>
            <sz val="9"/>
            <color indexed="81"/>
            <rFont val="Tahoma"/>
            <family val="2"/>
            <charset val="204"/>
          </rPr>
          <t xml:space="preserve">
Mühazirə 2
Bayram b</t>
        </r>
      </text>
    </comment>
    <comment ref="A21" authorId="0" guid="{D9F61558-11FB-4867-9679-E3FEB3C0B1DE}">
      <text>
        <r>
          <rPr>
            <b/>
            <sz val="9"/>
            <color indexed="81"/>
            <rFont val="Tahoma"/>
            <family val="2"/>
            <charset val="204"/>
          </rPr>
          <t>NazimR:</t>
        </r>
        <r>
          <rPr>
            <sz val="9"/>
            <color indexed="81"/>
            <rFont val="Tahoma"/>
            <family val="2"/>
            <charset val="204"/>
          </rPr>
          <t xml:space="preserve">
Ardıcıl olaraq mövzunun sıra nömrəsini yazın.</t>
        </r>
      </text>
    </comment>
    <comment ref="C21" authorId="0" guid="{F9F6ABCE-C386-484A-9C74-CE8BE6D6C181}">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21" authorId="0" guid="{C2C15EFD-F09E-4494-A784-A56C3B64DDE2}">
      <text>
        <r>
          <rPr>
            <b/>
            <sz val="9"/>
            <color indexed="81"/>
            <rFont val="Tahoma"/>
            <family val="2"/>
            <charset val="204"/>
          </rPr>
          <t>NazimR:</t>
        </r>
        <r>
          <rPr>
            <sz val="9"/>
            <color indexed="81"/>
            <rFont val="Tahoma"/>
            <family val="2"/>
            <charset val="204"/>
          </rPr>
          <t xml:space="preserve">
Mühazirə 2
Bayram b</t>
        </r>
      </text>
    </comment>
    <comment ref="A22" authorId="0" guid="{302EEAFE-4D17-4C0F-9DA1-BDD68CB3660A}">
      <text>
        <r>
          <rPr>
            <b/>
            <sz val="9"/>
            <color indexed="81"/>
            <rFont val="Tahoma"/>
            <family val="2"/>
            <charset val="204"/>
          </rPr>
          <t>NazimR:</t>
        </r>
        <r>
          <rPr>
            <sz val="9"/>
            <color indexed="81"/>
            <rFont val="Tahoma"/>
            <family val="2"/>
            <charset val="204"/>
          </rPr>
          <t xml:space="preserve">
Ardıcıl olaraq mövzunun sıra nömrəsini yazın.</t>
        </r>
      </text>
    </comment>
    <comment ref="C22" authorId="0" guid="{384D4525-3E37-4D93-BBBD-7E9D876A1866}">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22" authorId="0" guid="{05E7FB4C-C52A-4612-BCD1-5B2090D0C755}">
      <text>
        <r>
          <rPr>
            <b/>
            <sz val="9"/>
            <color indexed="81"/>
            <rFont val="Tahoma"/>
            <family val="2"/>
            <charset val="204"/>
          </rPr>
          <t>NazimR:</t>
        </r>
        <r>
          <rPr>
            <sz val="9"/>
            <color indexed="81"/>
            <rFont val="Tahoma"/>
            <family val="2"/>
            <charset val="204"/>
          </rPr>
          <t xml:space="preserve">
Mühazirə 2
Bayram b</t>
        </r>
      </text>
    </comment>
    <comment ref="A23" authorId="0" guid="{C76A1DD1-FDB5-402E-B9DB-FE170559BB84}">
      <text>
        <r>
          <rPr>
            <b/>
            <sz val="9"/>
            <color indexed="81"/>
            <rFont val="Tahoma"/>
            <family val="2"/>
            <charset val="204"/>
          </rPr>
          <t>NazimR:</t>
        </r>
        <r>
          <rPr>
            <sz val="9"/>
            <color indexed="81"/>
            <rFont val="Tahoma"/>
            <family val="2"/>
            <charset val="204"/>
          </rPr>
          <t xml:space="preserve">
Ardıcıl olaraq mövzunun sıra nömrəsini yazın.</t>
        </r>
      </text>
    </comment>
    <comment ref="C23" authorId="0" guid="{FC9B28CB-4BE0-45DF-83DF-0F4B608B3FC2}">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23" authorId="0" guid="{53B83568-3BBF-4AB2-8FF4-92F995A0AA69}">
      <text>
        <r>
          <rPr>
            <b/>
            <sz val="9"/>
            <color indexed="81"/>
            <rFont val="Tahoma"/>
            <family val="2"/>
            <charset val="204"/>
          </rPr>
          <t>NazimR:</t>
        </r>
        <r>
          <rPr>
            <sz val="9"/>
            <color indexed="81"/>
            <rFont val="Tahoma"/>
            <family val="2"/>
            <charset val="204"/>
          </rPr>
          <t xml:space="preserve">
Mühazirə 2
Bayram b</t>
        </r>
      </text>
    </comment>
    <comment ref="A24" authorId="0" guid="{7AF3CA28-8908-4224-A869-F695AE4AA88E}">
      <text>
        <r>
          <rPr>
            <b/>
            <sz val="9"/>
            <color indexed="81"/>
            <rFont val="Tahoma"/>
            <family val="2"/>
            <charset val="204"/>
          </rPr>
          <t>NazimR:</t>
        </r>
        <r>
          <rPr>
            <sz val="9"/>
            <color indexed="81"/>
            <rFont val="Tahoma"/>
            <family val="2"/>
            <charset val="204"/>
          </rPr>
          <t xml:space="preserve">
Ardıcıl olaraq mövzunun sıra nömrəsini yazın.</t>
        </r>
      </text>
    </comment>
    <comment ref="C24" authorId="0" guid="{5ACB7C1F-296A-45BA-A647-6360DEEB2B0F}">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24" authorId="0" guid="{3702D405-0C0B-45BD-A0B5-63B1C98B3AB1}">
      <text>
        <r>
          <rPr>
            <b/>
            <sz val="9"/>
            <color indexed="81"/>
            <rFont val="Tahoma"/>
            <family val="2"/>
            <charset val="204"/>
          </rPr>
          <t>NazimR:</t>
        </r>
        <r>
          <rPr>
            <sz val="9"/>
            <color indexed="81"/>
            <rFont val="Tahoma"/>
            <family val="2"/>
            <charset val="204"/>
          </rPr>
          <t xml:space="preserve">
Mühazirə 2
Bayram b</t>
        </r>
      </text>
    </comment>
    <comment ref="A25" authorId="0" guid="{9303C0DC-8FE2-40F8-99E5-6E739A804364}">
      <text>
        <r>
          <rPr>
            <b/>
            <sz val="9"/>
            <color indexed="81"/>
            <rFont val="Tahoma"/>
            <family val="2"/>
            <charset val="204"/>
          </rPr>
          <t>NazimR:</t>
        </r>
        <r>
          <rPr>
            <sz val="9"/>
            <color indexed="81"/>
            <rFont val="Tahoma"/>
            <family val="2"/>
            <charset val="204"/>
          </rPr>
          <t xml:space="preserve">
Ardıcıl olaraq mövzunun sıra nömrəsini yazın.</t>
        </r>
      </text>
    </comment>
    <comment ref="C25" authorId="0" guid="{54BE07DC-42DB-4FAB-B822-EE7A80B89843}">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25" authorId="0" guid="{8724574C-4754-4EB2-8E9E-50F016019E3E}">
      <text>
        <r>
          <rPr>
            <b/>
            <sz val="9"/>
            <color indexed="81"/>
            <rFont val="Tahoma"/>
            <family val="2"/>
            <charset val="204"/>
          </rPr>
          <t>NazimR:</t>
        </r>
        <r>
          <rPr>
            <sz val="9"/>
            <color indexed="81"/>
            <rFont val="Tahoma"/>
            <family val="2"/>
            <charset val="204"/>
          </rPr>
          <t xml:space="preserve">
Mühazirə 2
Bayram b</t>
        </r>
      </text>
    </comment>
    <comment ref="A26" authorId="0" guid="{6D331BE5-EBD1-476F-83F4-BAD8FC96DDF8}">
      <text>
        <r>
          <rPr>
            <b/>
            <sz val="9"/>
            <color indexed="81"/>
            <rFont val="Tahoma"/>
            <family val="2"/>
            <charset val="204"/>
          </rPr>
          <t>NazimR:</t>
        </r>
        <r>
          <rPr>
            <sz val="9"/>
            <color indexed="81"/>
            <rFont val="Tahoma"/>
            <family val="2"/>
            <charset val="204"/>
          </rPr>
          <t xml:space="preserve">
Ardıcıl olaraq mövzunun sıra nömrəsini yazın.</t>
        </r>
      </text>
    </comment>
    <comment ref="C26" authorId="0" guid="{D75C7FC5-7224-4EBF-BF82-EBBFF8C5AD8E}">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26" authorId="0" guid="{8905E1F5-F7EF-4E3D-8F93-234242BE226F}">
      <text>
        <r>
          <rPr>
            <b/>
            <sz val="9"/>
            <color indexed="81"/>
            <rFont val="Tahoma"/>
            <family val="2"/>
            <charset val="204"/>
          </rPr>
          <t>NazimR:</t>
        </r>
        <r>
          <rPr>
            <sz val="9"/>
            <color indexed="81"/>
            <rFont val="Tahoma"/>
            <family val="2"/>
            <charset val="204"/>
          </rPr>
          <t xml:space="preserve">
Mühazirə 2
Bayram b</t>
        </r>
      </text>
    </comment>
    <comment ref="A27" authorId="0" guid="{A85B5170-2066-440E-ACCE-117F925C84B3}">
      <text>
        <r>
          <rPr>
            <b/>
            <sz val="9"/>
            <color indexed="81"/>
            <rFont val="Tahoma"/>
            <family val="2"/>
            <charset val="204"/>
          </rPr>
          <t>NazimR:</t>
        </r>
        <r>
          <rPr>
            <sz val="9"/>
            <color indexed="81"/>
            <rFont val="Tahoma"/>
            <family val="2"/>
            <charset val="204"/>
          </rPr>
          <t xml:space="preserve">
Ardıcıl olaraq mövzunun sıra nömrəsini yazın.</t>
        </r>
      </text>
    </comment>
    <comment ref="C27" authorId="0" guid="{18D15037-98BC-4962-9917-F8440D2A97B4}">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27" authorId="0" guid="{874CF201-586E-420B-9563-ED974969DDE7}">
      <text>
        <r>
          <rPr>
            <b/>
            <sz val="9"/>
            <color indexed="81"/>
            <rFont val="Tahoma"/>
            <family val="2"/>
            <charset val="204"/>
          </rPr>
          <t>NazimR:</t>
        </r>
        <r>
          <rPr>
            <sz val="9"/>
            <color indexed="81"/>
            <rFont val="Tahoma"/>
            <family val="2"/>
            <charset val="204"/>
          </rPr>
          <t xml:space="preserve">
Mühazirə 2
Bayram b</t>
        </r>
      </text>
    </comment>
    <comment ref="A28" authorId="0" guid="{D5FE2C2B-8EE8-412D-B605-610423B5FABF}">
      <text>
        <r>
          <rPr>
            <b/>
            <sz val="9"/>
            <color indexed="81"/>
            <rFont val="Tahoma"/>
            <family val="2"/>
            <charset val="204"/>
          </rPr>
          <t>NazimR:</t>
        </r>
        <r>
          <rPr>
            <sz val="9"/>
            <color indexed="81"/>
            <rFont val="Tahoma"/>
            <family val="2"/>
            <charset val="204"/>
          </rPr>
          <t xml:space="preserve">
Ardıcıl olaraq mövzunun sıra nömrəsini yazın.</t>
        </r>
      </text>
    </comment>
    <comment ref="C28" authorId="0" guid="{16120070-E157-4316-A3D7-2610BC07E005}">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28" authorId="0" guid="{B80626B4-07AB-42C4-9B47-3169CF552690}">
      <text>
        <r>
          <rPr>
            <b/>
            <sz val="9"/>
            <color indexed="81"/>
            <rFont val="Tahoma"/>
            <family val="2"/>
            <charset val="204"/>
          </rPr>
          <t>NazimR:</t>
        </r>
        <r>
          <rPr>
            <sz val="9"/>
            <color indexed="81"/>
            <rFont val="Tahoma"/>
            <family val="2"/>
            <charset val="204"/>
          </rPr>
          <t xml:space="preserve">
Mühazirə 2
Bayram b</t>
        </r>
      </text>
    </comment>
    <comment ref="A29" authorId="0" guid="{D89EAF2C-BA1A-4D37-8935-1EFFF9BFAFCC}">
      <text>
        <r>
          <rPr>
            <b/>
            <sz val="9"/>
            <color indexed="81"/>
            <rFont val="Tahoma"/>
            <family val="2"/>
            <charset val="204"/>
          </rPr>
          <t>NazimR:</t>
        </r>
        <r>
          <rPr>
            <sz val="9"/>
            <color indexed="81"/>
            <rFont val="Tahoma"/>
            <family val="2"/>
            <charset val="204"/>
          </rPr>
          <t xml:space="preserve">
Ardıcıl olaraq mövzunun sıra nömrəsini yazın.</t>
        </r>
      </text>
    </comment>
    <comment ref="C29" authorId="0" guid="{7A35A6CD-EF7D-482A-9760-9F0C616F4E16}">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29" authorId="0" guid="{0C4BDCD0-3281-4024-862D-C65FD96F46D0}">
      <text>
        <r>
          <rPr>
            <b/>
            <sz val="9"/>
            <color indexed="81"/>
            <rFont val="Tahoma"/>
            <family val="2"/>
            <charset val="204"/>
          </rPr>
          <t>NazimR:</t>
        </r>
        <r>
          <rPr>
            <sz val="9"/>
            <color indexed="81"/>
            <rFont val="Tahoma"/>
            <family val="2"/>
            <charset val="204"/>
          </rPr>
          <t xml:space="preserve">
Mühazirə 2
Bayram b</t>
        </r>
      </text>
    </comment>
    <comment ref="A30" authorId="0" guid="{A808FA67-74DB-418F-A2AD-03C9BB70A703}">
      <text>
        <r>
          <rPr>
            <b/>
            <sz val="9"/>
            <color indexed="81"/>
            <rFont val="Tahoma"/>
            <family val="2"/>
            <charset val="204"/>
          </rPr>
          <t>NazimR:</t>
        </r>
        <r>
          <rPr>
            <sz val="9"/>
            <color indexed="81"/>
            <rFont val="Tahoma"/>
            <family val="2"/>
            <charset val="204"/>
          </rPr>
          <t xml:space="preserve">
Ardıcıl olaraq mövzunun sıra nömrəsini yazın.</t>
        </r>
      </text>
    </comment>
    <comment ref="C30" authorId="0" guid="{8F2DCE59-F26E-405E-890A-06D8E55F2931}">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30" authorId="0" guid="{A830177A-208E-47D8-83E7-FC029C50A05F}">
      <text>
        <r>
          <rPr>
            <b/>
            <sz val="9"/>
            <color indexed="81"/>
            <rFont val="Tahoma"/>
            <family val="2"/>
            <charset val="204"/>
          </rPr>
          <t>NazimR:</t>
        </r>
        <r>
          <rPr>
            <sz val="9"/>
            <color indexed="81"/>
            <rFont val="Tahoma"/>
            <family val="2"/>
            <charset val="204"/>
          </rPr>
          <t xml:space="preserve">
Mühazirə 2
Bayram b</t>
        </r>
      </text>
    </comment>
    <comment ref="A31" authorId="0" guid="{AB9A3BDC-A4AE-4DC1-9BC9-CB39A053BF45}">
      <text>
        <r>
          <rPr>
            <b/>
            <sz val="9"/>
            <color indexed="81"/>
            <rFont val="Tahoma"/>
            <family val="2"/>
            <charset val="204"/>
          </rPr>
          <t>NazimR:</t>
        </r>
        <r>
          <rPr>
            <sz val="9"/>
            <color indexed="81"/>
            <rFont val="Tahoma"/>
            <family val="2"/>
            <charset val="204"/>
          </rPr>
          <t xml:space="preserve">
Ardıcıl olaraq mövzunun sıra nömrəsini yazın.</t>
        </r>
      </text>
    </comment>
    <comment ref="C31" authorId="0" guid="{CFFB71E6-55C1-4918-B290-E558821CF055}">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31" authorId="0" guid="{3E47106F-4ACE-4CC4-8147-A0A042DC5F6C}">
      <text>
        <r>
          <rPr>
            <b/>
            <sz val="9"/>
            <color indexed="81"/>
            <rFont val="Tahoma"/>
            <family val="2"/>
            <charset val="204"/>
          </rPr>
          <t>NazimR:</t>
        </r>
        <r>
          <rPr>
            <sz val="9"/>
            <color indexed="81"/>
            <rFont val="Tahoma"/>
            <family val="2"/>
            <charset val="204"/>
          </rPr>
          <t xml:space="preserve">
Mühazirə 2
Bayram b</t>
        </r>
      </text>
    </comment>
    <comment ref="A32" authorId="0" guid="{F4AE830E-F919-42BB-8A89-75F2BBD2F1AB}">
      <text>
        <r>
          <rPr>
            <b/>
            <sz val="9"/>
            <color indexed="81"/>
            <rFont val="Tahoma"/>
            <family val="2"/>
            <charset val="204"/>
          </rPr>
          <t>NazimR:</t>
        </r>
        <r>
          <rPr>
            <sz val="9"/>
            <color indexed="81"/>
            <rFont val="Tahoma"/>
            <family val="2"/>
            <charset val="204"/>
          </rPr>
          <t xml:space="preserve">
Ardıcıl olaraq mövzunun sıra nömrəsini yazın.</t>
        </r>
      </text>
    </comment>
    <comment ref="C32" authorId="0" guid="{3D1C9582-D4B9-4ED2-A7BA-BE0333F00042}">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32" authorId="0" guid="{3BDF5083-424D-4190-A1A2-0AD43CFF7BFC}">
      <text>
        <r>
          <rPr>
            <b/>
            <sz val="9"/>
            <color indexed="81"/>
            <rFont val="Tahoma"/>
            <family val="2"/>
            <charset val="204"/>
          </rPr>
          <t>NazimR:</t>
        </r>
        <r>
          <rPr>
            <sz val="9"/>
            <color indexed="81"/>
            <rFont val="Tahoma"/>
            <family val="2"/>
            <charset val="204"/>
          </rPr>
          <t xml:space="preserve">
Mühazirə 2
Bayram b</t>
        </r>
      </text>
    </comment>
    <comment ref="A33" authorId="0" guid="{31554EB8-9CCB-45F9-A62A-7D6CE44106EA}">
      <text>
        <r>
          <rPr>
            <b/>
            <sz val="9"/>
            <color indexed="81"/>
            <rFont val="Tahoma"/>
            <family val="2"/>
            <charset val="204"/>
          </rPr>
          <t>NazimR:</t>
        </r>
        <r>
          <rPr>
            <sz val="9"/>
            <color indexed="81"/>
            <rFont val="Tahoma"/>
            <family val="2"/>
            <charset val="204"/>
          </rPr>
          <t xml:space="preserve">
Ardıcıl olaraq mövzunun sıra nömrəsini yazın.</t>
        </r>
      </text>
    </comment>
    <comment ref="C33" authorId="0" guid="{6C93287B-23C1-4484-ABF5-3AAE63C354AF}">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33" authorId="0" guid="{EE531A32-B35C-4FFF-8531-0C591EF61159}">
      <text>
        <r>
          <rPr>
            <b/>
            <sz val="9"/>
            <color indexed="81"/>
            <rFont val="Tahoma"/>
            <family val="2"/>
            <charset val="204"/>
          </rPr>
          <t>NazimR:</t>
        </r>
        <r>
          <rPr>
            <sz val="9"/>
            <color indexed="81"/>
            <rFont val="Tahoma"/>
            <family val="2"/>
            <charset val="204"/>
          </rPr>
          <t xml:space="preserve">
Mühazirə 2
Bayram b</t>
        </r>
      </text>
    </comment>
    <comment ref="A34" authorId="0" guid="{07F7D78E-8EE0-454E-9BB6-7AF1D1A7C241}">
      <text>
        <r>
          <rPr>
            <b/>
            <sz val="9"/>
            <color indexed="81"/>
            <rFont val="Tahoma"/>
            <family val="2"/>
            <charset val="204"/>
          </rPr>
          <t>NazimR:</t>
        </r>
        <r>
          <rPr>
            <sz val="9"/>
            <color indexed="81"/>
            <rFont val="Tahoma"/>
            <family val="2"/>
            <charset val="204"/>
          </rPr>
          <t xml:space="preserve">
Ardıcıl olaraq mövzunun sıra nömrəsini yazın.</t>
        </r>
      </text>
    </comment>
    <comment ref="C34" authorId="0" guid="{36315DEE-AA36-48F1-8D05-04F1B42820D3}">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34" authorId="0" guid="{5D28B110-88D3-4E83-8323-16943654AA65}">
      <text>
        <r>
          <rPr>
            <b/>
            <sz val="9"/>
            <color indexed="81"/>
            <rFont val="Tahoma"/>
            <family val="2"/>
            <charset val="204"/>
          </rPr>
          <t>NazimR:</t>
        </r>
        <r>
          <rPr>
            <sz val="9"/>
            <color indexed="81"/>
            <rFont val="Tahoma"/>
            <family val="2"/>
            <charset val="204"/>
          </rPr>
          <t xml:space="preserve">
Mühazirə 2
Bayram b</t>
        </r>
      </text>
    </comment>
    <comment ref="A35" authorId="0" guid="{136424DB-8F99-433A-B0BE-B39BCA4EEADA}">
      <text>
        <r>
          <rPr>
            <b/>
            <sz val="9"/>
            <color indexed="81"/>
            <rFont val="Tahoma"/>
            <family val="2"/>
            <charset val="204"/>
          </rPr>
          <t>NazimR:</t>
        </r>
        <r>
          <rPr>
            <sz val="9"/>
            <color indexed="81"/>
            <rFont val="Tahoma"/>
            <family val="2"/>
            <charset val="204"/>
          </rPr>
          <t xml:space="preserve">
Ardıcıl olaraq mövzunun sıra nömrəsini yazın.</t>
        </r>
      </text>
    </comment>
    <comment ref="C35" authorId="0" guid="{93D55487-8FB6-46E1-8F9F-795DCB94A555}">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35" authorId="0" guid="{40998F29-8063-4DE0-91A6-03E8AC19046A}">
      <text>
        <r>
          <rPr>
            <b/>
            <sz val="9"/>
            <color indexed="81"/>
            <rFont val="Tahoma"/>
            <family val="2"/>
            <charset val="204"/>
          </rPr>
          <t>NazimR:</t>
        </r>
        <r>
          <rPr>
            <sz val="9"/>
            <color indexed="81"/>
            <rFont val="Tahoma"/>
            <family val="2"/>
            <charset val="204"/>
          </rPr>
          <t xml:space="preserve">
Mühazirə 2
Bayram b</t>
        </r>
      </text>
    </comment>
    <comment ref="A36" authorId="0" guid="{3F81A3D2-04DC-4FEF-9398-D431479B7E99}">
      <text>
        <r>
          <rPr>
            <b/>
            <sz val="9"/>
            <color indexed="81"/>
            <rFont val="Tahoma"/>
            <family val="2"/>
            <charset val="204"/>
          </rPr>
          <t>NazimR:</t>
        </r>
        <r>
          <rPr>
            <sz val="9"/>
            <color indexed="81"/>
            <rFont val="Tahoma"/>
            <family val="2"/>
            <charset val="204"/>
          </rPr>
          <t xml:space="preserve">
Ardıcıl olaraq mövzunun sıra nömrəsini yazın.</t>
        </r>
      </text>
    </comment>
    <comment ref="C36" authorId="0" guid="{2C65B960-5A2E-48DA-88ED-C303763AA3E1}">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36" authorId="0" guid="{F38EDD8E-E302-4BA4-A75B-3BAABE72D1CA}">
      <text>
        <r>
          <rPr>
            <b/>
            <sz val="9"/>
            <color indexed="81"/>
            <rFont val="Tahoma"/>
            <family val="2"/>
            <charset val="204"/>
          </rPr>
          <t>NazimR:</t>
        </r>
        <r>
          <rPr>
            <sz val="9"/>
            <color indexed="81"/>
            <rFont val="Tahoma"/>
            <family val="2"/>
            <charset val="204"/>
          </rPr>
          <t xml:space="preserve">
Mühazirə 2
Bayram b</t>
        </r>
      </text>
    </comment>
    <comment ref="A37" authorId="0" guid="{F7BA344B-A50A-4B9B-A8B1-B72E78FCE9BD}">
      <text>
        <r>
          <rPr>
            <b/>
            <sz val="9"/>
            <color indexed="81"/>
            <rFont val="Tahoma"/>
            <family val="2"/>
            <charset val="204"/>
          </rPr>
          <t>NazimR:</t>
        </r>
        <r>
          <rPr>
            <sz val="9"/>
            <color indexed="81"/>
            <rFont val="Tahoma"/>
            <family val="2"/>
            <charset val="204"/>
          </rPr>
          <t xml:space="preserve">
Ardıcıl olaraq mövzunun sıra nömrəsini yazın.</t>
        </r>
      </text>
    </comment>
    <comment ref="C37" authorId="0" guid="{9B9426C8-DB66-4A22-BD22-253600229FBA}">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37" authorId="0" guid="{7C906432-B41A-4ED3-9025-9B924265C5FE}">
      <text>
        <r>
          <rPr>
            <b/>
            <sz val="9"/>
            <color indexed="81"/>
            <rFont val="Tahoma"/>
            <family val="2"/>
            <charset val="204"/>
          </rPr>
          <t>NazimR:</t>
        </r>
        <r>
          <rPr>
            <sz val="9"/>
            <color indexed="81"/>
            <rFont val="Tahoma"/>
            <family val="2"/>
            <charset val="204"/>
          </rPr>
          <t xml:space="preserve">
Mühazirə 2
Bayram b</t>
        </r>
      </text>
    </comment>
    <comment ref="A38" authorId="0" guid="{A9AE82E3-9F8B-4194-807E-3B81445680CC}">
      <text>
        <r>
          <rPr>
            <b/>
            <sz val="9"/>
            <color indexed="81"/>
            <rFont val="Tahoma"/>
            <family val="2"/>
            <charset val="204"/>
          </rPr>
          <t>NazimR:</t>
        </r>
        <r>
          <rPr>
            <sz val="9"/>
            <color indexed="81"/>
            <rFont val="Tahoma"/>
            <family val="2"/>
            <charset val="204"/>
          </rPr>
          <t xml:space="preserve">
Ardıcıl olaraq mövzunun sıra nömrəsini yazın.</t>
        </r>
      </text>
    </comment>
    <comment ref="C38" authorId="0" guid="{D185914C-FF83-4A8D-A7A5-AF1B0E7E30A2}">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38" authorId="0" guid="{402B07E4-1186-4688-A6BF-8D6585DF61AA}">
      <text>
        <r>
          <rPr>
            <b/>
            <sz val="9"/>
            <color indexed="81"/>
            <rFont val="Tahoma"/>
            <family val="2"/>
            <charset val="204"/>
          </rPr>
          <t>NazimR:</t>
        </r>
        <r>
          <rPr>
            <sz val="9"/>
            <color indexed="81"/>
            <rFont val="Tahoma"/>
            <family val="2"/>
            <charset val="204"/>
          </rPr>
          <t xml:space="preserve">
Mühazirə 2
Bayram b</t>
        </r>
      </text>
    </comment>
    <comment ref="A39" authorId="0" guid="{8499D961-A232-45BC-8E01-D99DA6F13791}">
      <text>
        <r>
          <rPr>
            <b/>
            <sz val="9"/>
            <color indexed="81"/>
            <rFont val="Tahoma"/>
            <family val="2"/>
            <charset val="204"/>
          </rPr>
          <t>NazimR:</t>
        </r>
        <r>
          <rPr>
            <sz val="9"/>
            <color indexed="81"/>
            <rFont val="Tahoma"/>
            <family val="2"/>
            <charset val="204"/>
          </rPr>
          <t xml:space="preserve">
Ardıcıl olaraq mövzunun sıra nömrəsini yazın.</t>
        </r>
      </text>
    </comment>
    <comment ref="C39" authorId="0" guid="{0D8F7856-A7BA-4EF2-B7C9-4F30D93A73D9}">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39" authorId="0" guid="{B7DCDD94-17AB-49F7-A175-DB90F7623B37}">
      <text>
        <r>
          <rPr>
            <b/>
            <sz val="9"/>
            <color indexed="81"/>
            <rFont val="Tahoma"/>
            <family val="2"/>
            <charset val="204"/>
          </rPr>
          <t>NazimR:</t>
        </r>
        <r>
          <rPr>
            <sz val="9"/>
            <color indexed="81"/>
            <rFont val="Tahoma"/>
            <family val="2"/>
            <charset val="204"/>
          </rPr>
          <t xml:space="preserve">
Mühazirə 2
Bayram b</t>
        </r>
      </text>
    </comment>
    <comment ref="A40" authorId="0" guid="{2622C3D2-CBE5-46B2-9F02-485D2CB9BC66}">
      <text>
        <r>
          <rPr>
            <b/>
            <sz val="9"/>
            <color indexed="81"/>
            <rFont val="Tahoma"/>
            <family val="2"/>
            <charset val="204"/>
          </rPr>
          <t>NazimR:</t>
        </r>
        <r>
          <rPr>
            <sz val="9"/>
            <color indexed="81"/>
            <rFont val="Tahoma"/>
            <family val="2"/>
            <charset val="204"/>
          </rPr>
          <t xml:space="preserve">
Ardıcıl olaraq mövzunun sıra nömrəsini yazın.</t>
        </r>
      </text>
    </comment>
    <comment ref="C40" authorId="0" guid="{2E5AB339-2DE7-41D3-AECF-4DDF5A788C73}">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40" authorId="0" guid="{79F3E62C-2279-4651-8890-CAD595471121}">
      <text>
        <r>
          <rPr>
            <b/>
            <sz val="9"/>
            <color indexed="81"/>
            <rFont val="Tahoma"/>
            <family val="2"/>
            <charset val="204"/>
          </rPr>
          <t>NazimR:</t>
        </r>
        <r>
          <rPr>
            <sz val="9"/>
            <color indexed="81"/>
            <rFont val="Tahoma"/>
            <family val="2"/>
            <charset val="204"/>
          </rPr>
          <t xml:space="preserve">
Mühazirə 2
Bayram b</t>
        </r>
      </text>
    </comment>
    <comment ref="A41" authorId="0" guid="{F0ECEADF-DBDD-487D-849F-52C9AF4C0382}">
      <text>
        <r>
          <rPr>
            <b/>
            <sz val="9"/>
            <color indexed="81"/>
            <rFont val="Tahoma"/>
            <family val="2"/>
            <charset val="204"/>
          </rPr>
          <t>NazimR:</t>
        </r>
        <r>
          <rPr>
            <sz val="9"/>
            <color indexed="81"/>
            <rFont val="Tahoma"/>
            <family val="2"/>
            <charset val="204"/>
          </rPr>
          <t xml:space="preserve">
Ardıcıl olaraq mövzunun sıra nömrəsini yazın.</t>
        </r>
      </text>
    </comment>
    <comment ref="C41" authorId="0" guid="{8CFDCC5D-5963-465B-93CE-FA22BB9D8D28}">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41" authorId="0" guid="{871CC683-3C62-4BDD-8676-6712D6049F30}">
      <text>
        <r>
          <rPr>
            <b/>
            <sz val="9"/>
            <color indexed="81"/>
            <rFont val="Tahoma"/>
            <family val="2"/>
            <charset val="204"/>
          </rPr>
          <t>NazimR:</t>
        </r>
        <r>
          <rPr>
            <sz val="9"/>
            <color indexed="81"/>
            <rFont val="Tahoma"/>
            <family val="2"/>
            <charset val="204"/>
          </rPr>
          <t xml:space="preserve">
Mühazirə 2
Bayram b</t>
        </r>
      </text>
    </comment>
    <comment ref="A42" authorId="0" guid="{85D568E2-D5A4-42B9-A2F2-5E18D2E89CD8}">
      <text>
        <r>
          <rPr>
            <b/>
            <sz val="9"/>
            <color indexed="81"/>
            <rFont val="Tahoma"/>
            <family val="2"/>
            <charset val="204"/>
          </rPr>
          <t>NazimR:</t>
        </r>
        <r>
          <rPr>
            <sz val="9"/>
            <color indexed="81"/>
            <rFont val="Tahoma"/>
            <family val="2"/>
            <charset val="204"/>
          </rPr>
          <t xml:space="preserve">
Ardıcıl olaraq mövzunun sıra nömrəsini yazın.</t>
        </r>
      </text>
    </comment>
    <comment ref="C42" authorId="0" guid="{82E2DE85-3381-436B-B1EC-65CA785C533D}">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42" authorId="0" guid="{365D40C5-B2BB-4198-9608-D15BC485D6E5}">
      <text>
        <r>
          <rPr>
            <b/>
            <sz val="9"/>
            <color indexed="81"/>
            <rFont val="Tahoma"/>
            <family val="2"/>
            <charset val="204"/>
          </rPr>
          <t>NazimR:</t>
        </r>
        <r>
          <rPr>
            <sz val="9"/>
            <color indexed="81"/>
            <rFont val="Tahoma"/>
            <family val="2"/>
            <charset val="204"/>
          </rPr>
          <t xml:space="preserve">
Mühazirə 2
Bayram b</t>
        </r>
      </text>
    </comment>
    <comment ref="A43" authorId="0" guid="{9C3EFB0E-B722-457E-AED1-4B3434A473D5}">
      <text>
        <r>
          <rPr>
            <b/>
            <sz val="9"/>
            <color indexed="81"/>
            <rFont val="Tahoma"/>
            <family val="2"/>
            <charset val="204"/>
          </rPr>
          <t>NazimR:</t>
        </r>
        <r>
          <rPr>
            <sz val="9"/>
            <color indexed="81"/>
            <rFont val="Tahoma"/>
            <family val="2"/>
            <charset val="204"/>
          </rPr>
          <t xml:space="preserve">
Ardıcıl olaraq mövzunun sıra nömrəsini yazın.</t>
        </r>
      </text>
    </comment>
    <comment ref="C43" authorId="0" guid="{43783F13-07B6-47E7-B992-35DD1B47FE98}">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43" authorId="0" guid="{DEAC2FAD-503F-429D-87B3-501A356017BB}">
      <text>
        <r>
          <rPr>
            <b/>
            <sz val="9"/>
            <color indexed="81"/>
            <rFont val="Tahoma"/>
            <family val="2"/>
            <charset val="204"/>
          </rPr>
          <t>NazimR:</t>
        </r>
        <r>
          <rPr>
            <sz val="9"/>
            <color indexed="81"/>
            <rFont val="Tahoma"/>
            <family val="2"/>
            <charset val="204"/>
          </rPr>
          <t xml:space="preserve">
Mühazirə 2
Bayram b</t>
        </r>
      </text>
    </comment>
    <comment ref="A44" authorId="0" guid="{F223A7AB-A972-4810-BA17-20387C489CE2}">
      <text>
        <r>
          <rPr>
            <b/>
            <sz val="9"/>
            <color indexed="81"/>
            <rFont val="Tahoma"/>
            <family val="2"/>
            <charset val="204"/>
          </rPr>
          <t>NazimR:</t>
        </r>
        <r>
          <rPr>
            <sz val="9"/>
            <color indexed="81"/>
            <rFont val="Tahoma"/>
            <family val="2"/>
            <charset val="204"/>
          </rPr>
          <t xml:space="preserve">
Ardıcıl olaraq mövzunun sıra nömrəsini yazın.</t>
        </r>
      </text>
    </comment>
    <comment ref="C44" authorId="0" guid="{7539A29E-A504-4DCA-ADCE-90B49AEEF92F}">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44" authorId="0" guid="{BECEFE5A-7392-4B0B-9901-4DC8BA3ED61F}">
      <text>
        <r>
          <rPr>
            <b/>
            <sz val="9"/>
            <color indexed="81"/>
            <rFont val="Tahoma"/>
            <family val="2"/>
            <charset val="204"/>
          </rPr>
          <t>NazimR:</t>
        </r>
        <r>
          <rPr>
            <sz val="9"/>
            <color indexed="81"/>
            <rFont val="Tahoma"/>
            <family val="2"/>
            <charset val="204"/>
          </rPr>
          <t xml:space="preserve">
Mühazirə 2
Bayram b</t>
        </r>
      </text>
    </comment>
    <comment ref="A45" authorId="0" guid="{DE818191-4704-4D2B-8487-AD2374EEE3D7}">
      <text>
        <r>
          <rPr>
            <b/>
            <sz val="9"/>
            <color indexed="81"/>
            <rFont val="Tahoma"/>
            <family val="2"/>
            <charset val="204"/>
          </rPr>
          <t>NazimR:</t>
        </r>
        <r>
          <rPr>
            <sz val="9"/>
            <color indexed="81"/>
            <rFont val="Tahoma"/>
            <family val="2"/>
            <charset val="204"/>
          </rPr>
          <t xml:space="preserve">
Ardıcıl olaraq mövzunun sıra nömrəsini yazın.</t>
        </r>
      </text>
    </comment>
    <comment ref="C45" authorId="0" guid="{D62FE460-7B62-45AF-8A5C-0EEB2DA20265}">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45" authorId="0" guid="{1976F25A-602A-46B4-AEBD-A4F1AFC36057}">
      <text>
        <r>
          <rPr>
            <b/>
            <sz val="9"/>
            <color indexed="81"/>
            <rFont val="Tahoma"/>
            <family val="2"/>
            <charset val="204"/>
          </rPr>
          <t>NazimR:</t>
        </r>
        <r>
          <rPr>
            <sz val="9"/>
            <color indexed="81"/>
            <rFont val="Tahoma"/>
            <family val="2"/>
            <charset val="204"/>
          </rPr>
          <t xml:space="preserve">
Mühazirə 2
Bayram b</t>
        </r>
      </text>
    </comment>
    <comment ref="A46" authorId="0" guid="{054FE2F3-3A90-4F80-A27F-5DB99AA77673}">
      <text>
        <r>
          <rPr>
            <b/>
            <sz val="9"/>
            <color indexed="81"/>
            <rFont val="Tahoma"/>
            <family val="2"/>
            <charset val="204"/>
          </rPr>
          <t>NazimR:</t>
        </r>
        <r>
          <rPr>
            <sz val="9"/>
            <color indexed="81"/>
            <rFont val="Tahoma"/>
            <family val="2"/>
            <charset val="204"/>
          </rPr>
          <t xml:space="preserve">
Ardıcıl olaraq mövzunun sıra nömrəsini yazın.</t>
        </r>
      </text>
    </comment>
    <comment ref="C46" authorId="0" guid="{3C4AF9AC-7FB2-40E6-B56F-15375A14169B}">
      <text>
        <r>
          <rPr>
            <b/>
            <sz val="9"/>
            <color indexed="81"/>
            <rFont val="Tahoma"/>
            <family val="2"/>
            <charset val="204"/>
          </rPr>
          <t>NazimR:</t>
        </r>
        <r>
          <rPr>
            <sz val="9"/>
            <color indexed="81"/>
            <rFont val="Tahoma"/>
            <family val="2"/>
            <charset val="204"/>
          </rPr>
          <t xml:space="preserve">
Tarixi daxil etməmişdən qabaq sıra nömrəsini yazın. Tarix və mövzu tematik plana uyğun olaraq görünəcək. Əgər lazım gəlsə tarixidə dəyişiklik edə bilərsiniz. Mövzu dəyişikliyini isə ancaq tematik planda etmək olar.</t>
        </r>
      </text>
    </comment>
    <comment ref="D46" authorId="0" guid="{542DFDBE-722A-4C32-B37F-07CE23B1C41C}">
      <text>
        <r>
          <rPr>
            <b/>
            <sz val="9"/>
            <color indexed="81"/>
            <rFont val="Tahoma"/>
            <family val="2"/>
            <charset val="204"/>
          </rPr>
          <t>NazimR:</t>
        </r>
        <r>
          <rPr>
            <sz val="9"/>
            <color indexed="81"/>
            <rFont val="Tahoma"/>
            <family val="2"/>
            <charset val="204"/>
          </rPr>
          <t xml:space="preserve">
Mühazirə 2
Bayram b</t>
        </r>
      </text>
    </comment>
  </commentList>
</comments>
</file>

<file path=xl/comments3.xml><?xml version="1.0" encoding="utf-8"?>
<comments xmlns="http://schemas.openxmlformats.org/spreadsheetml/2006/main">
  <authors>
    <author>NazimR</author>
  </authors>
  <commentList>
    <comment ref="B5" authorId="0" guid="{E90355D5-9573-421C-9F0E-0E2B8525E4EF}">
      <text>
        <r>
          <rPr>
            <b/>
            <sz val="9"/>
            <color indexed="81"/>
            <rFont val="Tahoma"/>
            <family val="2"/>
            <charset val="204"/>
          </rPr>
          <t>NazimR:</t>
        </r>
        <r>
          <rPr>
            <sz val="9"/>
            <color indexed="81"/>
            <rFont val="Tahoma"/>
            <family val="2"/>
            <charset val="204"/>
          </rPr>
          <t xml:space="preserve">
Növbəti addım “Jurnal” səhifəsində tələbələrin adı, soyadı və atasının adı yazılır.
Bu səhifədə tələbələrin davamiyyəti “ie”-iştirak edir, “q”-qayıb və 1-dən 10 qədər bal yazıla bilər. 
Əgər həmin gün bayramdırsa onda “b” yazmaq lazımdır. Nəzərə almaq lazımdır ki, davamiyyət yoxlanmamışdan qabaq 
“Baş səhifə”də həmin günün tarixi aktivləşdirilməlidir.</t>
        </r>
      </text>
    </comment>
    <comment ref="C5" authorId="0" guid="{B71C7375-7830-4FBF-BC31-D20CA803272A}">
      <text>
        <r>
          <rPr>
            <b/>
            <sz val="9"/>
            <color indexed="81"/>
            <rFont val="Tahoma"/>
            <family val="2"/>
            <charset val="204"/>
          </rPr>
          <t>NazimR:</t>
        </r>
        <r>
          <rPr>
            <sz val="9"/>
            <color indexed="81"/>
            <rFont val="Tahoma"/>
            <family val="2"/>
            <charset val="204"/>
          </rPr>
          <t xml:space="preserve">
M-   Dərsin növü mühazirə olduğunu göstərir.
S-    Dərsin növü seminar olduğunu göstərir.
B-    Bayram günü</t>
        </r>
      </text>
    </comment>
  </commentList>
</comments>
</file>

<file path=xl/comments4.xml><?xml version="1.0" encoding="utf-8"?>
<comments xmlns="http://schemas.openxmlformats.org/spreadsheetml/2006/main">
  <authors>
    <author>NazimR</author>
  </authors>
  <commentList>
    <comment ref="B11" authorId="0" guid="{7937D9AA-2E66-40C8-8207-F525D7CD6196}">
      <text>
        <r>
          <rPr>
            <b/>
            <sz val="9"/>
            <color indexed="81"/>
            <rFont val="Tahoma"/>
            <family val="2"/>
            <charset val="204"/>
          </rPr>
          <t>NazimR:</t>
        </r>
        <r>
          <rPr>
            <sz val="9"/>
            <color indexed="81"/>
            <rFont val="Tahoma"/>
            <family val="2"/>
            <charset val="204"/>
          </rPr>
          <t xml:space="preserve">
Bu sütuna tələbənin adı və soyadı daxil edilməlidir. Bundan sonra giriş balı hesablanacaq</t>
        </r>
      </text>
    </comment>
    <comment ref="AL12" authorId="0" guid="{2830461B-652E-40C5-9981-677B57C6C75B}">
      <text>
        <r>
          <rPr>
            <b/>
            <sz val="9"/>
            <color indexed="81"/>
            <rFont val="Tahoma"/>
            <family val="2"/>
            <charset val="204"/>
          </rPr>
          <t>NazimR:</t>
        </r>
        <r>
          <rPr>
            <sz val="9"/>
            <color indexed="81"/>
            <rFont val="Tahoma"/>
            <family val="2"/>
            <charset val="204"/>
          </rPr>
          <t xml:space="preserve">
Əgər tələbə imtahana  gəlmədisə xanaya g hərfini yazın
</t>
        </r>
      </text>
    </comment>
    <comment ref="AL13" authorId="0" guid="{D3E52776-D421-431C-9521-814340B906B5}">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14" authorId="0" guid="{E2EB8118-AA00-4E27-A220-9B7225CF0AAB}">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15" authorId="0" guid="{7D6F78AE-3C2D-4C93-BD5D-B1B42C4582BC}">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16" authorId="0" guid="{95D2B6D5-131D-4284-8694-2C17C0ED7C5D}">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17" authorId="0" guid="{5D651470-30E0-49D5-80E3-EBEAB1648670}">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18" authorId="0" guid="{233BF418-9688-41E0-85CC-A2FC15874EFB}">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19" authorId="0" guid="{66F1A456-44D5-47B4-A21E-A6C0A1F13345}">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20" authorId="0" guid="{BC2644E1-E409-4671-B687-48027530F6B5}">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21" authorId="0" guid="{08AB5653-D4C5-4817-8465-441E91B5E3D8}">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22" authorId="0" guid="{AF28D6D3-1B37-46B2-9199-89A833972F67}">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23" authorId="0" guid="{F5F86142-D05E-4413-B076-4022C3AFC139}">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24" authorId="0" guid="{6799325C-8C79-4789-8DD8-4D2650207F05}">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25" authorId="0" guid="{191C1263-7EA8-4B91-A670-DB0289E6C265}">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26" authorId="0" guid="{49EE5FF8-98C2-4001-BF48-A033E8FE6375}">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27" authorId="0" guid="{DFE28BDC-375C-478A-BB26-48A051289C6F}">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28" authorId="0" guid="{7AE018E9-10BD-4A93-BD75-0A12693AD413}">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29" authorId="0" guid="{A8DAEFE2-1710-447B-BA74-8E2F555959D3}">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30" authorId="0" guid="{4AE3EBDF-F53E-47A9-A2CF-13EAA81976D2}">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31" authorId="0" guid="{218F98AF-8771-40D6-BDDE-9CBA2F6C48EA}">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32" authorId="0" guid="{9FB445BF-D812-46EF-B773-20C3A3B8267E}">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33" authorId="0" guid="{06C44DBE-6CE9-4D84-9F0E-902F322193AF}">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34" authorId="0" guid="{842F9E5E-E3E5-472D-936F-837E156793C4}">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35" authorId="0" guid="{434D9BC9-407B-4544-922E-C9CA421BDBE6}">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42" authorId="0" guid="{AD5DBD69-F78F-4F5B-A662-F11B9520179B}">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43" authorId="0" guid="{67957464-48EB-483E-B42C-B2459DA63FD4}">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44" authorId="0" guid="{E1430DBF-8813-48E9-9D3E-51C0FD158823}">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45" authorId="0" guid="{AD7FA246-5668-4885-9D4F-65533920EFE3}">
      <text>
        <r>
          <rPr>
            <b/>
            <sz val="9"/>
            <color indexed="81"/>
            <rFont val="Tahoma"/>
            <family val="2"/>
            <charset val="204"/>
          </rPr>
          <t>NazimR:</t>
        </r>
        <r>
          <rPr>
            <sz val="9"/>
            <color indexed="81"/>
            <rFont val="Tahoma"/>
            <family val="2"/>
            <charset val="204"/>
          </rPr>
          <t xml:space="preserve">
Əgər tələbə imtahana  gəlmədisə xanaya g hərfini yazın</t>
        </r>
      </text>
    </comment>
    <comment ref="AL46" authorId="0" guid="{36674786-14DB-4A2A-AB88-6171763C4440}">
      <text>
        <r>
          <rPr>
            <b/>
            <sz val="9"/>
            <color indexed="81"/>
            <rFont val="Tahoma"/>
            <family val="2"/>
            <charset val="204"/>
          </rPr>
          <t>NazimR:</t>
        </r>
        <r>
          <rPr>
            <sz val="9"/>
            <color indexed="81"/>
            <rFont val="Tahoma"/>
            <family val="2"/>
            <charset val="204"/>
          </rPr>
          <t xml:space="preserve">
Əgər tələbə imtahana  gəlmədisə xanaya g hərfini yazın</t>
        </r>
      </text>
    </comment>
  </commentList>
</comments>
</file>

<file path=xl/comments5.xml><?xml version="1.0" encoding="utf-8"?>
<comments xmlns="http://schemas.openxmlformats.org/spreadsheetml/2006/main">
  <authors>
    <author>NazimR</author>
  </authors>
  <commentList>
    <comment ref="C1" authorId="0" guid="{D5E49E0C-9AC6-4C07-A482-C32EC5179B3D}">
      <text>
        <r>
          <rPr>
            <b/>
            <sz val="9"/>
            <color indexed="81"/>
            <rFont val="Tahoma"/>
            <family val="2"/>
            <charset val="204"/>
          </rPr>
          <t>NazimR:</t>
        </r>
        <r>
          <rPr>
            <sz val="9"/>
            <color indexed="81"/>
            <rFont val="Tahoma"/>
            <family val="2"/>
            <charset val="204"/>
          </rPr>
          <t xml:space="preserve">
İkinci addım “Tematik _plan” səhifəsini açmaq və bu səhifədə “Mühazirə və seminar  mövzularıı” doldurmaq lazımdır. 
Həmin cədvəlin “B” sütununda dərs cədvəlinə uyğun “Plan üzrə dərsin tarixləri  yazılır.  Bu səhifədə başqa heçnə yazılmır.</t>
        </r>
      </text>
    </comment>
    <comment ref="D1" authorId="0" guid="{95074895-DCA9-43C2-988C-F6AFE280F2FD}">
      <text>
        <r>
          <rPr>
            <b/>
            <sz val="9"/>
            <color indexed="81"/>
            <rFont val="Tahoma"/>
            <family val="2"/>
            <charset val="204"/>
          </rPr>
          <t>NazimR:</t>
        </r>
        <r>
          <rPr>
            <sz val="9"/>
            <color indexed="81"/>
            <rFont val="Tahoma"/>
            <family val="2"/>
            <charset val="204"/>
          </rPr>
          <t xml:space="preserve">
Bu xanaları doldurmağa ehtiyac yoxdur. Baş səhifədə olanlar burada görünəcək.
</t>
        </r>
      </text>
    </comment>
    <comment ref="E1" authorId="0" guid="{26E772E8-B0F9-41E2-9E45-E3956B661F0F}">
      <text>
        <r>
          <rPr>
            <b/>
            <sz val="9"/>
            <color indexed="81"/>
            <rFont val="Tahoma"/>
            <family val="2"/>
            <charset val="204"/>
          </rPr>
          <t>NazimR:</t>
        </r>
        <r>
          <rPr>
            <sz val="9"/>
            <color indexed="81"/>
            <rFont val="Tahoma"/>
            <family val="2"/>
            <charset val="204"/>
          </rPr>
          <t xml:space="preserve">
Bu xanaları doldurmağa ehtiyac yoxdur. Baş səhifədə olanlar burada görünəcək.
</t>
        </r>
      </text>
    </comment>
    <comment ref="F1" authorId="0" guid="{9CD0FE40-6F6A-4C20-95B7-DB2CF4B7F754}">
      <text>
        <r>
          <rPr>
            <b/>
            <sz val="9"/>
            <color indexed="81"/>
            <rFont val="Tahoma"/>
            <family val="2"/>
            <charset val="204"/>
          </rPr>
          <t>NazimR:</t>
        </r>
        <r>
          <rPr>
            <sz val="9"/>
            <color indexed="81"/>
            <rFont val="Tahoma"/>
            <family val="2"/>
            <charset val="204"/>
          </rPr>
          <t xml:space="preserve">
Bu xanaları doldurmağa ehtiyac yoxdur. Baş səhifədə olanlar burada görünəcək.
</t>
        </r>
      </text>
    </comment>
    <comment ref="D2" authorId="0" guid="{041D0380-FE78-423A-9F08-910B5EF713E5}">
      <text>
        <r>
          <rPr>
            <b/>
            <sz val="9"/>
            <color indexed="81"/>
            <rFont val="Tahoma"/>
            <family val="2"/>
            <charset val="204"/>
          </rPr>
          <t>NazimR:</t>
        </r>
        <r>
          <rPr>
            <sz val="9"/>
            <color indexed="81"/>
            <rFont val="Tahoma"/>
            <family val="2"/>
            <charset val="204"/>
          </rPr>
          <t xml:space="preserve">
Bu xanaları doldurmağa ehtiyac yoxdur. Baş səhifədə olanlar burada görünəcək.
</t>
        </r>
      </text>
    </comment>
  </commentList>
</comments>
</file>

<file path=xl/sharedStrings.xml><?xml version="1.0" encoding="utf-8"?>
<sst xmlns="http://schemas.openxmlformats.org/spreadsheetml/2006/main" count="115" uniqueCount="76">
  <si>
    <t>Ixtisas</t>
  </si>
  <si>
    <t>Qrup №-si:</t>
  </si>
  <si>
    <t>Fənnin adı:</t>
  </si>
  <si>
    <t>İmtahanın keçirildiyi tarix:</t>
  </si>
  <si>
    <t>Onlardan "A" alanlarin sayi:</t>
  </si>
  <si>
    <t xml:space="preserve"> "B" alanlarin sayi:</t>
  </si>
  <si>
    <t xml:space="preserve"> "C" alanlarin sayi:</t>
  </si>
  <si>
    <t xml:space="preserve"> "D" alanlarin sayi:</t>
  </si>
  <si>
    <t xml:space="preserve"> "E" alanlarin sayi:</t>
  </si>
  <si>
    <t xml:space="preserve"> "F" alanlarin sayi:</t>
  </si>
  <si>
    <t>İmtahanda iştirak edən müəllim:</t>
  </si>
  <si>
    <t>___________________</t>
  </si>
  <si>
    <t>Kafedra müdiri</t>
  </si>
  <si>
    <t>Tədris şöbəsinin müdiri:</t>
  </si>
  <si>
    <t>İmza</t>
  </si>
  <si>
    <t xml:space="preserve">Fakültənin adı: </t>
  </si>
  <si>
    <t>Müəllimin soyadı, adı, ata adı:</t>
  </si>
  <si>
    <t>Blankın müəllifi: Nazim Rüstəmov</t>
  </si>
  <si>
    <t>Tələbənin adı, soyadı</t>
  </si>
  <si>
    <t>bal</t>
  </si>
  <si>
    <t>balı</t>
  </si>
  <si>
    <t>hərflə</t>
  </si>
  <si>
    <t>№</t>
  </si>
  <si>
    <t>Müəllimin imzası</t>
  </si>
  <si>
    <t xml:space="preserve">Imtahana giriş balı CƏDVƏLİ № </t>
  </si>
  <si>
    <t>Kurs işi</t>
  </si>
  <si>
    <t>İştirak etməyən tələbələrin sayı:</t>
  </si>
  <si>
    <t>Tələbələrin sayı:</t>
  </si>
  <si>
    <t>Tələbə adı, soyadı, atasının adı</t>
  </si>
  <si>
    <t>İştirak edən tələbələrin sayı:</t>
  </si>
  <si>
    <t>Ixtisas:</t>
  </si>
  <si>
    <t>Copyright © RNS 2021</t>
  </si>
  <si>
    <t xml:space="preserve">QİYMƏT CƏDVƏLİ  № </t>
  </si>
  <si>
    <t>Mühazirə (Saat)</t>
  </si>
  <si>
    <t>Seminar (Saat)</t>
  </si>
  <si>
    <t>Cəmi:</t>
  </si>
  <si>
    <t>Imtahan verən tələbələrin sayı:</t>
  </si>
  <si>
    <t>İmtahanda iştirak etməyənlərin sayı:</t>
  </si>
  <si>
    <t>İmtahana buraxılmayanların sayı:</t>
  </si>
  <si>
    <t>Copyright©RNS2021.Nazim Rustamov</t>
  </si>
  <si>
    <t>Fakültənin adı:</t>
  </si>
  <si>
    <t>İxtisasın adı:</t>
  </si>
  <si>
    <t>Qrupun adı:</t>
  </si>
  <si>
    <t>İmtahan Tarixi:</t>
  </si>
  <si>
    <t>Saat miqdarı:</t>
  </si>
  <si>
    <t>İmtahan sualları</t>
  </si>
  <si>
    <t>MÜHAZİRƏ VƏ SEMİNAR MÖVZULARI</t>
  </si>
  <si>
    <t xml:space="preserve">Müəllimin adı, soyadı, atasının adı:  </t>
  </si>
  <si>
    <t>Sərbəst işlər</t>
  </si>
  <si>
    <t>Təqdimatı mövzular</t>
  </si>
  <si>
    <t>Tələbə aktivliyi</t>
  </si>
  <si>
    <t>Sərbəst iş və ya təqdimat</t>
  </si>
  <si>
    <t>Aralıq imtahanın nəticələri</t>
  </si>
  <si>
    <t>Aralıq imtahan</t>
  </si>
  <si>
    <t>AZƏRBAYCAN DÖVLƏT NEFT VƏ SƏNAYE UNİVERSİTETİ</t>
  </si>
  <si>
    <t>Fənnin krediti və ya saat:</t>
  </si>
  <si>
    <t>Copyright ©RNS-2021.SMİİYİ</t>
  </si>
  <si>
    <t>İmtahanda topladığı bal</t>
  </si>
  <si>
    <t>Semestrdə topladığı yekun bal</t>
  </si>
  <si>
    <t>Fənn üzrə Imtahana qədər  topladığı bal</t>
  </si>
  <si>
    <t>Tarix</t>
  </si>
  <si>
    <t>Yekun qiyməti</t>
  </si>
  <si>
    <t>Yekun qiymət bal</t>
  </si>
  <si>
    <t>Yekun qiymət (hərflə)</t>
  </si>
  <si>
    <t>Bal</t>
  </si>
  <si>
    <t>Tədris ili:</t>
  </si>
  <si>
    <t>TƏKRAR  ALI TƏHSIL ÜZRƏ QIYABI ŞÖBƏDƏ TƏHSIL ALAN TƏLƏBƏLƏRIN</t>
  </si>
  <si>
    <t>TƏKRAR  ALI TƏHSIL ÜZRƏ QIYABI ŞÖBƏDƏ TƏHSIL ALAN TƏLƏBƏLƏRİN QRUP</t>
  </si>
  <si>
    <t>tədris ili</t>
  </si>
  <si>
    <t>TƏKRAR  ALI TƏHSIL ÜZRƏ QIYABI ŞÖBƏDƏ TƏHSIL ALAN TƏLƏBƏLƏRIN JURNALI</t>
  </si>
  <si>
    <t>Keçirilmiş dərslərin Tarixi</t>
  </si>
  <si>
    <t>Keçirilmiş mühazirə Saatı</t>
  </si>
  <si>
    <t>Keçirilmiş seminar Saatı</t>
  </si>
  <si>
    <t>Cədvəl üzrə dərsin Tarixi</t>
  </si>
  <si>
    <t xml:space="preserve">YEKUN QİYMƏT CƏDVƏLİ  № </t>
  </si>
  <si>
    <t>Imtahana qədər topladığı</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</si>
</sst>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Red]0"/>
    <numFmt numFmtId="165" formatCode="dd\.mm\.yy;@"/>
    <numFmt numFmtId="166" formatCode="dd\.mm\.yyyy;@"/>
  </numFmts>
  <fonts count="70">
    <font>
      <sz val="11"/>
      <color theme="1"/>
      <name val="Calibri"/>
      <family val="2"/>
      <scheme val="minor"/>
    </font>
    <font>
      <sz val="11"/>
      <color theme="1"/>
      <name val="Times New Roman"/>
      <family val="2"/>
    </font>
    <font>
      <sz val="11"/>
      <color theme="1"/>
      <name val="Times New Roman"/>
      <family val="2"/>
    </font>
    <font>
      <b/>
      <sz val="10"/>
      <name val="Times New Roman"/>
      <family val="1"/>
      <charset val="204"/>
    </font>
    <font>
      <sz val="10"/>
      <name val="Times New Roman"/>
      <family val="1"/>
      <charset val="204"/>
    </font>
    <font>
      <sz val="9"/>
      <color indexed="81"/>
      <name val="Tahoma"/>
      <family val="2"/>
      <charset val="204"/>
    </font>
    <font>
      <b/>
      <sz val="9"/>
      <color indexed="81"/>
      <name val="Tahoma"/>
      <family val="2"/>
      <charset val="204"/>
    </font>
    <font>
      <sz val="12"/>
      <name val="Times New Roman"/>
      <family val="1"/>
      <charset val="204"/>
    </font>
    <font>
      <sz val="11"/>
      <color theme="1"/>
      <name val="Times New Roman"/>
      <family val="1"/>
      <charset val="204"/>
    </font>
    <font>
      <b/>
      <sz val="12"/>
      <name val="Times New Roman"/>
      <family val="1"/>
      <charset val="204"/>
    </font>
    <font>
      <sz val="12"/>
      <color theme="1"/>
      <name val="Times New Roman"/>
      <family val="1"/>
      <charset val="204"/>
    </font>
    <font>
      <sz val="12"/>
      <color theme="9" tint="-0.499984740745262"/>
      <name val="Times New Roman"/>
      <family val="1"/>
      <charset val="204"/>
    </font>
    <font>
      <sz val="11"/>
      <color theme="2" tint="-0.249977111117893"/>
      <name val="Times New Roman"/>
      <family val="1"/>
      <charset val="204"/>
    </font>
    <font>
      <i/>
      <sz val="11"/>
      <color theme="2" tint="-0.499984740745262"/>
      <name val="Times New Roman"/>
      <family val="1"/>
      <charset val="204"/>
    </font>
    <font>
      <sz val="12"/>
      <color theme="1"/>
      <name val="Calibri"/>
      <family val="2"/>
      <scheme val="minor"/>
    </font>
    <font>
      <b/>
      <sz val="11"/>
      <color theme="1"/>
      <name val="Calibri"/>
      <family val="2"/>
      <scheme val="minor"/>
    </font>
    <font>
      <sz val="12"/>
      <color theme="1"/>
      <name val="Arial"/>
      <family val="2"/>
      <charset val="204"/>
    </font>
    <font>
      <sz val="11"/>
      <name val="Times New Roman"/>
      <family val="1"/>
      <charset val="204"/>
    </font>
    <font>
      <sz val="12"/>
      <color rgb="FF000000"/>
      <name val="Times New Roman"/>
      <family val="1"/>
      <charset val="204"/>
    </font>
    <font>
      <b/>
      <sz val="12"/>
      <color theme="1"/>
      <name val="Times New Roman"/>
      <family val="1"/>
      <charset val="204"/>
    </font>
    <font>
      <b/>
      <sz val="11"/>
      <color theme="1"/>
      <name val="Tahoma"/>
      <family val="2"/>
      <charset val="204"/>
    </font>
    <font>
      <b/>
      <sz val="11"/>
      <color theme="1"/>
      <name val="Times New Roman"/>
      <family val="1"/>
      <charset val="204"/>
    </font>
    <font>
      <b/>
      <sz val="11"/>
      <name val="Times New Roman"/>
      <family val="1"/>
      <charset val="204"/>
    </font>
    <font>
      <b/>
      <i/>
      <sz val="11"/>
      <name val="Times New Roman"/>
      <family val="1"/>
      <charset val="204"/>
    </font>
    <font>
      <b/>
      <sz val="11"/>
      <name val="Calibri"/>
      <family val="2"/>
      <scheme val="minor"/>
    </font>
    <font>
      <b/>
      <sz val="12"/>
      <color theme="0"/>
      <name val="Times New Roman"/>
      <family val="1"/>
      <charset val="204"/>
    </font>
    <font>
      <b/>
      <sz val="11"/>
      <color theme="0"/>
      <name val="Times New Roman"/>
      <family val="1"/>
      <charset val="204"/>
    </font>
    <font>
      <b/>
      <sz val="9"/>
      <color theme="0"/>
      <name val="Times New Roman"/>
      <family val="1"/>
      <charset val="204"/>
    </font>
    <font>
      <b/>
      <sz val="10"/>
      <color theme="0"/>
      <name val="Times New Roman"/>
      <family val="1"/>
      <charset val="204"/>
    </font>
    <font>
      <b/>
      <sz val="12"/>
      <color theme="1"/>
      <name val="Calibri"/>
      <family val="2"/>
      <scheme val="minor"/>
    </font>
    <font>
      <i/>
      <sz val="12"/>
      <color theme="3" tint="-0.249977111117893"/>
      <name val="Times New Roman"/>
      <family val="1"/>
      <charset val="204"/>
    </font>
    <font>
      <sz val="10"/>
      <color theme="1"/>
      <name val="Calibri"/>
      <family val="2"/>
      <scheme val="minor"/>
    </font>
    <font>
      <sz val="11"/>
      <color rgb="FF000000"/>
      <name val="Times New Roman"/>
      <family val="1"/>
      <charset val="204"/>
    </font>
    <font>
      <sz val="11"/>
      <color theme="9" tint="0.59999389629810485"/>
      <name val="Calibri"/>
      <family val="2"/>
      <scheme val="minor"/>
    </font>
    <font>
      <b/>
      <sz val="12"/>
      <color rgb="FFC00000"/>
      <name val="Times New Roman"/>
      <family val="1"/>
      <charset val="204"/>
    </font>
    <font>
      <b/>
      <sz val="12"/>
      <color rgb="FF000000"/>
      <name val="Times New Roman"/>
      <family val="1"/>
      <charset val="204"/>
    </font>
    <font>
      <b/>
      <sz val="12"/>
      <color rgb="FFFF0000"/>
      <name val="Times New Roman"/>
      <family val="1"/>
      <charset val="204"/>
    </font>
    <font>
      <i/>
      <sz val="11"/>
      <color theme="0"/>
      <name val="Times New Roman"/>
      <family val="1"/>
      <charset val="204"/>
    </font>
    <font>
      <sz val="11"/>
      <color theme="0"/>
      <name val="Calibri"/>
      <family val="2"/>
      <scheme val="minor"/>
    </font>
    <font>
      <sz val="11"/>
      <color theme="0"/>
      <name val="Times New Roman"/>
      <family val="1"/>
      <charset val="204"/>
    </font>
    <font>
      <sz val="11"/>
      <color theme="4" tint="-0.499984740745262"/>
      <name val="Times New Roman"/>
      <family val="1"/>
      <charset val="204"/>
    </font>
    <font>
      <sz val="12"/>
      <color theme="4" tint="-0.499984740745262"/>
      <name val="Times New Roman"/>
      <family val="1"/>
      <charset val="204"/>
    </font>
    <font>
      <b/>
      <sz val="12"/>
      <color theme="4" tint="-0.499984740745262"/>
      <name val="Times New Roman"/>
      <family val="1"/>
      <charset val="204"/>
    </font>
    <font>
      <i/>
      <sz val="11"/>
      <color theme="0" tint="-0.499984740745262"/>
      <name val="Calibri"/>
      <family val="2"/>
      <charset val="204"/>
      <scheme val="minor"/>
    </font>
    <font>
      <b/>
      <sz val="11"/>
      <color theme="1"/>
      <name val="Calibri"/>
      <family val="2"/>
      <charset val="204"/>
      <scheme val="minor"/>
    </font>
    <font>
      <b/>
      <sz val="11"/>
      <color rgb="FFC00000"/>
      <name val="Times New Roman"/>
      <family val="1"/>
      <charset val="204"/>
    </font>
    <font>
      <b/>
      <sz val="12"/>
      <color theme="8" tint="-0.499984740745262"/>
      <name val="Times New Roman"/>
      <family val="1"/>
      <charset val="204"/>
    </font>
    <font>
      <b/>
      <sz val="11"/>
      <color theme="8" tint="-0.499984740745262"/>
      <name val="Times New Roman"/>
      <family val="1"/>
      <charset val="204"/>
    </font>
    <font>
      <sz val="10"/>
      <color theme="8" tint="-0.499984740745262"/>
      <name val="Times New Roman"/>
      <family val="1"/>
      <charset val="204"/>
    </font>
    <font>
      <sz val="11"/>
      <color theme="1"/>
      <name val="Word az"/>
    </font>
    <font>
      <b/>
      <sz val="14"/>
      <color theme="8" tint="-0.499984740745262"/>
      <name val="Times New Roman"/>
      <family val="1"/>
      <charset val="204"/>
    </font>
    <font>
      <b/>
      <sz val="14"/>
      <color theme="1"/>
      <name val="Times New Roman"/>
      <family val="1"/>
      <charset val="204"/>
    </font>
    <font>
      <sz val="10"/>
      <color theme="0"/>
      <name val="Times New Roman"/>
      <family val="1"/>
      <charset val="204"/>
    </font>
    <font>
      <sz val="9"/>
      <color theme="0"/>
      <name val="Times New Roman"/>
      <family val="1"/>
      <charset val="204"/>
    </font>
    <font>
      <sz val="10"/>
      <color rgb="FFFFFFFF"/>
      <name val="Arial"/>
      <family val="2"/>
      <charset val="204"/>
    </font>
    <font>
      <i/>
      <sz val="11"/>
      <color rgb="FFFFABAB"/>
      <name val="Calibri"/>
      <family val="2"/>
      <charset val="204"/>
      <scheme val="minor"/>
    </font>
    <font>
      <sz val="12"/>
      <color theme="8" tint="-0.499984740745262"/>
      <name val="Times New Roman"/>
      <family val="1"/>
      <charset val="204"/>
    </font>
    <font>
      <sz val="11"/>
      <name val="Calibri"/>
      <family val="2"/>
      <scheme val="minor"/>
    </font>
    <font>
      <b/>
      <sz val="12"/>
      <color theme="0"/>
      <name val="Calibri"/>
      <family val="2"/>
      <charset val="204"/>
      <scheme val="minor"/>
    </font>
    <font>
      <sz val="10"/>
      <color theme="1"/>
      <name val="Times New Roman"/>
      <family val="1"/>
      <charset val="204"/>
    </font>
    <font>
      <sz val="12"/>
      <color theme="1" tint="4.9989318521683403E-2"/>
      <name val="Times New Roman"/>
      <family val="1"/>
      <charset val="204"/>
    </font>
    <font>
      <b/>
      <sz val="11"/>
      <color theme="0"/>
      <name val="Calibri"/>
      <family val="2"/>
      <charset val="204"/>
      <scheme val="minor"/>
    </font>
    <font>
      <sz val="10"/>
      <color rgb="FF000000"/>
      <name val="Times New Roman"/>
      <family val="1"/>
      <charset val="204"/>
    </font>
    <font>
      <sz val="11"/>
      <color rgb="FFFF0000"/>
      <name val="Times New Roman"/>
      <family val="1"/>
      <charset val="204"/>
    </font>
    <font>
      <b/>
      <sz val="12"/>
      <color rgb="FFFF0000"/>
      <name val="Calibri"/>
      <family val="2"/>
      <scheme val="minor"/>
    </font>
    <font>
      <b/>
      <sz val="12"/>
      <color theme="0"/>
      <name val="Calibri"/>
      <family val="2"/>
      <scheme val="minor"/>
    </font>
    <font>
      <sz val="11"/>
      <color theme="8" tint="-0.499984740745262"/>
      <name val="Calibri"/>
      <family val="2"/>
      <scheme val="minor"/>
    </font>
    <font>
      <b/>
      <sz val="11"/>
      <color theme="8" tint="-0.499984740745262"/>
      <name val="Calibri"/>
      <family val="2"/>
      <charset val="204"/>
      <scheme val="minor"/>
    </font>
    <font>
      <b/>
      <sz val="16"/>
      <color theme="8" tint="-0.499984740745262"/>
      <name val="Times New Roman"/>
      <family val="1"/>
      <charset val="204"/>
    </font>
    <font>
      <b/>
      <sz val="10"/>
      <color theme="8" tint="-0.499984740745262"/>
      <name val="Times New Roman"/>
      <family val="1"/>
      <charset val="204"/>
    </font>
  </fonts>
  <fills count="41">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2"/>
        <bgColor indexed="64"/>
      </patternFill>
    </fill>
    <fill>
      <patternFill patternType="solid">
        <fgColor theme="0" tint="-4.9989318521683403E-2"/>
        <bgColor indexed="64"/>
      </patternFill>
    </fill>
    <fill>
      <patternFill patternType="solid">
        <fgColor theme="4" tint="0.79998168889431442"/>
        <bgColor indexed="65"/>
      </patternFill>
    </fill>
    <fill>
      <patternFill patternType="solid">
        <fgColor theme="9" tint="0.79998168889431442"/>
        <bgColor indexed="64"/>
      </patternFill>
    </fill>
    <fill>
      <patternFill patternType="solid">
        <fgColor rgb="FFC00000"/>
        <bgColor indexed="64"/>
      </patternFill>
    </fill>
    <fill>
      <patternFill patternType="solid">
        <fgColor theme="6" tint="0.79998168889431442"/>
        <bgColor indexed="64"/>
      </patternFill>
    </fill>
    <fill>
      <gradientFill type="path" left="0.5" right="0.5" top="0.5" bottom="0.5">
        <stop position="0">
          <color theme="8" tint="-0.49803155613879818"/>
        </stop>
        <stop position="1">
          <color theme="4" tint="-0.49803155613879818"/>
        </stop>
      </gradientFill>
    </fill>
    <fill>
      <gradientFill degree="90">
        <stop position="0">
          <color theme="0"/>
        </stop>
        <stop position="1">
          <color theme="8" tint="0.59999389629810485"/>
        </stop>
      </gradientFill>
    </fill>
    <fill>
      <gradientFill degree="90">
        <stop position="0">
          <color theme="0"/>
        </stop>
        <stop position="1">
          <color theme="5" tint="0.59999389629810485"/>
        </stop>
      </gradientFill>
    </fill>
    <fill>
      <gradientFill type="path" left="0.5" right="0.5" top="0.5" bottom="0.5">
        <stop position="0">
          <color theme="0"/>
        </stop>
        <stop position="1">
          <color theme="8" tint="0.80001220740379042"/>
        </stop>
      </gradientFill>
    </fill>
    <fill>
      <gradientFill type="path" left="0.5" right="0.5" top="0.5" bottom="0.5">
        <stop position="0">
          <color theme="8" tint="-0.49803155613879818"/>
        </stop>
        <stop position="1">
          <color theme="8" tint="-0.25098422193060094"/>
        </stop>
      </gradientFill>
    </fill>
    <fill>
      <gradientFill degree="90">
        <stop position="0">
          <color rgb="FFFF0000"/>
        </stop>
        <stop position="1">
          <color rgb="FFC00000"/>
        </stop>
      </gradientFill>
    </fill>
    <fill>
      <gradientFill degree="90">
        <stop position="0">
          <color theme="0"/>
        </stop>
        <stop position="1">
          <color theme="8" tint="0.80001220740379042"/>
        </stop>
      </gradientFill>
    </fill>
    <fill>
      <gradientFill degree="90">
        <stop position="0">
          <color theme="0"/>
        </stop>
        <stop position="1">
          <color rgb="FFFFDDDD"/>
        </stop>
      </gradientFill>
    </fill>
    <fill>
      <gradientFill degree="90">
        <stop position="0">
          <color theme="0"/>
        </stop>
        <stop position="1">
          <color theme="0" tint="-0.1490218817712943"/>
        </stop>
      </gradientFill>
    </fill>
    <fill>
      <gradientFill degree="90">
        <stop position="0">
          <color theme="0"/>
        </stop>
        <stop position="1">
          <color theme="9" tint="0.40000610370189521"/>
        </stop>
      </gradientFill>
    </fill>
    <fill>
      <gradientFill type="path" left="0.5" right="0.5" top="0.5" bottom="0.5">
        <stop position="0">
          <color theme="0"/>
        </stop>
        <stop position="1">
          <color theme="4"/>
        </stop>
      </gradientFill>
    </fill>
    <fill>
      <gradientFill degree="90">
        <stop position="0">
          <color theme="0"/>
        </stop>
        <stop position="1">
          <color theme="4" tint="0.80001220740379042"/>
        </stop>
      </gradientFill>
    </fill>
    <fill>
      <gradientFill degree="90">
        <stop position="0">
          <color theme="9" tint="0.80001220740379042"/>
        </stop>
        <stop position="0.5">
          <color theme="9" tint="0.59999389629810485"/>
        </stop>
        <stop position="1">
          <color theme="9" tint="0.80001220740379042"/>
        </stop>
      </gradientFill>
    </fill>
    <fill>
      <gradientFill degree="90">
        <stop position="0">
          <color theme="0"/>
        </stop>
        <stop position="1">
          <color theme="0" tint="-5.0965910824915313E-2"/>
        </stop>
      </gradientFill>
    </fill>
    <fill>
      <gradientFill degree="90">
        <stop position="0">
          <color theme="0" tint="-5.0965910824915313E-2"/>
        </stop>
        <stop position="0.5">
          <color theme="0"/>
        </stop>
        <stop position="1">
          <color theme="0" tint="-5.0965910824915313E-2"/>
        </stop>
      </gradientFill>
    </fill>
    <fill>
      <patternFill patternType="solid">
        <fgColor theme="0" tint="-0.14999847407452621"/>
        <bgColor indexed="64"/>
      </patternFill>
    </fill>
    <fill>
      <patternFill patternType="solid">
        <fgColor theme="0" tint="-0.14999847407452621"/>
        <bgColor auto="1"/>
      </patternFill>
    </fill>
    <fill>
      <patternFill patternType="solid">
        <fgColor theme="8" tint="-0.499984740745262"/>
        <bgColor indexed="64"/>
      </patternFill>
    </fill>
    <fill>
      <patternFill patternType="solid">
        <fgColor rgb="FFC00000"/>
        <bgColor auto="1"/>
      </patternFill>
    </fill>
    <fill>
      <patternFill patternType="solid">
        <fgColor theme="0"/>
        <bgColor auto="1"/>
      </patternFill>
    </fill>
    <fill>
      <patternFill patternType="solid">
        <fgColor theme="4" tint="0.79998168889431442"/>
        <bgColor indexed="64"/>
      </patternFill>
    </fill>
    <fill>
      <patternFill patternType="solid">
        <fgColor theme="4" tint="0.79998168889431442"/>
        <bgColor auto="1"/>
      </patternFill>
    </fill>
    <fill>
      <patternFill patternType="solid">
        <fgColor theme="8" tint="-0.499984740745262"/>
        <bgColor auto="1"/>
      </patternFill>
    </fill>
    <fill>
      <patternFill patternType="solid">
        <fgColor theme="9" tint="0.79998168889431442"/>
        <bgColor auto="1"/>
      </patternFill>
    </fill>
    <fill>
      <patternFill patternType="solid">
        <fgColor theme="7" tint="0.59999389629810485"/>
        <bgColor auto="1"/>
      </patternFill>
    </fill>
    <fill>
      <patternFill patternType="solid">
        <fgColor rgb="FFCCFFCC"/>
        <bgColor indexed="64"/>
      </patternFill>
    </fill>
    <fill>
      <patternFill patternType="solid">
        <fgColor rgb="FFFF0000"/>
        <bgColor indexed="64"/>
      </patternFill>
    </fill>
    <fill>
      <gradientFill degree="270">
        <stop position="0">
          <color theme="8" tint="0.80001220740379042"/>
        </stop>
        <stop position="1">
          <color theme="8" tint="0.40000610370189521"/>
        </stop>
      </gradientFill>
    </fill>
    <fill>
      <gradientFill degree="90">
        <stop position="0">
          <color theme="0"/>
        </stop>
        <stop position="1">
          <color theme="0"/>
        </stop>
      </gradientFill>
    </fill>
    <fill>
      <gradientFill degree="90">
        <stop position="0">
          <color theme="0" tint="-5.0965910824915313E-2"/>
        </stop>
        <stop position="1">
          <color theme="0" tint="-5.0965910824915313E-2"/>
        </stop>
      </gradientFill>
    </fill>
    <fill>
      <patternFill patternType="solid">
        <fgColor theme="8"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C00000"/>
      </left>
      <right style="thin">
        <color rgb="FFC00000"/>
      </right>
      <top style="thin">
        <color rgb="FFC00000"/>
      </top>
      <bottom style="thin">
        <color rgb="FFC00000"/>
      </bottom>
      <diagonal/>
    </border>
    <border>
      <left/>
      <right style="thin">
        <color indexed="64"/>
      </right>
      <top style="thin">
        <color rgb="FFC00000"/>
      </top>
      <bottom style="thin">
        <color rgb="FFC00000"/>
      </bottom>
      <diagonal/>
    </border>
    <border>
      <left style="thin">
        <color indexed="64"/>
      </left>
      <right style="thin">
        <color indexed="64"/>
      </right>
      <top style="thin">
        <color rgb="FFC00000"/>
      </top>
      <bottom style="thin">
        <color rgb="FFC00000"/>
      </bottom>
      <diagonal/>
    </border>
    <border>
      <left style="thin">
        <color indexed="64"/>
      </left>
      <right style="thin">
        <color indexed="64"/>
      </right>
      <top/>
      <bottom style="thin">
        <color rgb="FFC00000"/>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rgb="FF002060"/>
      </top>
      <bottom style="thin">
        <color indexed="64"/>
      </bottom>
      <diagonal/>
    </border>
  </borders>
  <cellStyleXfs count="2">
    <xf numFmtId="0" fontId="0" fillId="0" borderId="0"/>
    <xf numFmtId="0" fontId="2" fillId="6" borderId="0" applyNumberFormat="0" applyBorder="0" applyAlignment="0" applyProtection="0"/>
  </cellStyleXfs>
  <cellXfs count="282">
    <xf numFmtId="0" fontId="0" fillId="0" borderId="0" xfId="0"/>
    <xf numFmtId="1" fontId="7" fillId="2" borderId="1"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horizontal="right" vertical="top" wrapText="1"/>
      <protection hidden="1"/>
    </xf>
    <xf numFmtId="0" fontId="10" fillId="0" borderId="0" xfId="0" applyFont="1" applyFill="1" applyBorder="1" applyProtection="1">
      <protection hidden="1"/>
    </xf>
    <xf numFmtId="0" fontId="7" fillId="0" borderId="0" xfId="0" applyFont="1" applyFill="1" applyBorder="1" applyAlignment="1" applyProtection="1">
      <alignment horizontal="right" vertical="center"/>
      <protection hidden="1"/>
    </xf>
    <xf numFmtId="0" fontId="11" fillId="2" borderId="1" xfId="0" applyFont="1" applyFill="1" applyBorder="1" applyAlignment="1" applyProtection="1">
      <alignment horizontal="center" vertical="center"/>
      <protection hidden="1"/>
    </xf>
    <xf numFmtId="0" fontId="10" fillId="0" borderId="0" xfId="0" applyFont="1" applyFill="1" applyBorder="1" applyAlignment="1" applyProtection="1">
      <protection hidden="1"/>
    </xf>
    <xf numFmtId="0" fontId="7" fillId="0" borderId="0" xfId="0" applyFont="1" applyFill="1" applyBorder="1" applyAlignment="1" applyProtection="1">
      <alignment vertical="top" wrapText="1"/>
      <protection hidden="1"/>
    </xf>
    <xf numFmtId="0" fontId="7" fillId="0" borderId="0" xfId="0" applyFont="1" applyFill="1" applyBorder="1" applyAlignment="1" applyProtection="1">
      <alignment horizontal="left" vertical="top" wrapText="1"/>
      <protection hidden="1"/>
    </xf>
    <xf numFmtId="0" fontId="10" fillId="0" borderId="0" xfId="0" applyFont="1" applyFill="1" applyBorder="1" applyAlignment="1" applyProtection="1">
      <alignment horizontal="left" vertical="top" wrapText="1"/>
      <protection hidden="1"/>
    </xf>
    <xf numFmtId="0" fontId="0" fillId="0" borderId="0" xfId="0" applyProtection="1">
      <protection hidden="1"/>
    </xf>
    <xf numFmtId="0" fontId="13" fillId="0" borderId="0" xfId="0" applyFont="1" applyAlignment="1" applyProtection="1">
      <alignment horizontal="left"/>
      <protection hidden="1"/>
    </xf>
    <xf numFmtId="0" fontId="10" fillId="0" borderId="1" xfId="0" applyFont="1" applyFill="1" applyBorder="1" applyProtection="1">
      <protection hidden="1"/>
    </xf>
    <xf numFmtId="0" fontId="7" fillId="2" borderId="1" xfId="0" applyFont="1" applyFill="1" applyBorder="1" applyAlignment="1" applyProtection="1">
      <alignment horizontal="center" vertical="center"/>
      <protection hidden="1"/>
    </xf>
    <xf numFmtId="0" fontId="0" fillId="0" borderId="0" xfId="0" applyFont="1"/>
    <xf numFmtId="0" fontId="10" fillId="0" borderId="1" xfId="0" applyFont="1" applyBorder="1" applyAlignment="1">
      <alignment horizontal="center" vertical="center"/>
    </xf>
    <xf numFmtId="0" fontId="15" fillId="0" borderId="0" xfId="0" applyFont="1"/>
    <xf numFmtId="0" fontId="10" fillId="0" borderId="4" xfId="0" applyFont="1" applyFill="1" applyBorder="1" applyProtection="1">
      <protection hidden="1"/>
    </xf>
    <xf numFmtId="0" fontId="0" fillId="0" borderId="0" xfId="0" applyBorder="1"/>
    <xf numFmtId="1" fontId="14" fillId="0" borderId="1" xfId="0" applyNumberFormat="1" applyFont="1" applyBorder="1" applyAlignment="1" applyProtection="1">
      <alignment horizontal="center" vertical="center"/>
      <protection hidden="1"/>
    </xf>
    <xf numFmtId="0" fontId="8" fillId="0" borderId="1" xfId="0" applyFont="1" applyBorder="1" applyAlignment="1">
      <alignment horizontal="center" vertical="center"/>
    </xf>
    <xf numFmtId="0" fontId="7" fillId="0" borderId="1" xfId="0" applyFont="1" applyFill="1" applyBorder="1" applyAlignment="1" applyProtection="1">
      <alignment horizontal="center" vertical="center"/>
      <protection hidden="1"/>
    </xf>
    <xf numFmtId="0" fontId="10" fillId="2" borderId="1" xfId="0" applyFont="1" applyFill="1" applyBorder="1" applyAlignment="1" applyProtection="1">
      <alignment horizontal="center" vertical="center" wrapText="1"/>
      <protection hidden="1"/>
    </xf>
    <xf numFmtId="0" fontId="7" fillId="2" borderId="1" xfId="0" applyFont="1" applyFill="1" applyBorder="1" applyAlignment="1" applyProtection="1">
      <alignment horizontal="center" vertical="center" wrapText="1"/>
      <protection hidden="1"/>
    </xf>
    <xf numFmtId="0" fontId="17" fillId="0" borderId="0" xfId="0" applyFont="1" applyFill="1" applyBorder="1" applyAlignment="1" applyProtection="1">
      <alignment horizontal="right" vertical="top" wrapText="1"/>
      <protection hidden="1"/>
    </xf>
    <xf numFmtId="0" fontId="0" fillId="0" borderId="0" xfId="0" applyAlignment="1">
      <alignment horizontal="center"/>
    </xf>
    <xf numFmtId="0" fontId="0" fillId="0" borderId="0" xfId="0" applyAlignment="1">
      <alignment horizontal="center" vertical="center"/>
    </xf>
    <xf numFmtId="0" fontId="4" fillId="0" borderId="0" xfId="0" applyFont="1" applyFill="1" applyBorder="1" applyAlignment="1" applyProtection="1">
      <alignment horizontal="center" vertical="center"/>
      <protection locked="0"/>
    </xf>
    <xf numFmtId="0" fontId="24" fillId="0" borderId="0" xfId="0" applyFont="1"/>
    <xf numFmtId="0" fontId="8" fillId="0" borderId="0" xfId="0" applyFont="1" applyAlignment="1">
      <alignment horizontal="left"/>
    </xf>
    <xf numFmtId="0" fontId="8" fillId="0" borderId="0" xfId="0" applyFont="1" applyFill="1" applyProtection="1">
      <protection hidden="1"/>
    </xf>
    <xf numFmtId="0" fontId="22" fillId="0" borderId="0" xfId="0" applyFont="1" applyFill="1" applyProtection="1">
      <protection hidden="1"/>
    </xf>
    <xf numFmtId="0" fontId="4" fillId="0" borderId="0" xfId="0" applyFont="1" applyFill="1" applyAlignment="1" applyProtection="1">
      <alignment horizontal="center"/>
      <protection hidden="1"/>
    </xf>
    <xf numFmtId="0" fontId="9" fillId="3" borderId="3" xfId="0" applyFont="1" applyFill="1" applyBorder="1" applyAlignment="1" applyProtection="1">
      <alignment horizontal="right" vertical="center" wrapText="1"/>
      <protection hidden="1"/>
    </xf>
    <xf numFmtId="0" fontId="9" fillId="3" borderId="3" xfId="0" applyFont="1" applyFill="1" applyBorder="1" applyAlignment="1" applyProtection="1">
      <alignment horizontal="right" vertical="center"/>
      <protection hidden="1"/>
    </xf>
    <xf numFmtId="0" fontId="29" fillId="3" borderId="10" xfId="0" applyFont="1" applyFill="1" applyBorder="1" applyAlignment="1" applyProtection="1">
      <alignment horizontal="center" vertical="center"/>
      <protection hidden="1"/>
    </xf>
    <xf numFmtId="0" fontId="29" fillId="3" borderId="11" xfId="0" applyFont="1" applyFill="1" applyBorder="1" applyAlignment="1" applyProtection="1">
      <alignment horizontal="center" vertical="center"/>
      <protection hidden="1"/>
    </xf>
    <xf numFmtId="0" fontId="4" fillId="0" borderId="0" xfId="0" applyFont="1" applyFill="1" applyBorder="1" applyAlignment="1" applyProtection="1">
      <alignment horizontal="right" vertical="center"/>
      <protection hidden="1"/>
    </xf>
    <xf numFmtId="0" fontId="4" fillId="0" borderId="0" xfId="0" applyFont="1" applyFill="1" applyBorder="1" applyAlignment="1" applyProtection="1">
      <alignment horizontal="left" vertical="center"/>
      <protection hidden="1"/>
    </xf>
    <xf numFmtId="0" fontId="4" fillId="0" borderId="0" xfId="0" applyFont="1" applyFill="1" applyBorder="1" applyAlignment="1" applyProtection="1">
      <alignment horizontal="center"/>
      <protection hidden="1"/>
    </xf>
    <xf numFmtId="0" fontId="4" fillId="0" borderId="0" xfId="0" applyFont="1" applyFill="1" applyBorder="1" applyAlignment="1" applyProtection="1">
      <alignment horizontal="left"/>
      <protection hidden="1"/>
    </xf>
    <xf numFmtId="0" fontId="8" fillId="0" borderId="0" xfId="0" applyFont="1" applyFill="1" applyAlignment="1" applyProtection="1">
      <alignment horizontal="left"/>
      <protection hidden="1"/>
    </xf>
    <xf numFmtId="0" fontId="4" fillId="0" borderId="0" xfId="0" applyFont="1" applyFill="1" applyAlignment="1" applyProtection="1">
      <alignment horizontal="left"/>
      <protection hidden="1"/>
    </xf>
    <xf numFmtId="0" fontId="8" fillId="0" borderId="0" xfId="0" applyFont="1" applyProtection="1">
      <protection hidden="1"/>
    </xf>
    <xf numFmtId="0" fontId="22" fillId="0" borderId="0" xfId="0" applyFont="1" applyProtection="1">
      <protection hidden="1"/>
    </xf>
    <xf numFmtId="0" fontId="23" fillId="0" borderId="0" xfId="0" applyFont="1" applyAlignment="1" applyProtection="1">
      <alignment horizontal="left"/>
      <protection hidden="1"/>
    </xf>
    <xf numFmtId="1" fontId="14" fillId="0" borderId="0" xfId="0" applyNumberFormat="1" applyFont="1" applyBorder="1" applyAlignment="1" applyProtection="1">
      <alignment horizontal="center" vertical="center"/>
      <protection hidden="1"/>
    </xf>
    <xf numFmtId="0" fontId="16" fillId="0" borderId="0" xfId="0" applyFont="1" applyBorder="1" applyAlignment="1" applyProtection="1">
      <alignment horizontal="center" vertical="center"/>
      <protection hidden="1"/>
    </xf>
    <xf numFmtId="1" fontId="7" fillId="2" borderId="0" xfId="0" applyNumberFormat="1" applyFont="1" applyFill="1" applyBorder="1" applyAlignment="1" applyProtection="1">
      <alignment horizontal="center" vertical="center"/>
      <protection hidden="1"/>
    </xf>
    <xf numFmtId="0" fontId="7" fillId="2" borderId="0" xfId="0" applyFont="1" applyFill="1" applyBorder="1" applyAlignment="1" applyProtection="1">
      <alignment horizontal="center" vertical="center"/>
      <protection hidden="1"/>
    </xf>
    <xf numFmtId="0" fontId="10" fillId="0" borderId="1" xfId="0" applyFont="1" applyBorder="1" applyAlignment="1" applyProtection="1">
      <alignment horizontal="center" vertical="center"/>
      <protection hidden="1"/>
    </xf>
    <xf numFmtId="0" fontId="0" fillId="0" borderId="0" xfId="0" applyBorder="1" applyProtection="1">
      <protection hidden="1"/>
    </xf>
    <xf numFmtId="0" fontId="14" fillId="0" borderId="0" xfId="0" applyFont="1" applyBorder="1" applyProtection="1">
      <protection hidden="1"/>
    </xf>
    <xf numFmtId="0" fontId="31" fillId="0" borderId="0" xfId="0" applyFont="1" applyAlignment="1">
      <alignment horizontal="center"/>
    </xf>
    <xf numFmtId="0" fontId="0" fillId="0" borderId="0" xfId="0" applyFont="1" applyAlignment="1">
      <alignment horizontal="center" vertical="center"/>
    </xf>
    <xf numFmtId="0" fontId="0" fillId="3" borderId="1" xfId="0" applyFont="1" applyFill="1" applyBorder="1" applyProtection="1">
      <protection hidden="1"/>
    </xf>
    <xf numFmtId="0" fontId="0" fillId="3" borderId="1" xfId="0" applyFont="1" applyFill="1" applyBorder="1" applyAlignment="1">
      <alignment horizontal="center" vertical="center"/>
    </xf>
    <xf numFmtId="0" fontId="8" fillId="0" borderId="1" xfId="0" applyFont="1" applyBorder="1" applyAlignment="1" applyProtection="1">
      <alignment horizontal="center" vertical="center" wrapText="1"/>
      <protection locked="0"/>
    </xf>
    <xf numFmtId="0" fontId="0" fillId="0" borderId="1" xfId="0" applyFont="1" applyBorder="1" applyProtection="1">
      <protection locked="0"/>
    </xf>
    <xf numFmtId="0" fontId="20" fillId="3" borderId="1" xfId="0" applyFont="1" applyFill="1" applyBorder="1" applyAlignment="1" applyProtection="1">
      <alignment horizontal="right" vertical="center"/>
      <protection locked="0"/>
    </xf>
    <xf numFmtId="0" fontId="9" fillId="3" borderId="2" xfId="0" applyFont="1" applyFill="1" applyBorder="1" applyAlignment="1" applyProtection="1">
      <alignment horizontal="center" vertical="center" wrapText="1"/>
      <protection hidden="1"/>
    </xf>
    <xf numFmtId="0" fontId="9" fillId="3" borderId="2" xfId="0" applyFont="1" applyFill="1" applyBorder="1" applyAlignment="1" applyProtection="1">
      <alignment horizontal="center" vertical="center"/>
      <protection hidden="1"/>
    </xf>
    <xf numFmtId="0" fontId="4" fillId="0" borderId="0" xfId="0" applyFont="1" applyFill="1" applyBorder="1" applyAlignment="1" applyProtection="1">
      <alignment horizontal="center" vertical="center"/>
      <protection hidden="1"/>
    </xf>
    <xf numFmtId="0" fontId="4" fillId="0" borderId="0" xfId="0" applyFont="1" applyFill="1" applyAlignment="1" applyProtection="1">
      <alignment horizontal="center" vertical="center"/>
      <protection hidden="1"/>
    </xf>
    <xf numFmtId="0" fontId="8" fillId="0" borderId="0" xfId="0" applyFont="1" applyAlignment="1" applyProtection="1">
      <alignment horizontal="center" vertical="center"/>
      <protection hidden="1"/>
    </xf>
    <xf numFmtId="0" fontId="9" fillId="7" borderId="8" xfId="0" applyFont="1" applyFill="1" applyBorder="1" applyAlignment="1" applyProtection="1">
      <alignment horizontal="left" vertical="center"/>
      <protection hidden="1"/>
    </xf>
    <xf numFmtId="0" fontId="9" fillId="7" borderId="4" xfId="0" applyFont="1" applyFill="1" applyBorder="1" applyAlignment="1" applyProtection="1">
      <alignment horizontal="left" vertical="center"/>
      <protection hidden="1"/>
    </xf>
    <xf numFmtId="0" fontId="7" fillId="5" borderId="3" xfId="0" applyFont="1" applyFill="1" applyBorder="1" applyAlignment="1" applyProtection="1">
      <alignment vertical="center"/>
      <protection hidden="1"/>
    </xf>
    <xf numFmtId="0" fontId="9" fillId="5" borderId="3" xfId="0" applyFont="1" applyFill="1" applyBorder="1" applyAlignment="1" applyProtection="1">
      <alignment vertical="center"/>
      <protection hidden="1"/>
    </xf>
    <xf numFmtId="0" fontId="7" fillId="5" borderId="4" xfId="0" applyFont="1" applyFill="1" applyBorder="1" applyAlignment="1" applyProtection="1">
      <alignment vertical="center"/>
      <protection hidden="1"/>
    </xf>
    <xf numFmtId="0" fontId="26" fillId="10" borderId="12" xfId="0" applyFont="1" applyFill="1" applyBorder="1" applyAlignment="1" applyProtection="1">
      <alignment horizontal="center" vertical="center"/>
      <protection hidden="1"/>
    </xf>
    <xf numFmtId="0" fontId="26" fillId="10" borderId="13" xfId="0" applyFont="1" applyFill="1" applyBorder="1" applyAlignment="1" applyProtection="1">
      <alignment horizontal="center" vertical="center"/>
      <protection hidden="1"/>
    </xf>
    <xf numFmtId="0" fontId="26" fillId="10" borderId="14" xfId="0" applyFont="1" applyFill="1" applyBorder="1" applyAlignment="1" applyProtection="1">
      <alignment horizontal="center" vertical="center"/>
      <protection hidden="1"/>
    </xf>
    <xf numFmtId="0" fontId="27" fillId="14" borderId="1" xfId="0" applyFont="1" applyFill="1" applyBorder="1" applyAlignment="1" applyProtection="1">
      <alignment horizontal="center" vertical="center"/>
      <protection hidden="1"/>
    </xf>
    <xf numFmtId="0" fontId="27" fillId="15" borderId="1" xfId="0" applyFont="1" applyFill="1" applyBorder="1" applyAlignment="1" applyProtection="1">
      <alignment horizontal="center" vertical="center"/>
      <protection hidden="1"/>
    </xf>
    <xf numFmtId="0" fontId="28" fillId="15" borderId="1" xfId="0" applyFont="1" applyFill="1" applyBorder="1" applyAlignment="1" applyProtection="1">
      <alignment horizontal="center" vertical="center"/>
      <protection hidden="1"/>
    </xf>
    <xf numFmtId="0" fontId="35" fillId="19" borderId="1" xfId="0" applyFont="1" applyFill="1" applyBorder="1" applyAlignment="1" applyProtection="1">
      <alignment horizontal="right" vertical="center" wrapText="1"/>
      <protection hidden="1"/>
    </xf>
    <xf numFmtId="0" fontId="7" fillId="11" borderId="2" xfId="0" applyFont="1" applyFill="1" applyBorder="1" applyAlignment="1" applyProtection="1">
      <alignment horizontal="right" vertical="center" wrapText="1"/>
      <protection hidden="1"/>
    </xf>
    <xf numFmtId="0" fontId="7" fillId="11" borderId="2" xfId="0" applyFont="1" applyFill="1" applyBorder="1" applyAlignment="1" applyProtection="1">
      <alignment horizontal="right" vertical="center"/>
      <protection hidden="1"/>
    </xf>
    <xf numFmtId="0" fontId="37" fillId="15" borderId="0" xfId="0" applyFont="1" applyFill="1" applyAlignment="1" applyProtection="1">
      <alignment horizontal="left"/>
      <protection hidden="1"/>
    </xf>
    <xf numFmtId="0" fontId="38" fillId="15" borderId="10" xfId="0" applyFont="1" applyFill="1" applyBorder="1" applyAlignment="1" applyProtection="1">
      <alignment horizontal="center" vertical="center"/>
      <protection hidden="1"/>
    </xf>
    <xf numFmtId="0" fontId="38" fillId="15" borderId="11" xfId="0" applyFont="1" applyFill="1" applyBorder="1" applyAlignment="1" applyProtection="1">
      <alignment horizontal="center" vertical="center"/>
      <protection hidden="1"/>
    </xf>
    <xf numFmtId="0" fontId="39" fillId="15" borderId="11" xfId="0" applyFont="1" applyFill="1" applyBorder="1" applyProtection="1">
      <protection hidden="1"/>
    </xf>
    <xf numFmtId="0" fontId="39" fillId="15" borderId="11" xfId="0" applyFont="1" applyFill="1" applyBorder="1" applyAlignment="1" applyProtection="1">
      <alignment horizontal="center" vertical="center"/>
      <protection hidden="1"/>
    </xf>
    <xf numFmtId="0" fontId="26" fillId="15" borderId="11" xfId="0" applyFont="1" applyFill="1" applyBorder="1" applyAlignment="1" applyProtection="1">
      <alignment horizontal="center" vertical="center"/>
      <protection hidden="1"/>
    </xf>
    <xf numFmtId="0" fontId="39" fillId="15" borderId="8" xfId="0" applyFont="1" applyFill="1" applyBorder="1" applyAlignment="1" applyProtection="1">
      <alignment horizontal="center" vertical="center"/>
      <protection hidden="1"/>
    </xf>
    <xf numFmtId="0" fontId="19" fillId="19" borderId="1" xfId="0" applyFont="1" applyFill="1" applyBorder="1" applyAlignment="1" applyProtection="1">
      <alignment horizontal="right"/>
      <protection hidden="1"/>
    </xf>
    <xf numFmtId="0" fontId="0" fillId="3" borderId="1" xfId="0" applyFont="1" applyFill="1" applyBorder="1" applyProtection="1">
      <protection locked="0"/>
    </xf>
    <xf numFmtId="0" fontId="10" fillId="23" borderId="1" xfId="0" applyFont="1" applyFill="1" applyBorder="1" applyAlignment="1" applyProtection="1">
      <alignment horizontal="left" vertical="center" wrapText="1"/>
      <protection locked="0"/>
    </xf>
    <xf numFmtId="0" fontId="17" fillId="23" borderId="1" xfId="0" applyFont="1" applyFill="1" applyBorder="1" applyAlignment="1" applyProtection="1">
      <alignment horizontal="center" vertical="center"/>
      <protection locked="0" hidden="1"/>
    </xf>
    <xf numFmtId="0" fontId="0" fillId="23" borderId="8" xfId="0" applyFill="1" applyBorder="1" applyAlignment="1" applyProtection="1">
      <alignment horizontal="center" vertical="center"/>
      <protection locked="0"/>
    </xf>
    <xf numFmtId="0" fontId="0" fillId="23" borderId="4" xfId="0" applyFill="1" applyBorder="1" applyAlignment="1" applyProtection="1">
      <alignment horizontal="center" vertical="center"/>
      <protection locked="0"/>
    </xf>
    <xf numFmtId="0" fontId="0" fillId="23" borderId="1" xfId="0" applyFill="1" applyBorder="1" applyAlignment="1" applyProtection="1">
      <alignment horizontal="center" vertical="center"/>
      <protection locked="0"/>
    </xf>
    <xf numFmtId="0" fontId="0" fillId="23" borderId="7" xfId="0" applyFill="1" applyBorder="1" applyAlignment="1" applyProtection="1">
      <alignment horizontal="center" vertical="center"/>
      <protection locked="0"/>
    </xf>
    <xf numFmtId="0" fontId="0" fillId="23" borderId="9" xfId="0" applyFill="1" applyBorder="1" applyAlignment="1" applyProtection="1">
      <alignment horizontal="center" vertical="center"/>
      <protection locked="0"/>
    </xf>
    <xf numFmtId="0" fontId="34" fillId="23" borderId="1" xfId="0" applyFont="1" applyFill="1" applyBorder="1" applyAlignment="1" applyProtection="1">
      <alignment horizontal="center"/>
      <protection hidden="1"/>
    </xf>
    <xf numFmtId="0" fontId="33" fillId="23" borderId="1" xfId="0" applyFont="1" applyFill="1" applyBorder="1" applyAlignment="1" applyProtection="1">
      <alignment horizontal="center"/>
      <protection hidden="1"/>
    </xf>
    <xf numFmtId="0" fontId="19" fillId="23" borderId="1" xfId="0" applyFont="1" applyFill="1" applyBorder="1" applyAlignment="1" applyProtection="1">
      <alignment horizontal="center" vertical="center"/>
      <protection hidden="1"/>
    </xf>
    <xf numFmtId="165" fontId="0" fillId="23" borderId="1" xfId="0" applyNumberFormat="1" applyFont="1" applyFill="1" applyBorder="1" applyAlignment="1" applyProtection="1">
      <alignment horizontal="center" vertical="center"/>
      <protection locked="0"/>
    </xf>
    <xf numFmtId="0" fontId="18" fillId="24" borderId="1" xfId="0" applyFont="1" applyFill="1" applyBorder="1" applyAlignment="1" applyProtection="1">
      <alignment vertical="center" wrapText="1"/>
      <protection locked="0"/>
    </xf>
    <xf numFmtId="49" fontId="1" fillId="24" borderId="1" xfId="1" applyNumberFormat="1" applyFont="1" applyFill="1" applyBorder="1" applyAlignment="1" applyProtection="1">
      <alignment horizontal="left" vertical="center" wrapText="1"/>
      <protection locked="0"/>
    </xf>
    <xf numFmtId="49" fontId="2" fillId="24" borderId="1" xfId="1" applyNumberFormat="1" applyFill="1"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xf numFmtId="0" fontId="32" fillId="0" borderId="1" xfId="0" applyFont="1" applyBorder="1" applyAlignment="1" applyProtection="1">
      <alignment horizontal="left" vertical="center" wrapText="1"/>
      <protection locked="0"/>
    </xf>
    <xf numFmtId="0" fontId="20" fillId="3" borderId="1" xfId="0" applyFont="1" applyFill="1" applyBorder="1" applyAlignment="1" applyProtection="1">
      <alignment horizontal="left" vertical="center" wrapText="1"/>
      <protection locked="0"/>
    </xf>
    <xf numFmtId="0" fontId="0" fillId="0" borderId="0" xfId="0" applyFont="1" applyAlignment="1">
      <alignment horizontal="left" wrapText="1"/>
    </xf>
    <xf numFmtId="0" fontId="47" fillId="18" borderId="1" xfId="0" applyFont="1" applyFill="1" applyBorder="1" applyAlignment="1" applyProtection="1">
      <alignment horizontal="center" vertical="center" wrapText="1"/>
      <protection hidden="1"/>
    </xf>
    <xf numFmtId="0" fontId="48" fillId="18" borderId="1" xfId="0" applyFont="1" applyFill="1" applyBorder="1" applyAlignment="1" applyProtection="1">
      <alignment horizontal="center" vertical="center" wrapText="1"/>
      <protection hidden="1"/>
    </xf>
    <xf numFmtId="0" fontId="10" fillId="2" borderId="1" xfId="0" applyFont="1" applyFill="1" applyBorder="1" applyAlignment="1" applyProtection="1">
      <alignment horizontal="center" vertical="center" textRotation="90"/>
      <protection hidden="1"/>
    </xf>
    <xf numFmtId="0" fontId="7" fillId="2" borderId="4" xfId="0" applyFont="1" applyFill="1" applyBorder="1" applyAlignment="1" applyProtection="1">
      <alignment horizontal="center" vertical="center"/>
      <protection hidden="1"/>
    </xf>
    <xf numFmtId="0" fontId="17" fillId="12" borderId="1" xfId="0" applyFont="1" applyFill="1" applyBorder="1" applyAlignment="1" applyProtection="1">
      <alignment horizontal="center" vertical="center"/>
      <protection hidden="1"/>
    </xf>
    <xf numFmtId="0" fontId="0" fillId="12" borderId="1" xfId="0" applyFill="1" applyBorder="1" applyProtection="1">
      <protection hidden="1"/>
    </xf>
    <xf numFmtId="0" fontId="49" fillId="0" borderId="0" xfId="0" applyFont="1"/>
    <xf numFmtId="0" fontId="0" fillId="25" borderId="0" xfId="0" applyFill="1"/>
    <xf numFmtId="0" fontId="46" fillId="26" borderId="0" xfId="0" applyFont="1" applyFill="1" applyBorder="1" applyAlignment="1" applyProtection="1">
      <alignment horizontal="right" vertical="center"/>
      <protection hidden="1"/>
    </xf>
    <xf numFmtId="0" fontId="46" fillId="26" borderId="0" xfId="0" applyFont="1" applyFill="1" applyBorder="1" applyAlignment="1" applyProtection="1">
      <alignment horizontal="right" wrapText="1"/>
      <protection hidden="1"/>
    </xf>
    <xf numFmtId="0" fontId="17" fillId="23" borderId="4" xfId="0" applyFont="1" applyFill="1" applyBorder="1" applyAlignment="1" applyProtection="1">
      <alignment horizontal="center" vertical="center"/>
      <protection locked="0" hidden="1"/>
    </xf>
    <xf numFmtId="0" fontId="10" fillId="7" borderId="2" xfId="0" applyFont="1" applyFill="1" applyBorder="1" applyAlignment="1">
      <alignment horizontal="center" vertical="center"/>
    </xf>
    <xf numFmtId="0" fontId="10" fillId="0" borderId="1" xfId="0" applyFont="1" applyBorder="1" applyAlignment="1" applyProtection="1">
      <alignment vertical="center" wrapText="1"/>
      <protection locked="0"/>
    </xf>
    <xf numFmtId="0" fontId="19" fillId="24" borderId="1" xfId="0" applyFont="1" applyFill="1" applyBorder="1" applyAlignment="1" applyProtection="1">
      <alignment horizontal="right"/>
      <protection locked="0"/>
    </xf>
    <xf numFmtId="0" fontId="9" fillId="24" borderId="1" xfId="0" applyFont="1" applyFill="1" applyBorder="1" applyAlignment="1" applyProtection="1">
      <alignment horizontal="right" vertical="center"/>
      <protection locked="0"/>
    </xf>
    <xf numFmtId="0" fontId="9" fillId="24" borderId="1" xfId="0" applyFont="1" applyFill="1" applyBorder="1" applyAlignment="1" applyProtection="1">
      <alignment horizontal="right" vertical="center" wrapText="1"/>
      <protection locked="0"/>
    </xf>
    <xf numFmtId="0" fontId="0" fillId="23" borderId="11" xfId="0" applyFill="1" applyBorder="1" applyAlignment="1" applyProtection="1">
      <alignment horizontal="center" vertical="center"/>
      <protection locked="0"/>
    </xf>
    <xf numFmtId="0" fontId="0" fillId="23" borderId="16" xfId="0" applyFill="1" applyBorder="1" applyAlignment="1" applyProtection="1">
      <alignment horizontal="center" vertical="center"/>
      <protection locked="0"/>
    </xf>
    <xf numFmtId="0" fontId="33" fillId="23" borderId="1" xfId="0" applyFont="1" applyFill="1" applyBorder="1" applyAlignment="1" applyProtection="1">
      <alignment horizontal="center"/>
      <protection locked="0"/>
    </xf>
    <xf numFmtId="0" fontId="19" fillId="23" borderId="1" xfId="0" applyFont="1" applyFill="1" applyBorder="1" applyAlignment="1" applyProtection="1">
      <alignment horizontal="center" vertical="center"/>
      <protection locked="0"/>
    </xf>
    <xf numFmtId="0" fontId="27" fillId="28" borderId="1" xfId="0" applyFont="1" applyFill="1" applyBorder="1" applyAlignment="1" applyProtection="1">
      <alignment horizontal="center" vertical="center"/>
      <protection hidden="1"/>
    </xf>
    <xf numFmtId="0" fontId="26" fillId="28" borderId="1" xfId="0" applyFont="1" applyFill="1" applyBorder="1" applyAlignment="1" applyProtection="1">
      <alignment horizontal="center" vertical="center"/>
      <protection hidden="1"/>
    </xf>
    <xf numFmtId="0" fontId="10" fillId="2" borderId="1" xfId="0" applyFont="1" applyFill="1" applyBorder="1" applyAlignment="1" applyProtection="1">
      <alignment horizontal="center" vertical="center" textRotation="90" wrapText="1"/>
      <protection hidden="1"/>
    </xf>
    <xf numFmtId="0" fontId="7" fillId="2" borderId="1" xfId="0" applyFont="1" applyFill="1" applyBorder="1" applyAlignment="1" applyProtection="1">
      <alignment horizontal="center" vertical="center" textRotation="90" wrapText="1"/>
      <protection hidden="1"/>
    </xf>
    <xf numFmtId="0" fontId="52" fillId="27" borderId="1" xfId="0" applyFont="1" applyFill="1" applyBorder="1" applyAlignment="1" applyProtection="1">
      <alignment horizontal="center" vertical="center" textRotation="90" wrapText="1"/>
      <protection hidden="1"/>
    </xf>
    <xf numFmtId="0" fontId="53" fillId="27" borderId="1" xfId="0" applyFont="1" applyFill="1" applyBorder="1" applyAlignment="1" applyProtection="1">
      <alignment horizontal="center" vertical="center" textRotation="90" wrapText="1"/>
      <protection hidden="1"/>
    </xf>
    <xf numFmtId="0" fontId="39" fillId="27" borderId="1" xfId="0" applyFont="1" applyFill="1" applyBorder="1" applyAlignment="1" applyProtection="1">
      <alignment horizontal="center" vertical="center" textRotation="90" wrapText="1"/>
      <protection hidden="1"/>
    </xf>
    <xf numFmtId="0" fontId="54" fillId="25" borderId="0" xfId="0" applyFont="1" applyFill="1"/>
    <xf numFmtId="0" fontId="10" fillId="2" borderId="1" xfId="0" applyFont="1" applyFill="1" applyBorder="1" applyAlignment="1" applyProtection="1">
      <alignment horizontal="center" vertical="top" wrapText="1"/>
      <protection hidden="1"/>
    </xf>
    <xf numFmtId="0" fontId="51" fillId="3" borderId="9" xfId="0" applyFont="1" applyFill="1" applyBorder="1" applyAlignment="1">
      <alignment horizontal="center" vertical="center" wrapText="1"/>
    </xf>
    <xf numFmtId="0" fontId="0" fillId="0" borderId="0" xfId="0" applyAlignment="1">
      <alignment wrapText="1"/>
    </xf>
    <xf numFmtId="0" fontId="19" fillId="3" borderId="0" xfId="0" applyFont="1" applyFill="1" applyAlignment="1">
      <alignment horizontal="center" vertical="center" wrapText="1"/>
    </xf>
    <xf numFmtId="0" fontId="0" fillId="0" borderId="4" xfId="0" applyBorder="1" applyAlignment="1">
      <alignment wrapText="1"/>
    </xf>
    <xf numFmtId="0" fontId="10" fillId="23" borderId="1" xfId="0" applyFont="1" applyFill="1" applyBorder="1" applyAlignment="1">
      <alignment horizontal="left" vertical="center" wrapText="1"/>
    </xf>
    <xf numFmtId="0" fontId="10" fillId="23" borderId="1" xfId="0" applyFont="1" applyFill="1" applyBorder="1" applyAlignment="1">
      <alignment wrapText="1"/>
    </xf>
    <xf numFmtId="0" fontId="51" fillId="3" borderId="1" xfId="0" applyFont="1" applyFill="1" applyBorder="1" applyAlignment="1" applyProtection="1">
      <alignment horizontal="center" vertical="center" wrapText="1"/>
      <protection locked="0"/>
    </xf>
    <xf numFmtId="0" fontId="56" fillId="18" borderId="1" xfId="0" applyFont="1" applyFill="1" applyBorder="1" applyAlignment="1" applyProtection="1">
      <alignment horizontal="center" vertical="center" wrapText="1"/>
      <protection hidden="1"/>
    </xf>
    <xf numFmtId="0" fontId="39" fillId="27" borderId="1" xfId="0" applyFont="1" applyFill="1" applyBorder="1" applyAlignment="1" applyProtection="1">
      <alignment horizontal="center" vertical="center" wrapText="1"/>
      <protection hidden="1"/>
    </xf>
    <xf numFmtId="0" fontId="44" fillId="3" borderId="17" xfId="0" applyFont="1" applyFill="1" applyBorder="1" applyAlignment="1" applyProtection="1">
      <alignment horizontal="center" vertical="center"/>
      <protection hidden="1"/>
    </xf>
    <xf numFmtId="0" fontId="52" fillId="29" borderId="0" xfId="0" applyFont="1" applyFill="1" applyBorder="1" applyAlignment="1" applyProtection="1">
      <alignment horizontal="center" vertical="center" wrapText="1"/>
      <protection hidden="1"/>
    </xf>
    <xf numFmtId="0" fontId="38" fillId="29" borderId="0" xfId="0" applyFont="1" applyFill="1" applyBorder="1" applyAlignment="1" applyProtection="1">
      <alignment horizontal="center" vertical="center"/>
      <protection hidden="1"/>
    </xf>
    <xf numFmtId="0" fontId="19" fillId="30" borderId="1" xfId="0" applyFont="1" applyFill="1" applyBorder="1" applyAlignment="1" applyProtection="1">
      <alignment horizontal="center" vertical="center" wrapText="1"/>
      <protection hidden="1"/>
    </xf>
    <xf numFmtId="0" fontId="21" fillId="30" borderId="9" xfId="0" applyFont="1" applyFill="1" applyBorder="1" applyAlignment="1" applyProtection="1">
      <alignment horizontal="center" vertical="center" wrapText="1"/>
      <protection hidden="1"/>
    </xf>
    <xf numFmtId="0" fontId="19" fillId="30" borderId="9" xfId="0" applyFont="1" applyFill="1" applyBorder="1" applyAlignment="1" applyProtection="1">
      <alignment horizontal="center" vertical="center" wrapText="1"/>
      <protection hidden="1"/>
    </xf>
    <xf numFmtId="0" fontId="8" fillId="30" borderId="1" xfId="0" applyFont="1" applyFill="1" applyBorder="1" applyAlignment="1" applyProtection="1">
      <alignment horizontal="center" vertical="center" wrapText="1"/>
      <protection hidden="1"/>
    </xf>
    <xf numFmtId="0" fontId="8" fillId="30" borderId="2" xfId="0" applyFont="1" applyFill="1" applyBorder="1" applyAlignment="1" applyProtection="1">
      <alignment horizontal="center" vertical="center" wrapText="1"/>
      <protection hidden="1"/>
    </xf>
    <xf numFmtId="0" fontId="0" fillId="30" borderId="1" xfId="0" applyFont="1" applyFill="1" applyBorder="1" applyProtection="1">
      <protection hidden="1"/>
    </xf>
    <xf numFmtId="0" fontId="8" fillId="31" borderId="4" xfId="0" applyFont="1" applyFill="1" applyBorder="1" applyAlignment="1" applyProtection="1">
      <alignment horizontal="center" vertical="center" wrapText="1"/>
      <protection hidden="1"/>
    </xf>
    <xf numFmtId="0" fontId="0" fillId="30" borderId="1" xfId="0" applyFont="1" applyFill="1" applyBorder="1" applyAlignment="1">
      <alignment horizontal="center" vertical="center"/>
    </xf>
    <xf numFmtId="0" fontId="8" fillId="2" borderId="1" xfId="0" applyFont="1" applyFill="1" applyBorder="1" applyAlignment="1" applyProtection="1">
      <alignment horizontal="left" vertical="center" wrapText="1"/>
      <protection hidden="1"/>
    </xf>
    <xf numFmtId="166" fontId="8" fillId="0" borderId="1" xfId="0" applyNumberFormat="1" applyFont="1" applyBorder="1" applyAlignment="1" applyProtection="1">
      <alignment horizontal="center" vertical="center"/>
      <protection locked="0"/>
    </xf>
    <xf numFmtId="1" fontId="16" fillId="0" borderId="1" xfId="0" applyNumberFormat="1" applyFont="1" applyBorder="1" applyAlignment="1" applyProtection="1">
      <alignment horizontal="center" vertical="center"/>
      <protection hidden="1"/>
    </xf>
    <xf numFmtId="165" fontId="25" fillId="8" borderId="15" xfId="0" applyNumberFormat="1" applyFont="1" applyFill="1" applyBorder="1" applyAlignment="1" applyProtection="1">
      <alignment horizontal="center" vertical="center"/>
      <protection hidden="1"/>
    </xf>
    <xf numFmtId="165" fontId="25" fillId="8" borderId="15" xfId="0" applyNumberFormat="1" applyFont="1" applyFill="1" applyBorder="1" applyAlignment="1" applyProtection="1">
      <alignment horizontal="center" vertical="center" wrapText="1"/>
      <protection hidden="1"/>
    </xf>
    <xf numFmtId="0" fontId="58" fillId="8" borderId="17" xfId="0" applyFont="1" applyFill="1" applyBorder="1" applyAlignment="1" applyProtection="1">
      <alignment horizontal="center" vertical="center" wrapText="1"/>
      <protection hidden="1"/>
    </xf>
    <xf numFmtId="165" fontId="25" fillId="8" borderId="17" xfId="0" applyNumberFormat="1" applyFont="1" applyFill="1" applyBorder="1" applyAlignment="1" applyProtection="1">
      <alignment horizontal="center" vertical="center" wrapText="1"/>
      <protection hidden="1"/>
    </xf>
    <xf numFmtId="0" fontId="59" fillId="4" borderId="1" xfId="0" applyFont="1" applyFill="1" applyBorder="1" applyAlignment="1" applyProtection="1">
      <alignment horizontal="center" vertical="center" wrapText="1"/>
      <protection hidden="1"/>
    </xf>
    <xf numFmtId="0" fontId="59" fillId="4" borderId="2" xfId="0" applyFont="1" applyFill="1" applyBorder="1" applyAlignment="1" applyProtection="1">
      <alignment horizontal="center" vertical="center" wrapText="1"/>
      <protection hidden="1"/>
    </xf>
    <xf numFmtId="0" fontId="59" fillId="9" borderId="1" xfId="0" applyFont="1" applyFill="1" applyBorder="1" applyAlignment="1" applyProtection="1">
      <alignment horizontal="center" vertical="center"/>
      <protection hidden="1"/>
    </xf>
    <xf numFmtId="0" fontId="59" fillId="9" borderId="1" xfId="0" applyFont="1" applyFill="1" applyBorder="1" applyAlignment="1" applyProtection="1">
      <alignment horizontal="center" vertical="center" wrapText="1"/>
      <protection hidden="1"/>
    </xf>
    <xf numFmtId="0" fontId="25" fillId="27" borderId="5" xfId="0" applyFont="1" applyFill="1" applyBorder="1" applyAlignment="1" applyProtection="1">
      <alignment vertical="center" wrapText="1"/>
      <protection hidden="1"/>
    </xf>
    <xf numFmtId="165" fontId="60" fillId="7" borderId="9" xfId="0" applyNumberFormat="1" applyFont="1" applyFill="1" applyBorder="1" applyAlignment="1" applyProtection="1">
      <alignment vertical="center" textRotation="90"/>
      <protection hidden="1"/>
    </xf>
    <xf numFmtId="0" fontId="41" fillId="13" borderId="1" xfId="0" applyFont="1" applyFill="1" applyBorder="1" applyAlignment="1" applyProtection="1">
      <alignment horizontal="center" vertical="center"/>
      <protection hidden="1"/>
    </xf>
    <xf numFmtId="0" fontId="52" fillId="8" borderId="1" xfId="0" applyFont="1" applyFill="1" applyBorder="1" applyAlignment="1" applyProtection="1">
      <alignment horizontal="center" vertical="center" wrapText="1"/>
      <protection hidden="1"/>
    </xf>
    <xf numFmtId="0" fontId="28" fillId="32" borderId="5" xfId="0" applyFont="1" applyFill="1" applyBorder="1" applyAlignment="1" applyProtection="1">
      <alignment horizontal="center" vertical="center"/>
      <protection hidden="1"/>
    </xf>
    <xf numFmtId="0" fontId="61" fillId="8" borderId="1" xfId="0" applyFont="1" applyFill="1" applyBorder="1" applyAlignment="1">
      <alignment horizontal="center" vertical="center"/>
    </xf>
    <xf numFmtId="0" fontId="50" fillId="5" borderId="1" xfId="0" applyFont="1" applyFill="1" applyBorder="1" applyAlignment="1" applyProtection="1">
      <alignment horizontal="left" vertical="center" wrapText="1"/>
      <protection locked="0"/>
    </xf>
    <xf numFmtId="0" fontId="50" fillId="26" borderId="1" xfId="0" applyFont="1" applyFill="1" applyBorder="1" applyAlignment="1" applyProtection="1">
      <alignment horizontal="left" vertical="center" wrapText="1"/>
      <protection hidden="1"/>
    </xf>
    <xf numFmtId="0" fontId="10" fillId="0" borderId="1" xfId="0" applyFont="1" applyBorder="1" applyAlignment="1" applyProtection="1">
      <alignment horizontal="left" vertical="center"/>
      <protection locked="0"/>
    </xf>
    <xf numFmtId="0" fontId="62" fillId="18" borderId="2" xfId="0" applyFont="1" applyFill="1" applyBorder="1" applyAlignment="1" applyProtection="1">
      <alignment vertical="center" wrapText="1"/>
      <protection hidden="1"/>
    </xf>
    <xf numFmtId="0" fontId="62" fillId="18" borderId="1" xfId="0" applyFont="1" applyFill="1" applyBorder="1" applyAlignment="1" applyProtection="1">
      <alignment vertical="center" wrapText="1"/>
      <protection hidden="1"/>
    </xf>
    <xf numFmtId="0" fontId="31" fillId="18" borderId="1" xfId="0" applyFont="1" applyFill="1" applyBorder="1" applyProtection="1">
      <protection hidden="1"/>
    </xf>
    <xf numFmtId="0" fontId="17" fillId="33" borderId="1" xfId="0" applyFont="1" applyFill="1" applyBorder="1" applyAlignment="1" applyProtection="1">
      <alignment horizontal="center" vertical="center"/>
      <protection hidden="1"/>
    </xf>
    <xf numFmtId="0" fontId="17" fillId="34" borderId="1" xfId="0" applyFont="1" applyFill="1" applyBorder="1" applyAlignment="1" applyProtection="1">
      <alignment horizontal="center" vertical="center"/>
      <protection hidden="1"/>
    </xf>
    <xf numFmtId="1" fontId="3" fillId="34" borderId="1" xfId="0" applyNumberFormat="1" applyFont="1" applyFill="1" applyBorder="1" applyAlignment="1" applyProtection="1">
      <alignment horizontal="center" vertical="center" wrapText="1"/>
      <protection hidden="1"/>
    </xf>
    <xf numFmtId="1" fontId="22" fillId="35" borderId="1" xfId="0" applyNumberFormat="1" applyFont="1" applyFill="1" applyBorder="1" applyAlignment="1" applyProtection="1">
      <alignment horizontal="center" vertical="center"/>
      <protection hidden="1"/>
    </xf>
    <xf numFmtId="0" fontId="22" fillId="35" borderId="1" xfId="0" applyFont="1" applyFill="1" applyBorder="1" applyAlignment="1" applyProtection="1">
      <alignment horizontal="center" vertical="center"/>
      <protection hidden="1"/>
    </xf>
    <xf numFmtId="0" fontId="25" fillId="8" borderId="4" xfId="0" applyFont="1" applyFill="1" applyBorder="1" applyAlignment="1" applyProtection="1">
      <alignment horizontal="left" vertical="center"/>
      <protection hidden="1"/>
    </xf>
    <xf numFmtId="0" fontId="63" fillId="27" borderId="1" xfId="0" applyFont="1" applyFill="1" applyBorder="1" applyAlignment="1" applyProtection="1">
      <alignment horizontal="center" vertical="center"/>
      <protection hidden="1"/>
    </xf>
    <xf numFmtId="0" fontId="0" fillId="27" borderId="1" xfId="0" applyFont="1" applyFill="1" applyBorder="1" applyAlignment="1" applyProtection="1">
      <alignment horizontal="center" vertical="center"/>
      <protection hidden="1"/>
    </xf>
    <xf numFmtId="1" fontId="4" fillId="27" borderId="1" xfId="0" applyNumberFormat="1" applyFont="1" applyFill="1" applyBorder="1" applyAlignment="1" applyProtection="1">
      <alignment horizontal="center" vertical="center" wrapText="1"/>
      <protection hidden="1"/>
    </xf>
    <xf numFmtId="0" fontId="22" fillId="27" borderId="1" xfId="0" applyFont="1" applyFill="1" applyBorder="1" applyAlignment="1" applyProtection="1">
      <alignment horizontal="center" vertical="center"/>
      <protection hidden="1"/>
    </xf>
    <xf numFmtId="1" fontId="22" fillId="27" borderId="1" xfId="0" applyNumberFormat="1" applyFont="1" applyFill="1" applyBorder="1" applyAlignment="1" applyProtection="1">
      <alignment horizontal="center" vertical="center"/>
      <protection hidden="1"/>
    </xf>
    <xf numFmtId="0" fontId="36" fillId="27" borderId="1" xfId="0" applyFont="1" applyFill="1" applyBorder="1" applyAlignment="1" applyProtection="1">
      <alignment horizontal="center" vertical="center"/>
      <protection hidden="1"/>
    </xf>
    <xf numFmtId="0" fontId="64" fillId="27" borderId="1" xfId="0" applyFont="1" applyFill="1" applyBorder="1" applyAlignment="1" applyProtection="1">
      <alignment horizontal="center" vertical="center"/>
      <protection hidden="1"/>
    </xf>
    <xf numFmtId="0" fontId="0" fillId="27" borderId="1" xfId="0" applyFill="1" applyBorder="1" applyAlignment="1" applyProtection="1">
      <alignment horizontal="center" vertical="center"/>
      <protection hidden="1"/>
    </xf>
    <xf numFmtId="0" fontId="24" fillId="27" borderId="1" xfId="0" applyFont="1" applyFill="1" applyBorder="1" applyAlignment="1" applyProtection="1">
      <alignment horizontal="center" vertical="center"/>
      <protection hidden="1"/>
    </xf>
    <xf numFmtId="0" fontId="25" fillId="8" borderId="1" xfId="0" applyFont="1" applyFill="1" applyBorder="1" applyAlignment="1" applyProtection="1">
      <alignment horizontal="center" vertical="center"/>
      <protection hidden="1"/>
    </xf>
    <xf numFmtId="0" fontId="39" fillId="8" borderId="1" xfId="0" applyFont="1" applyFill="1" applyBorder="1" applyAlignment="1" applyProtection="1">
      <alignment horizontal="center" vertical="center"/>
      <protection hidden="1"/>
    </xf>
    <xf numFmtId="0" fontId="65" fillId="8" borderId="1" xfId="0" applyFont="1" applyFill="1" applyBorder="1" applyAlignment="1" applyProtection="1">
      <alignment horizontal="center" vertical="center"/>
      <protection hidden="1"/>
    </xf>
    <xf numFmtId="0" fontId="0" fillId="25" borderId="0" xfId="0" applyFill="1" applyAlignment="1">
      <alignment horizontal="center"/>
    </xf>
    <xf numFmtId="0" fontId="67" fillId="25" borderId="0" xfId="0" applyFont="1" applyFill="1" applyAlignment="1">
      <alignment horizontal="right"/>
    </xf>
    <xf numFmtId="0" fontId="47" fillId="25" borderId="0" xfId="0" applyFont="1" applyFill="1" applyAlignment="1" applyProtection="1">
      <alignment horizontal="right"/>
      <protection locked="0"/>
    </xf>
    <xf numFmtId="0" fontId="10" fillId="2" borderId="10" xfId="0" applyFont="1" applyFill="1" applyBorder="1" applyAlignment="1" applyProtection="1">
      <alignment horizontal="center"/>
      <protection locked="0"/>
    </xf>
    <xf numFmtId="0" fontId="46" fillId="38" borderId="0" xfId="0" applyFont="1" applyFill="1" applyBorder="1" applyAlignment="1" applyProtection="1">
      <alignment vertical="top"/>
      <protection locked="0"/>
    </xf>
    <xf numFmtId="0" fontId="40" fillId="13" borderId="17" xfId="0" applyFont="1" applyFill="1" applyBorder="1" applyAlignment="1" applyProtection="1">
      <alignment horizontal="center" vertical="center"/>
      <protection hidden="1"/>
    </xf>
    <xf numFmtId="0" fontId="8" fillId="29" borderId="1" xfId="0" applyFont="1" applyFill="1" applyBorder="1" applyAlignment="1" applyProtection="1">
      <alignment horizontal="center" vertical="center" wrapText="1"/>
      <protection locked="0"/>
    </xf>
    <xf numFmtId="0" fontId="0" fillId="30" borderId="1" xfId="0" applyFont="1" applyFill="1" applyBorder="1" applyAlignment="1" applyProtection="1">
      <alignment horizontal="center" vertical="center"/>
      <protection hidden="1"/>
    </xf>
    <xf numFmtId="0" fontId="66" fillId="30" borderId="1" xfId="0" applyFont="1" applyFill="1" applyBorder="1" applyAlignment="1" applyProtection="1">
      <alignment horizontal="center" vertical="center"/>
      <protection hidden="1"/>
    </xf>
    <xf numFmtId="0" fontId="10" fillId="2" borderId="2" xfId="0" applyFont="1" applyFill="1" applyBorder="1" applyAlignment="1">
      <alignment horizontal="center" vertical="center"/>
    </xf>
    <xf numFmtId="0" fontId="10" fillId="0" borderId="0" xfId="0" applyFont="1" applyProtection="1">
      <protection locked="0"/>
    </xf>
    <xf numFmtId="0" fontId="10" fillId="0" borderId="19" xfId="0" applyFont="1" applyBorder="1" applyAlignment="1" applyProtection="1">
      <alignment horizontal="left" vertical="center"/>
      <protection locked="0"/>
    </xf>
    <xf numFmtId="0" fontId="10" fillId="0" borderId="3" xfId="0" applyFont="1" applyBorder="1" applyAlignment="1" applyProtection="1">
      <alignment horizontal="left" vertical="center"/>
      <protection locked="0"/>
    </xf>
    <xf numFmtId="0" fontId="10" fillId="0" borderId="0" xfId="0" applyFont="1" applyAlignment="1" applyProtection="1">
      <alignment horizontal="left" vertical="center"/>
      <protection locked="0"/>
    </xf>
    <xf numFmtId="1" fontId="17" fillId="33" borderId="1" xfId="0" applyNumberFormat="1" applyFont="1" applyFill="1" applyBorder="1" applyAlignment="1" applyProtection="1">
      <alignment horizontal="center" vertical="center"/>
      <protection hidden="1"/>
    </xf>
    <xf numFmtId="164" fontId="57" fillId="40" borderId="1" xfId="0" applyNumberFormat="1" applyFont="1" applyFill="1" applyBorder="1" applyAlignment="1" applyProtection="1">
      <alignment horizontal="center" vertical="center"/>
      <protection hidden="1"/>
    </xf>
    <xf numFmtId="0" fontId="10" fillId="22" borderId="1" xfId="0" applyFont="1" applyFill="1" applyBorder="1" applyAlignment="1" applyProtection="1">
      <alignment horizontal="center" vertical="center" textRotation="90" wrapText="1"/>
      <protection hidden="1"/>
    </xf>
    <xf numFmtId="164" fontId="57" fillId="2" borderId="1" xfId="0" applyNumberFormat="1" applyFont="1" applyFill="1" applyBorder="1" applyAlignment="1" applyProtection="1">
      <alignment horizontal="center" vertical="center"/>
      <protection locked="0"/>
    </xf>
    <xf numFmtId="0" fontId="57" fillId="2" borderId="1" xfId="0" applyFont="1" applyFill="1" applyBorder="1" applyAlignment="1" applyProtection="1">
      <alignment horizontal="center" vertical="center"/>
      <protection locked="0"/>
    </xf>
    <xf numFmtId="0" fontId="57" fillId="2" borderId="1" xfId="0" applyFont="1" applyFill="1" applyBorder="1" applyProtection="1">
      <protection locked="0"/>
    </xf>
    <xf numFmtId="0" fontId="0" fillId="0" borderId="1" xfId="0" applyBorder="1" applyAlignment="1" applyProtection="1">
      <alignment horizontal="center" vertical="center"/>
      <protection hidden="1"/>
    </xf>
    <xf numFmtId="0" fontId="0" fillId="8" borderId="0" xfId="0" applyFill="1" applyProtection="1">
      <protection hidden="1"/>
    </xf>
    <xf numFmtId="0" fontId="0" fillId="36" borderId="0" xfId="0" applyFill="1" applyProtection="1">
      <protection hidden="1"/>
    </xf>
    <xf numFmtId="0" fontId="0" fillId="3" borderId="0" xfId="0" applyFill="1" applyProtection="1">
      <protection hidden="1"/>
    </xf>
    <xf numFmtId="0" fontId="68" fillId="37" borderId="0" xfId="0" applyFont="1" applyFill="1" applyAlignment="1">
      <alignment horizontal="center" vertical="top"/>
    </xf>
    <xf numFmtId="0" fontId="69" fillId="25" borderId="0" xfId="0" applyFont="1" applyFill="1" applyAlignment="1" applyProtection="1">
      <alignment horizontal="center" vertical="top"/>
      <protection locked="0"/>
    </xf>
    <xf numFmtId="0" fontId="46" fillId="39" borderId="5" xfId="0" applyFont="1" applyFill="1" applyBorder="1" applyAlignment="1" applyProtection="1">
      <alignment horizontal="center" vertical="top"/>
      <protection hidden="1"/>
    </xf>
    <xf numFmtId="0" fontId="46" fillId="39" borderId="6" xfId="0" applyFont="1" applyFill="1" applyBorder="1" applyAlignment="1" applyProtection="1">
      <alignment horizontal="center" vertical="top"/>
      <protection hidden="1"/>
    </xf>
    <xf numFmtId="0" fontId="46" fillId="39" borderId="7" xfId="0" applyFont="1" applyFill="1" applyBorder="1" applyAlignment="1" applyProtection="1">
      <alignment horizontal="center" vertical="top"/>
      <protection hidden="1"/>
    </xf>
    <xf numFmtId="0" fontId="46" fillId="39" borderId="10" xfId="0" applyFont="1" applyFill="1" applyBorder="1" applyAlignment="1" applyProtection="1">
      <alignment horizontal="center" vertical="top"/>
      <protection hidden="1"/>
    </xf>
    <xf numFmtId="0" fontId="46" fillId="39" borderId="11" xfId="0" applyFont="1" applyFill="1" applyBorder="1" applyAlignment="1" applyProtection="1">
      <alignment horizontal="center" vertical="top"/>
      <protection hidden="1"/>
    </xf>
    <xf numFmtId="0" fontId="46" fillId="39" borderId="8" xfId="0" applyFont="1" applyFill="1" applyBorder="1" applyAlignment="1" applyProtection="1">
      <alignment horizontal="center" vertical="top"/>
      <protection hidden="1"/>
    </xf>
    <xf numFmtId="165" fontId="47" fillId="9" borderId="18" xfId="0" applyNumberFormat="1" applyFont="1" applyFill="1" applyBorder="1" applyAlignment="1" applyProtection="1">
      <alignment horizontal="center" vertical="center" textRotation="90" wrapText="1"/>
      <protection hidden="1"/>
    </xf>
    <xf numFmtId="0" fontId="55" fillId="4" borderId="0" xfId="0" applyFont="1" applyFill="1" applyAlignment="1" applyProtection="1">
      <alignment horizontal="left" vertical="center"/>
      <protection hidden="1"/>
    </xf>
    <xf numFmtId="165" fontId="47" fillId="9" borderId="18" xfId="0" applyNumberFormat="1" applyFont="1" applyFill="1" applyBorder="1" applyAlignment="1" applyProtection="1">
      <alignment horizontal="center" vertical="center" textRotation="90"/>
      <protection hidden="1"/>
    </xf>
    <xf numFmtId="0" fontId="9" fillId="5" borderId="2" xfId="0" applyFont="1" applyFill="1" applyBorder="1" applyAlignment="1" applyProtection="1">
      <alignment horizontal="center" vertical="center"/>
      <protection hidden="1"/>
    </xf>
    <xf numFmtId="0" fontId="9" fillId="5" borderId="4" xfId="0" applyFont="1" applyFill="1" applyBorder="1" applyAlignment="1" applyProtection="1">
      <alignment horizontal="center" vertical="center"/>
      <protection hidden="1"/>
    </xf>
    <xf numFmtId="0" fontId="45" fillId="4" borderId="10" xfId="0" applyFont="1" applyFill="1" applyBorder="1" applyAlignment="1" applyProtection="1">
      <alignment horizontal="center" vertical="center"/>
      <protection hidden="1"/>
    </xf>
    <xf numFmtId="0" fontId="45" fillId="4" borderId="8" xfId="0" applyFont="1" applyFill="1" applyBorder="1" applyAlignment="1" applyProtection="1">
      <alignment horizontal="center" vertical="center"/>
      <protection hidden="1"/>
    </xf>
    <xf numFmtId="0" fontId="67" fillId="5" borderId="18" xfId="0" applyFont="1" applyFill="1" applyBorder="1" applyAlignment="1" applyProtection="1">
      <alignment horizontal="center" vertical="center" textRotation="90" wrapText="1"/>
      <protection hidden="1"/>
    </xf>
    <xf numFmtId="0" fontId="12" fillId="21" borderId="1" xfId="0" applyFont="1" applyFill="1" applyBorder="1" applyAlignment="1" applyProtection="1">
      <alignment horizontal="center" vertical="center" wrapText="1"/>
      <protection hidden="1"/>
    </xf>
    <xf numFmtId="0" fontId="7" fillId="13" borderId="2" xfId="0" applyFont="1" applyFill="1" applyBorder="1" applyAlignment="1" applyProtection="1">
      <alignment horizontal="left"/>
      <protection hidden="1"/>
    </xf>
    <xf numFmtId="0" fontId="7" fillId="13" borderId="3" xfId="0" applyFont="1" applyFill="1" applyBorder="1" applyAlignment="1" applyProtection="1">
      <alignment horizontal="left"/>
      <protection hidden="1"/>
    </xf>
    <xf numFmtId="0" fontId="7" fillId="13" borderId="4" xfId="0" applyFont="1" applyFill="1" applyBorder="1" applyAlignment="1" applyProtection="1">
      <alignment horizontal="left"/>
      <protection hidden="1"/>
    </xf>
    <xf numFmtId="0" fontId="46" fillId="5" borderId="2" xfId="0" applyFont="1" applyFill="1" applyBorder="1" applyAlignment="1" applyProtection="1">
      <alignment horizontal="center" vertical="center"/>
      <protection hidden="1"/>
    </xf>
    <xf numFmtId="0" fontId="46" fillId="5" borderId="3" xfId="0" applyFont="1" applyFill="1" applyBorder="1" applyAlignment="1" applyProtection="1">
      <alignment horizontal="center" vertical="center"/>
      <protection hidden="1"/>
    </xf>
    <xf numFmtId="0" fontId="46" fillId="2" borderId="3" xfId="0" applyFont="1" applyFill="1" applyBorder="1" applyAlignment="1" applyProtection="1">
      <alignment horizontal="right" vertical="center"/>
      <protection hidden="1"/>
    </xf>
    <xf numFmtId="0" fontId="46" fillId="2" borderId="3" xfId="0" applyFont="1" applyFill="1" applyBorder="1" applyAlignment="1" applyProtection="1">
      <alignment horizontal="left" vertical="center"/>
      <protection hidden="1"/>
    </xf>
    <xf numFmtId="0" fontId="46" fillId="18" borderId="0" xfId="0" applyFont="1" applyFill="1" applyBorder="1" applyAlignment="1" applyProtection="1">
      <alignment horizontal="center"/>
      <protection hidden="1"/>
    </xf>
    <xf numFmtId="0" fontId="46" fillId="18" borderId="16" xfId="0" applyFont="1" applyFill="1" applyBorder="1" applyAlignment="1" applyProtection="1">
      <alignment horizontal="center"/>
      <protection hidden="1"/>
    </xf>
    <xf numFmtId="0" fontId="43" fillId="20" borderId="0" xfId="0" applyFont="1" applyFill="1" applyAlignment="1" applyProtection="1">
      <alignment horizontal="left" vertical="center"/>
      <protection hidden="1"/>
    </xf>
    <xf numFmtId="49" fontId="7" fillId="13" borderId="2" xfId="0" applyNumberFormat="1" applyFont="1" applyFill="1" applyBorder="1" applyAlignment="1" applyProtection="1">
      <alignment horizontal="left"/>
      <protection hidden="1"/>
    </xf>
    <xf numFmtId="0" fontId="0" fillId="13" borderId="3" xfId="0" applyFill="1" applyBorder="1" applyAlignment="1" applyProtection="1">
      <alignment horizontal="left"/>
      <protection hidden="1"/>
    </xf>
    <xf numFmtId="0" fontId="0" fillId="13" borderId="4" xfId="0" applyFill="1" applyBorder="1" applyAlignment="1" applyProtection="1">
      <alignment horizontal="left"/>
      <protection hidden="1"/>
    </xf>
    <xf numFmtId="0" fontId="7" fillId="17" borderId="5" xfId="0" applyFont="1" applyFill="1" applyBorder="1" applyAlignment="1" applyProtection="1">
      <alignment horizontal="left"/>
      <protection hidden="1"/>
    </xf>
    <xf numFmtId="0" fontId="0" fillId="17" borderId="6" xfId="0" applyFill="1" applyBorder="1" applyAlignment="1" applyProtection="1">
      <alignment horizontal="left"/>
      <protection hidden="1"/>
    </xf>
    <xf numFmtId="0" fontId="0" fillId="17" borderId="7" xfId="0" applyFill="1" applyBorder="1" applyAlignment="1" applyProtection="1">
      <alignment horizontal="left"/>
      <protection hidden="1"/>
    </xf>
    <xf numFmtId="0" fontId="25" fillId="14" borderId="2" xfId="0" applyFont="1" applyFill="1" applyBorder="1" applyAlignment="1" applyProtection="1">
      <alignment horizontal="center" vertical="center"/>
      <protection locked="0"/>
    </xf>
    <xf numFmtId="0" fontId="25" fillId="14" borderId="3" xfId="0" applyFont="1" applyFill="1" applyBorder="1" applyAlignment="1" applyProtection="1">
      <alignment horizontal="center" vertical="center"/>
      <protection locked="0"/>
    </xf>
    <xf numFmtId="0" fontId="42" fillId="16" borderId="1" xfId="0" applyFont="1" applyFill="1" applyBorder="1" applyAlignment="1" applyProtection="1">
      <alignment horizontal="right"/>
      <protection hidden="1"/>
    </xf>
    <xf numFmtId="0" fontId="42" fillId="16" borderId="1" xfId="0" applyFont="1" applyFill="1" applyBorder="1" applyAlignment="1" applyProtection="1">
      <alignment horizontal="right" vertical="top"/>
      <protection hidden="1"/>
    </xf>
    <xf numFmtId="0" fontId="42" fillId="16" borderId="1" xfId="0" applyFont="1" applyFill="1" applyBorder="1" applyAlignment="1" applyProtection="1">
      <alignment horizontal="right" vertical="center"/>
      <protection hidden="1"/>
    </xf>
    <xf numFmtId="0" fontId="7" fillId="13" borderId="2" xfId="0" applyFont="1" applyFill="1" applyBorder="1" applyAlignment="1" applyProtection="1">
      <alignment horizontal="left" vertical="top"/>
      <protection hidden="1"/>
    </xf>
    <xf numFmtId="0" fontId="0" fillId="13" borderId="3" xfId="0" applyFill="1" applyBorder="1" applyAlignment="1" applyProtection="1">
      <protection hidden="1"/>
    </xf>
    <xf numFmtId="0" fontId="0" fillId="13" borderId="11" xfId="0" applyFill="1" applyBorder="1" applyAlignment="1" applyProtection="1">
      <protection hidden="1"/>
    </xf>
    <xf numFmtId="0" fontId="0" fillId="13" borderId="8" xfId="0" applyFill="1" applyBorder="1" applyAlignment="1" applyProtection="1">
      <protection hidden="1"/>
    </xf>
    <xf numFmtId="0" fontId="10" fillId="0" borderId="2" xfId="0" applyFont="1" applyBorder="1" applyAlignment="1" applyProtection="1">
      <alignment horizontal="center" vertical="center"/>
      <protection hidden="1"/>
    </xf>
    <xf numFmtId="0" fontId="0" fillId="0" borderId="3" xfId="0" applyBorder="1" applyAlignment="1"/>
    <xf numFmtId="0" fontId="0" fillId="0" borderId="4" xfId="0" applyBorder="1" applyAlignment="1"/>
    <xf numFmtId="0" fontId="7" fillId="0" borderId="1" xfId="0" applyFont="1" applyFill="1" applyBorder="1" applyAlignment="1" applyProtection="1">
      <alignment horizontal="left" vertical="top"/>
      <protection hidden="1"/>
    </xf>
    <xf numFmtId="0" fontId="14" fillId="0" borderId="1" xfId="0" applyFont="1" applyBorder="1" applyAlignment="1" applyProtection="1">
      <alignment horizontal="left" vertical="top"/>
      <protection hidden="1"/>
    </xf>
    <xf numFmtId="0" fontId="14" fillId="0" borderId="1" xfId="0" applyFont="1" applyBorder="1" applyAlignment="1">
      <alignment horizontal="left" vertical="top"/>
    </xf>
    <xf numFmtId="0" fontId="7" fillId="0" borderId="2" xfId="0" applyFont="1" applyFill="1" applyBorder="1" applyAlignment="1" applyProtection="1">
      <alignment horizontal="left" vertical="top"/>
      <protection hidden="1"/>
    </xf>
    <xf numFmtId="0" fontId="0" fillId="0" borderId="4" xfId="0" applyBorder="1" applyAlignment="1">
      <alignment horizontal="left"/>
    </xf>
    <xf numFmtId="0" fontId="0" fillId="0" borderId="1" xfId="0" applyBorder="1" applyAlignment="1"/>
    <xf numFmtId="0" fontId="7" fillId="0" borderId="1" xfId="0" applyFont="1" applyFill="1" applyBorder="1" applyAlignment="1" applyProtection="1">
      <alignment vertical="top"/>
      <protection hidden="1"/>
    </xf>
    <xf numFmtId="0" fontId="7" fillId="0" borderId="1" xfId="0" applyFont="1" applyFill="1" applyBorder="1" applyAlignment="1" applyProtection="1">
      <protection hidden="1"/>
    </xf>
    <xf numFmtId="0" fontId="14" fillId="0" borderId="3" xfId="0" applyFont="1" applyBorder="1" applyAlignment="1" applyProtection="1">
      <protection hidden="1"/>
    </xf>
    <xf numFmtId="0" fontId="14" fillId="0" borderId="4" xfId="0" applyFont="1" applyBorder="1" applyAlignment="1" applyProtection="1">
      <protection hidden="1"/>
    </xf>
    <xf numFmtId="0" fontId="7" fillId="0" borderId="4" xfId="0" applyFont="1" applyFill="1" applyBorder="1" applyAlignment="1" applyProtection="1">
      <alignment horizontal="left" vertical="top"/>
      <protection hidden="1"/>
    </xf>
    <xf numFmtId="0" fontId="7" fillId="0" borderId="3" xfId="0" applyFont="1" applyFill="1" applyBorder="1" applyAlignment="1" applyProtection="1">
      <alignment horizontal="left" vertical="top"/>
      <protection hidden="1"/>
    </xf>
    <xf numFmtId="0" fontId="14" fillId="0" borderId="1" xfId="0" applyFont="1" applyBorder="1" applyAlignment="1" applyProtection="1">
      <protection hidden="1"/>
    </xf>
    <xf numFmtId="0" fontId="30" fillId="0" borderId="0" xfId="0" applyFont="1" applyFill="1" applyBorder="1" applyAlignment="1" applyProtection="1">
      <alignment horizontal="center"/>
      <protection hidden="1"/>
    </xf>
    <xf numFmtId="0" fontId="14" fillId="0" borderId="3" xfId="0" applyFont="1" applyBorder="1" applyAlignment="1" applyProtection="1">
      <alignment horizontal="left" vertical="top"/>
      <protection hidden="1"/>
    </xf>
    <xf numFmtId="0" fontId="14" fillId="0" borderId="4" xfId="0" applyFont="1" applyBorder="1" applyAlignment="1" applyProtection="1">
      <alignment horizontal="left" vertical="top"/>
      <protection hidden="1"/>
    </xf>
    <xf numFmtId="0" fontId="0" fillId="0" borderId="0" xfId="0" applyBorder="1" applyAlignment="1" applyProtection="1">
      <alignment horizontal="center"/>
      <protection locked="0"/>
    </xf>
  </cellXfs>
  <cellStyles count="2">
    <cellStyle name="20% - Accent1" xfId="1" builtinId="30"/>
    <cellStyle name="Normal" xfId="0" builtinId="0"/>
  </cellStyles>
  <dxfs count="0"/>
  <tableStyles count="1" defaultTableStyle="TableStyleMedium2" defaultPivotStyle="PivotStyleLight16">
    <tableStyle name="MySqlDefault" pivot="0" table="0" count="0"/>
  </tableStyles>
  <colors>
    <mruColors>
      <color rgb="FFCCFFCC"/>
      <color rgb="FFFFABAB"/>
      <color rgb="FFFFDDDD"/>
      <color rgb="FFFF4519"/>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2198396</xdr:colOff>
      <xdr:row>1</xdr:row>
      <xdr:rowOff>28575</xdr:rowOff>
    </xdr:from>
    <xdr:ext cx="3147015" cy="992173"/>
    <xdr:sp macro="" textlink="">
      <xdr:nvSpPr>
        <xdr:cNvPr id="2" name="Rectangle 1"/>
        <xdr:cNvSpPr/>
      </xdr:nvSpPr>
      <xdr:spPr>
        <a:xfrm>
          <a:off x="4493921" y="361950"/>
          <a:ext cx="3147015" cy="992173"/>
        </a:xfrm>
        <a:prstGeom prst="rect">
          <a:avLst/>
        </a:prstGeom>
        <a:noFill/>
      </xdr:spPr>
      <xdr:txBody>
        <a:bodyPr wrap="none" lIns="91440" tIns="45720" rIns="91440" bIns="45720" anchor="t">
          <a:noAutofit/>
          <a:scene3d>
            <a:camera prst="orthographicFront"/>
            <a:lightRig rig="soft" dir="tl">
              <a:rot lat="0" lon="0" rev="0"/>
            </a:lightRig>
          </a:scene3d>
          <a:sp3d extrusionH="57150" contourW="25400" prstMaterial="matte">
            <a:bevelT w="25400" h="55880"/>
            <a:contourClr>
              <a:schemeClr val="accent2">
                <a:tint val="20000"/>
              </a:schemeClr>
            </a:contourClr>
          </a:sp3d>
        </a:bodyPr>
        <a:lstStyle/>
        <a:p>
          <a:pPr algn="ctr"/>
          <a:r>
            <a:rPr lang="en-US" sz="5400" b="0" cap="none" spc="50">
              <a:ln w="11430"/>
              <a:solidFill>
                <a:schemeClr val="accent1">
                  <a:lumMod val="75000"/>
                </a:schemeClr>
              </a:solidFill>
              <a:effectLst>
                <a:outerShdw blurRad="76200" dist="50800" dir="5400000" algn="tl" rotWithShape="0">
                  <a:srgbClr val="000000">
                    <a:alpha val="65000"/>
                  </a:srgbClr>
                </a:outerShdw>
              </a:effectLst>
              <a:latin typeface="Times New Roman" panose="02020603050405020304" pitchFamily="18" charset="0"/>
              <a:cs typeface="Times New Roman" panose="02020603050405020304" pitchFamily="18" charset="0"/>
            </a:rPr>
            <a:t>J</a:t>
          </a:r>
          <a:r>
            <a:rPr lang="en-US" sz="4400" b="0" cap="none" spc="50">
              <a:ln w="11430"/>
              <a:solidFill>
                <a:schemeClr val="accent1">
                  <a:lumMod val="75000"/>
                </a:schemeClr>
              </a:solidFill>
              <a:effectLst>
                <a:outerShdw blurRad="76200" dist="50800" dir="5400000" algn="tl" rotWithShape="0">
                  <a:srgbClr val="000000">
                    <a:alpha val="65000"/>
                  </a:srgbClr>
                </a:outerShdw>
              </a:effectLst>
              <a:latin typeface="Times New Roman" panose="02020603050405020304" pitchFamily="18" charset="0"/>
              <a:cs typeface="Times New Roman" panose="02020603050405020304" pitchFamily="18" charset="0"/>
            </a:rPr>
            <a:t>URNAL</a:t>
          </a:r>
          <a:r>
            <a:rPr lang="az-Latn-AZ" sz="4400" b="0" cap="none" spc="50">
              <a:ln w="11430"/>
              <a:solidFill>
                <a:schemeClr val="accent1">
                  <a:lumMod val="75000"/>
                </a:schemeClr>
              </a:solidFill>
              <a:effectLst>
                <a:outerShdw blurRad="76200" dist="50800" dir="5400000" algn="tl" rotWithShape="0">
                  <a:srgbClr val="000000">
                    <a:alpha val="65000"/>
                  </a:srgbClr>
                </a:outerShdw>
              </a:effectLst>
              <a:latin typeface="Times New Roman" panose="02020603050405020304" pitchFamily="18" charset="0"/>
              <a:cs typeface="Times New Roman" panose="02020603050405020304" pitchFamily="18" charset="0"/>
            </a:rPr>
            <a:t>I</a:t>
          </a:r>
        </a:p>
        <a:p>
          <a:pPr algn="ctr"/>
          <a:endParaRPr lang="en-US" sz="4400" b="0" cap="none" spc="50">
            <a:ln w="11430"/>
            <a:solidFill>
              <a:schemeClr val="accent1">
                <a:lumMod val="75000"/>
              </a:schemeClr>
            </a:solidFill>
            <a:effectLst>
              <a:outerShdw blurRad="76200" dist="50800" dir="5400000" algn="tl" rotWithShape="0">
                <a:srgbClr val="000000">
                  <a:alpha val="65000"/>
                </a:srgbClr>
              </a:outerShdw>
            </a:effectLst>
            <a:latin typeface="Times New Roman" panose="02020603050405020304" pitchFamily="18" charset="0"/>
            <a:cs typeface="Times New Roman" panose="02020603050405020304" pitchFamily="18" charset="0"/>
          </a:endParaRPr>
        </a:p>
      </xdr:txBody>
    </xdr:sp>
    <xdr:clientData/>
  </xdr:oneCellAnchor>
  <xdr:oneCellAnchor>
    <xdr:from>
      <xdr:col>5</xdr:col>
      <xdr:colOff>174334</xdr:colOff>
      <xdr:row>10</xdr:row>
      <xdr:rowOff>55060</xdr:rowOff>
    </xdr:from>
    <xdr:ext cx="184731" cy="937629"/>
    <xdr:sp macro="" textlink="">
      <xdr:nvSpPr>
        <xdr:cNvPr id="3" name="Rectangle 2"/>
        <xdr:cNvSpPr/>
      </xdr:nvSpPr>
      <xdr:spPr>
        <a:xfrm>
          <a:off x="6317959" y="2083885"/>
          <a:ext cx="184731" cy="937629"/>
        </a:xfrm>
        <a:prstGeom prst="rect">
          <a:avLst/>
        </a:prstGeom>
        <a:noFill/>
      </xdr:spPr>
      <xdr:txBody>
        <a:bodyPr wrap="none" lIns="91440" tIns="45720" rIns="91440" bIns="45720">
          <a:spAutoFit/>
        </a:bodyPr>
        <a:lstStyle/>
        <a:p>
          <a:pPr algn="ctr"/>
          <a:endParaRPr lang="en-US" sz="54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endParaRPr>
        </a:p>
      </xdr:txBody>
    </xdr:sp>
    <xdr:clientData/>
  </xdr:oneCellAnchor>
  <xdr:twoCellAnchor editAs="oneCell">
    <xdr:from>
      <xdr:col>2</xdr:col>
      <xdr:colOff>123826</xdr:colOff>
      <xdr:row>0</xdr:row>
      <xdr:rowOff>314327</xdr:rowOff>
    </xdr:from>
    <xdr:to>
      <xdr:col>2</xdr:col>
      <xdr:colOff>1381125</xdr:colOff>
      <xdr:row>6</xdr:row>
      <xdr:rowOff>60574</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9351" y="314327"/>
          <a:ext cx="1257299" cy="12416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0</xdr:row>
      <xdr:rowOff>1</xdr:rowOff>
    </xdr:from>
    <xdr:to>
      <xdr:col>1</xdr:col>
      <xdr:colOff>568688</xdr:colOff>
      <xdr:row>0</xdr:row>
      <xdr:rowOff>533400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2925" y="1"/>
          <a:ext cx="540113" cy="5333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3</xdr:row>
      <xdr:rowOff>19049</xdr:rowOff>
    </xdr:from>
    <xdr:to>
      <xdr:col>1</xdr:col>
      <xdr:colOff>2419350</xdr:colOff>
      <xdr:row>3</xdr:row>
      <xdr:rowOff>804150</xdr:rowOff>
    </xdr:to>
    <xdr:pic>
      <xdr:nvPicPr>
        <xdr:cNvPr id="8" name="Picture 7"/>
        <xdr:cNvPicPr>
          <a:picLocks noChangeAspect="1"/>
        </xdr:cNvPicPr>
      </xdr:nvPicPr>
      <xdr:blipFill>
        <a:blip xmlns:r="http://schemas.openxmlformats.org/officeDocument/2006/relationships" r:embed="rId1"/>
        <a:stretch>
          <a:fillRect/>
        </a:stretch>
      </xdr:blipFill>
      <xdr:spPr>
        <a:xfrm>
          <a:off x="19050" y="304799"/>
          <a:ext cx="2695575" cy="7851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1442881</xdr:colOff>
      <xdr:row>0</xdr:row>
      <xdr:rowOff>0</xdr:rowOff>
    </xdr:from>
    <xdr:ext cx="2600647" cy="266700"/>
    <xdr:sp macro="" textlink="">
      <xdr:nvSpPr>
        <xdr:cNvPr id="2" name="Rectangle 1"/>
        <xdr:cNvSpPr/>
      </xdr:nvSpPr>
      <xdr:spPr>
        <a:xfrm>
          <a:off x="1795306" y="0"/>
          <a:ext cx="2600647" cy="266700"/>
        </a:xfrm>
        <a:prstGeom prst="rect">
          <a:avLst/>
        </a:prstGeom>
        <a:noFill/>
      </xdr:spPr>
      <xdr:txBody>
        <a:bodyPr wrap="none" lIns="91440" tIns="45720" rIns="91440" bIns="45720">
          <a:prstTxWarp prst="textTriangle">
            <a:avLst/>
          </a:prstTxWarp>
          <a:spAutoFit/>
        </a:bodyPr>
        <a:lstStyle/>
        <a:p>
          <a:pPr algn="ctr"/>
          <a:r>
            <a:rPr lang="az-Latn-AZ" sz="2000" b="1" cap="all" spc="0">
              <a:ln w="9000" cmpd="sng">
                <a:solidFill>
                  <a:schemeClr val="accent4">
                    <a:shade val="50000"/>
                    <a:satMod val="120000"/>
                  </a:schemeClr>
                </a:solidFill>
                <a:prstDash val="solid"/>
              </a:ln>
              <a:gradFill>
                <a:gsLst>
                  <a:gs pos="0">
                    <a:schemeClr val="accent4">
                      <a:shade val="20000"/>
                      <a:satMod val="245000"/>
                    </a:schemeClr>
                  </a:gs>
                  <a:gs pos="43000">
                    <a:schemeClr val="accent4">
                      <a:satMod val="255000"/>
                    </a:schemeClr>
                  </a:gs>
                  <a:gs pos="48000">
                    <a:schemeClr val="accent4">
                      <a:shade val="85000"/>
                      <a:satMod val="255000"/>
                    </a:schemeClr>
                  </a:gs>
                  <a:gs pos="100000">
                    <a:schemeClr val="accent4">
                      <a:shade val="20000"/>
                      <a:satMod val="245000"/>
                    </a:schemeClr>
                  </a:gs>
                </a:gsLst>
                <a:lin ang="5400000"/>
              </a:gradFill>
              <a:effectLst>
                <a:reflection blurRad="12700" stA="28000" endPos="45000" dist="1000" dir="5400000" sy="-100000" algn="bl" rotWithShape="0"/>
              </a:effectLst>
              <a:latin typeface="Times New Roman" panose="02020603050405020304" pitchFamily="18" charset="0"/>
              <a:cs typeface="Times New Roman" panose="02020603050405020304" pitchFamily="18" charset="0"/>
            </a:rPr>
            <a:t>Təqvim tematik plan</a:t>
          </a:r>
          <a:endParaRPr lang="en-US" sz="2000" b="1" cap="all" spc="0">
            <a:ln w="9000" cmpd="sng">
              <a:solidFill>
                <a:schemeClr val="accent4">
                  <a:shade val="50000"/>
                  <a:satMod val="120000"/>
                </a:schemeClr>
              </a:solidFill>
              <a:prstDash val="solid"/>
            </a:ln>
            <a:gradFill>
              <a:gsLst>
                <a:gs pos="0">
                  <a:schemeClr val="accent4">
                    <a:shade val="20000"/>
                    <a:satMod val="245000"/>
                  </a:schemeClr>
                </a:gs>
                <a:gs pos="43000">
                  <a:schemeClr val="accent4">
                    <a:satMod val="255000"/>
                  </a:schemeClr>
                </a:gs>
                <a:gs pos="48000">
                  <a:schemeClr val="accent4">
                    <a:shade val="85000"/>
                    <a:satMod val="255000"/>
                  </a:schemeClr>
                </a:gs>
                <a:gs pos="100000">
                  <a:schemeClr val="accent4">
                    <a:shade val="20000"/>
                    <a:satMod val="245000"/>
                  </a:schemeClr>
                </a:gs>
              </a:gsLst>
              <a:lin ang="5400000"/>
            </a:gradFill>
            <a:effectLst>
              <a:reflection blurRad="12700" stA="28000" endPos="45000" dist="1000" dir="5400000" sy="-100000" algn="bl" rotWithShape="0"/>
            </a:effectLst>
            <a:latin typeface="Times New Roman" panose="02020603050405020304" pitchFamily="18" charset="0"/>
            <a:cs typeface="Times New Roman" panose="02020603050405020304" pitchFamily="18" charset="0"/>
          </a:endParaRPr>
        </a:p>
      </xdr:txBody>
    </xdr:sp>
    <xdr:clientData/>
  </xdr:oneCellAnchor>
  <xdr:twoCellAnchor editAs="oneCell">
    <xdr:from>
      <xdr:col>1</xdr:col>
      <xdr:colOff>38100</xdr:colOff>
      <xdr:row>0</xdr:row>
      <xdr:rowOff>19051</xdr:rowOff>
    </xdr:from>
    <xdr:to>
      <xdr:col>1</xdr:col>
      <xdr:colOff>790575</xdr:colOff>
      <xdr:row>1</xdr:row>
      <xdr:rowOff>28748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0525" y="19051"/>
          <a:ext cx="752475" cy="743122"/>
        </a:xfrm>
        <a:prstGeom prst="rect">
          <a:avLst/>
        </a:prstGeom>
      </xdr:spPr>
    </xdr:pic>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087887C-394A-480F-9C80-CA88409861F2}">
  <header guid="{2087887C-394A-480F-9C80-CA88409861F2}" dateTime="2021-04-03T21:33:41" maxSheetId="9" userName="NazimR" r:id="rId1">
    <sheetIdMap count="8">
      <sheetId val="1"/>
      <sheetId val="2"/>
      <sheetId val="3"/>
      <sheetId val="4"/>
      <sheetId val="5"/>
      <sheetId val="6"/>
      <sheetId val="7"/>
      <sheetId val="8"/>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1"/>
  <sheetViews>
    <sheetView workbookViewId="0">
      <selection activeCell="D14" sqref="D14"/>
    </sheetView>
  </sheetViews>
  <sheetFormatPr defaultRowHeight="15"/>
  <cols>
    <col min="1" max="1" width="22.28515625" customWidth="1"/>
    <col min="2" max="2" width="12.140625" customWidth="1"/>
    <col min="3" max="3" width="37.28515625" customWidth="1"/>
    <col min="4" max="4" width="76.85546875" customWidth="1"/>
  </cols>
  <sheetData>
    <row r="1" spans="2:4" ht="26.25" customHeight="1">
      <c r="C1" s="220" t="s">
        <v>54</v>
      </c>
      <c r="D1" s="220"/>
    </row>
    <row r="2" spans="2:4" ht="24.75" customHeight="1">
      <c r="B2" s="112"/>
      <c r="C2" s="221" t="s">
        <v>67</v>
      </c>
      <c r="D2" s="221"/>
    </row>
    <row r="3" spans="2:4">
      <c r="C3" s="197"/>
      <c r="D3" s="196"/>
    </row>
    <row r="4" spans="2:4">
      <c r="C4" s="113"/>
      <c r="D4" s="113"/>
    </row>
    <row r="5" spans="2:4">
      <c r="C5" s="113"/>
      <c r="D5" s="113"/>
    </row>
    <row r="6" spans="2:4" ht="21.75" customHeight="1">
      <c r="C6" s="198" t="s">
        <v>65</v>
      </c>
      <c r="D6" s="199"/>
    </row>
    <row r="7" spans="2:4" ht="39.75" customHeight="1">
      <c r="C7" s="115" t="s">
        <v>47</v>
      </c>
      <c r="D7" s="206"/>
    </row>
    <row r="8" spans="2:4" ht="32.25" customHeight="1">
      <c r="C8" s="114" t="s">
        <v>40</v>
      </c>
      <c r="D8" s="207"/>
    </row>
    <row r="9" spans="2:4" ht="25.5" customHeight="1">
      <c r="C9" s="114" t="s">
        <v>41</v>
      </c>
      <c r="D9" s="208"/>
    </row>
    <row r="10" spans="2:4" ht="27.75" customHeight="1">
      <c r="C10" s="114" t="s">
        <v>42</v>
      </c>
      <c r="D10" s="209"/>
    </row>
    <row r="11" spans="2:4" ht="27.75" customHeight="1">
      <c r="C11" s="114" t="s">
        <v>2</v>
      </c>
      <c r="D11" s="208"/>
    </row>
    <row r="12" spans="2:4" ht="31.5" customHeight="1">
      <c r="C12" s="114" t="s">
        <v>55</v>
      </c>
      <c r="D12" s="172"/>
    </row>
    <row r="13" spans="2:4" ht="27.75" customHeight="1">
      <c r="C13" s="114" t="s">
        <v>44</v>
      </c>
      <c r="D13" s="173" t="str">
        <f>IF(D12&gt;=20,"",IF(D12="","",D12*15))</f>
        <v/>
      </c>
    </row>
    <row r="14" spans="2:4" ht="26.25" customHeight="1">
      <c r="C14" s="114" t="s">
        <v>43</v>
      </c>
      <c r="D14" s="174"/>
    </row>
    <row r="15" spans="2:4">
      <c r="C15" s="113"/>
      <c r="D15" s="113"/>
    </row>
    <row r="16" spans="2:4">
      <c r="C16" s="113"/>
      <c r="D16" s="113"/>
    </row>
    <row r="17" spans="3:4">
      <c r="C17" s="113"/>
      <c r="D17" s="113"/>
    </row>
    <row r="18" spans="3:4">
      <c r="C18" s="113"/>
      <c r="D18" s="113"/>
    </row>
    <row r="19" spans="3:4">
      <c r="C19" s="113"/>
      <c r="D19" s="133" t="s">
        <v>56</v>
      </c>
    </row>
    <row r="20" spans="3:4">
      <c r="C20" s="113"/>
      <c r="D20" s="113"/>
    </row>
    <row r="21" spans="3:4">
      <c r="C21" s="113"/>
      <c r="D21" s="113"/>
    </row>
  </sheetData>
  <sheetProtection password="CC8C" sheet="1" objects="1" scenarios="1"/>
  <customSheetViews>
    <customSheetView guid="{F07ED868-33E9-46A8-B523-4A96C3AAFF1E}">
      <selection activeCell="D14" sqref="D14"/>
      <pageMargins left="0.7" right="0.7" top="0.75" bottom="0.75" header="0.3" footer="0.3"/>
      <pageSetup paperSize="9" orientation="portrait" r:id="rId1"/>
    </customSheetView>
  </customSheetViews>
  <mergeCells count="2">
    <mergeCell ref="C1:D1"/>
    <mergeCell ref="C2:D2"/>
  </mergeCell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7"/>
  <sheetViews>
    <sheetView workbookViewId="0">
      <selection activeCell="D2" sqref="D2:E8"/>
    </sheetView>
  </sheetViews>
  <sheetFormatPr defaultRowHeight="36" customHeight="1"/>
  <cols>
    <col min="1" max="1" width="7.7109375" customWidth="1"/>
    <col min="2" max="2" width="89.28515625" customWidth="1"/>
    <col min="3" max="3" width="12.85546875" customWidth="1"/>
    <col min="4" max="4" width="8.28515625" customWidth="1"/>
    <col min="5" max="5" width="7.28515625" customWidth="1"/>
    <col min="6" max="6" width="11.7109375" customWidth="1"/>
  </cols>
  <sheetData>
    <row r="1" spans="1:6" ht="42.75" customHeight="1">
      <c r="A1" s="106" t="s">
        <v>22</v>
      </c>
      <c r="B1" s="106" t="s">
        <v>46</v>
      </c>
      <c r="C1" s="142" t="s">
        <v>60</v>
      </c>
      <c r="D1" s="107" t="s">
        <v>33</v>
      </c>
      <c r="E1" s="107" t="s">
        <v>34</v>
      </c>
      <c r="F1" s="145" t="str">
        <f>Tematik_plan!C1</f>
        <v>Cədvəl üzrə dərsin Tarixi</v>
      </c>
    </row>
    <row r="2" spans="1:6" ht="36" customHeight="1">
      <c r="A2" s="202"/>
      <c r="B2" s="155" t="str">
        <f>IF(A2="","",Tematik_plan!$B2)</f>
        <v/>
      </c>
      <c r="C2" s="156" t="str">
        <f>$F2</f>
        <v/>
      </c>
      <c r="D2" s="57"/>
      <c r="E2" s="57"/>
      <c r="F2" s="146" t="str">
        <f>IF(A2="","",IF(Tematik_plan!C2="","",Tematik_plan!C2))</f>
        <v/>
      </c>
    </row>
    <row r="3" spans="1:6" ht="36" customHeight="1">
      <c r="A3" s="202"/>
      <c r="B3" s="155" t="str">
        <f>IF(A3="","",Tematik_plan!$B3)</f>
        <v/>
      </c>
      <c r="C3" s="156" t="str">
        <f t="shared" ref="C3:C46" si="0">$F3</f>
        <v/>
      </c>
      <c r="D3" s="57"/>
      <c r="E3" s="57"/>
      <c r="F3" s="146" t="str">
        <f>IF(A3="","",IF(Tematik_plan!C3="","",Tematik_plan!C3))</f>
        <v/>
      </c>
    </row>
    <row r="4" spans="1:6" ht="36" customHeight="1">
      <c r="A4" s="202"/>
      <c r="B4" s="155" t="str">
        <f>IF(A4="","",Tematik_plan!$B4)</f>
        <v/>
      </c>
      <c r="C4" s="156" t="str">
        <f t="shared" si="0"/>
        <v/>
      </c>
      <c r="D4" s="57"/>
      <c r="E4" s="57"/>
      <c r="F4" s="146" t="str">
        <f>IF(A4="","",IF(Tematik_plan!C4="","",Tematik_plan!C4))</f>
        <v/>
      </c>
    </row>
    <row r="5" spans="1:6" ht="36" customHeight="1">
      <c r="A5" s="202"/>
      <c r="B5" s="155" t="str">
        <f>IF(A5="","",Tematik_plan!$B5)</f>
        <v/>
      </c>
      <c r="C5" s="156" t="str">
        <f t="shared" si="0"/>
        <v/>
      </c>
      <c r="D5" s="57"/>
      <c r="E5" s="57"/>
      <c r="F5" s="146" t="str">
        <f>IF(A5="","",IF(Tematik_plan!C5="","",Tematik_plan!C5))</f>
        <v/>
      </c>
    </row>
    <row r="6" spans="1:6" ht="36" customHeight="1">
      <c r="A6" s="202"/>
      <c r="B6" s="155" t="str">
        <f>IF(A6="","",Tematik_plan!$B6)</f>
        <v/>
      </c>
      <c r="C6" s="156" t="str">
        <f t="shared" si="0"/>
        <v/>
      </c>
      <c r="D6" s="57"/>
      <c r="E6" s="57"/>
      <c r="F6" s="146" t="str">
        <f>IF(A6="","",IF(Tematik_plan!C6="","",Tematik_plan!C6))</f>
        <v/>
      </c>
    </row>
    <row r="7" spans="1:6" ht="36" customHeight="1">
      <c r="A7" s="202"/>
      <c r="B7" s="155" t="str">
        <f>IF(A7="","",Tematik_plan!$B7)</f>
        <v/>
      </c>
      <c r="C7" s="156" t="str">
        <f t="shared" si="0"/>
        <v/>
      </c>
      <c r="D7" s="57"/>
      <c r="E7" s="57"/>
      <c r="F7" s="146" t="str">
        <f>IF(A7="","",IF(Tematik_plan!C7="","",Tematik_plan!C7))</f>
        <v/>
      </c>
    </row>
    <row r="8" spans="1:6" ht="36" customHeight="1">
      <c r="A8" s="202"/>
      <c r="B8" s="155" t="str">
        <f>IF(A8="","",Tematik_plan!$B8)</f>
        <v/>
      </c>
      <c r="C8" s="156" t="str">
        <f t="shared" si="0"/>
        <v/>
      </c>
      <c r="D8" s="57"/>
      <c r="E8" s="57"/>
      <c r="F8" s="146" t="str">
        <f>IF(A8="","",IF(Tematik_plan!C8="","",Tematik_plan!C8))</f>
        <v/>
      </c>
    </row>
    <row r="9" spans="1:6" ht="36" customHeight="1">
      <c r="A9" s="202"/>
      <c r="B9" s="155" t="str">
        <f>IF(A9="","",Tematik_plan!$B9)</f>
        <v/>
      </c>
      <c r="C9" s="156" t="str">
        <f t="shared" si="0"/>
        <v/>
      </c>
      <c r="D9" s="57"/>
      <c r="E9" s="57"/>
      <c r="F9" s="146" t="str">
        <f>IF(A9="","",IF(Tematik_plan!C9="","",Tematik_plan!C9))</f>
        <v/>
      </c>
    </row>
    <row r="10" spans="1:6" ht="36" customHeight="1">
      <c r="A10" s="202"/>
      <c r="B10" s="155" t="str">
        <f>IF(A10="","",Tematik_plan!$B10)</f>
        <v/>
      </c>
      <c r="C10" s="156" t="str">
        <f t="shared" si="0"/>
        <v/>
      </c>
      <c r="D10" s="57"/>
      <c r="E10" s="57"/>
      <c r="F10" s="146" t="str">
        <f>IF(A10="","",IF(Tematik_plan!C10="","",Tematik_plan!C10))</f>
        <v/>
      </c>
    </row>
    <row r="11" spans="1:6" ht="36" customHeight="1">
      <c r="A11" s="202"/>
      <c r="B11" s="155" t="str">
        <f>IF(A11="","",Tematik_plan!$B11)</f>
        <v/>
      </c>
      <c r="C11" s="156" t="str">
        <f t="shared" si="0"/>
        <v/>
      </c>
      <c r="D11" s="57"/>
      <c r="E11" s="57"/>
      <c r="F11" s="146" t="str">
        <f>IF(A11="","",IF(Tematik_plan!C11="","",Tematik_plan!C11))</f>
        <v/>
      </c>
    </row>
    <row r="12" spans="1:6" ht="36" customHeight="1">
      <c r="A12" s="202"/>
      <c r="B12" s="155" t="str">
        <f>IF(A12="","",Tematik_plan!$B12)</f>
        <v/>
      </c>
      <c r="C12" s="156" t="str">
        <f t="shared" si="0"/>
        <v/>
      </c>
      <c r="D12" s="57"/>
      <c r="E12" s="57"/>
      <c r="F12" s="146" t="str">
        <f>IF(A12="","",IF(Tematik_plan!C12="","",Tematik_plan!C12))</f>
        <v/>
      </c>
    </row>
    <row r="13" spans="1:6" ht="36" customHeight="1">
      <c r="A13" s="202"/>
      <c r="B13" s="155" t="str">
        <f>IF(A13="","",Tematik_plan!$B13)</f>
        <v/>
      </c>
      <c r="C13" s="156" t="str">
        <f t="shared" si="0"/>
        <v/>
      </c>
      <c r="D13" s="57"/>
      <c r="E13" s="57"/>
      <c r="F13" s="146" t="str">
        <f>IF(A13="","",IF(Tematik_plan!C13="","",Tematik_plan!C13))</f>
        <v/>
      </c>
    </row>
    <row r="14" spans="1:6" ht="36" customHeight="1">
      <c r="A14" s="202"/>
      <c r="B14" s="155" t="str">
        <f>IF(A14="","",Tematik_plan!$B14)</f>
        <v/>
      </c>
      <c r="C14" s="156" t="str">
        <f t="shared" si="0"/>
        <v/>
      </c>
      <c r="D14" s="57"/>
      <c r="E14" s="57"/>
      <c r="F14" s="146" t="str">
        <f>IF(A14="","",IF(Tematik_plan!C14="","",Tematik_plan!C14))</f>
        <v/>
      </c>
    </row>
    <row r="15" spans="1:6" ht="36" customHeight="1">
      <c r="A15" s="202"/>
      <c r="B15" s="155" t="str">
        <f>IF(A15="","",Tematik_plan!$B15)</f>
        <v/>
      </c>
      <c r="C15" s="156" t="str">
        <f t="shared" si="0"/>
        <v/>
      </c>
      <c r="D15" s="57"/>
      <c r="E15" s="57"/>
      <c r="F15" s="146" t="str">
        <f>IF(A15="","",IF(Tematik_plan!C15="","",Tematik_plan!C15))</f>
        <v/>
      </c>
    </row>
    <row r="16" spans="1:6" ht="36" customHeight="1">
      <c r="A16" s="202"/>
      <c r="B16" s="155" t="str">
        <f>IF(A16="","",Tematik_plan!$B16)</f>
        <v/>
      </c>
      <c r="C16" s="156" t="str">
        <f t="shared" si="0"/>
        <v/>
      </c>
      <c r="D16" s="57"/>
      <c r="E16" s="57"/>
      <c r="F16" s="146" t="str">
        <f>IF(A16="","",IF(Tematik_plan!C16="","",Tematik_plan!C16))</f>
        <v/>
      </c>
    </row>
    <row r="17" spans="1:6" ht="36" customHeight="1">
      <c r="A17" s="202"/>
      <c r="B17" s="155" t="str">
        <f>IF(A17="","",Tematik_plan!$B17)</f>
        <v/>
      </c>
      <c r="C17" s="156" t="str">
        <f t="shared" si="0"/>
        <v/>
      </c>
      <c r="D17" s="57"/>
      <c r="E17" s="57"/>
      <c r="F17" s="146" t="str">
        <f>IF(A17="","",IF(Tematik_plan!C17="","",Tematik_plan!C17))</f>
        <v/>
      </c>
    </row>
    <row r="18" spans="1:6" ht="36" customHeight="1">
      <c r="A18" s="202"/>
      <c r="B18" s="155" t="str">
        <f>IF(A18="","",Tematik_plan!$B18)</f>
        <v/>
      </c>
      <c r="C18" s="156" t="str">
        <f t="shared" si="0"/>
        <v/>
      </c>
      <c r="D18" s="57"/>
      <c r="E18" s="57"/>
      <c r="F18" s="146" t="str">
        <f>IF(A18="","",IF(Tematik_plan!C18="","",Tematik_plan!C18))</f>
        <v/>
      </c>
    </row>
    <row r="19" spans="1:6" ht="36" customHeight="1">
      <c r="A19" s="202"/>
      <c r="B19" s="155" t="str">
        <f>IF(A19="","",Tematik_plan!$B19)</f>
        <v/>
      </c>
      <c r="C19" s="156" t="str">
        <f t="shared" si="0"/>
        <v/>
      </c>
      <c r="D19" s="57"/>
      <c r="E19" s="57"/>
      <c r="F19" s="146" t="str">
        <f>IF(A19="","",IF(Tematik_plan!C19="","",Tematik_plan!C19))</f>
        <v/>
      </c>
    </row>
    <row r="20" spans="1:6" ht="36" customHeight="1">
      <c r="A20" s="202"/>
      <c r="B20" s="155" t="str">
        <f>IF(A20="","",Tematik_plan!$B20)</f>
        <v/>
      </c>
      <c r="C20" s="156" t="str">
        <f t="shared" si="0"/>
        <v/>
      </c>
      <c r="D20" s="57"/>
      <c r="E20" s="57"/>
      <c r="F20" s="146" t="str">
        <f>IF(A20="","",IF(Tematik_plan!C20="","",Tematik_plan!C20))</f>
        <v/>
      </c>
    </row>
    <row r="21" spans="1:6" ht="36" customHeight="1">
      <c r="A21" s="202"/>
      <c r="B21" s="155" t="str">
        <f>IF(A21="","",Tematik_plan!$B21)</f>
        <v/>
      </c>
      <c r="C21" s="156" t="str">
        <f t="shared" si="0"/>
        <v/>
      </c>
      <c r="D21" s="57"/>
      <c r="E21" s="57"/>
      <c r="F21" s="146" t="str">
        <f>IF(A21="","",IF(Tematik_plan!C21="","",Tematik_plan!C21))</f>
        <v/>
      </c>
    </row>
    <row r="22" spans="1:6" ht="36" customHeight="1">
      <c r="A22" s="202"/>
      <c r="B22" s="155" t="str">
        <f>IF(A22="","",Tematik_plan!$B22)</f>
        <v/>
      </c>
      <c r="C22" s="156" t="str">
        <f t="shared" si="0"/>
        <v/>
      </c>
      <c r="D22" s="57"/>
      <c r="E22" s="57"/>
      <c r="F22" s="146" t="str">
        <f>IF(A22="","",IF(Tematik_plan!C22="","",Tematik_plan!C22))</f>
        <v/>
      </c>
    </row>
    <row r="23" spans="1:6" ht="36" customHeight="1">
      <c r="A23" s="202"/>
      <c r="B23" s="155" t="str">
        <f>IF(A23="","",Tematik_plan!$B23)</f>
        <v/>
      </c>
      <c r="C23" s="156" t="str">
        <f t="shared" si="0"/>
        <v/>
      </c>
      <c r="D23" s="57"/>
      <c r="E23" s="57"/>
      <c r="F23" s="146" t="str">
        <f>IF(A23="","",IF(Tematik_plan!C23="","",Tematik_plan!C23))</f>
        <v/>
      </c>
    </row>
    <row r="24" spans="1:6" ht="36" customHeight="1">
      <c r="A24" s="202"/>
      <c r="B24" s="155" t="str">
        <f>IF(A24="","",Tematik_plan!$B24)</f>
        <v/>
      </c>
      <c r="C24" s="156" t="str">
        <f t="shared" si="0"/>
        <v/>
      </c>
      <c r="D24" s="57"/>
      <c r="E24" s="57"/>
      <c r="F24" s="146" t="str">
        <f>IF(A24="","",IF(Tematik_plan!C24="","",Tematik_plan!C24))</f>
        <v/>
      </c>
    </row>
    <row r="25" spans="1:6" ht="36" customHeight="1">
      <c r="A25" s="202"/>
      <c r="B25" s="155" t="str">
        <f>IF(A25="","",Tematik_plan!$B25)</f>
        <v/>
      </c>
      <c r="C25" s="156" t="str">
        <f t="shared" si="0"/>
        <v/>
      </c>
      <c r="D25" s="57"/>
      <c r="E25" s="57"/>
      <c r="F25" s="146" t="str">
        <f>IF(A25="","",IF(Tematik_plan!C25="","",Tematik_plan!C25))</f>
        <v/>
      </c>
    </row>
    <row r="26" spans="1:6" ht="36" customHeight="1">
      <c r="A26" s="202"/>
      <c r="B26" s="155" t="str">
        <f>IF(A26="","",Tematik_plan!$B26)</f>
        <v/>
      </c>
      <c r="C26" s="156" t="str">
        <f t="shared" si="0"/>
        <v/>
      </c>
      <c r="D26" s="57"/>
      <c r="E26" s="57"/>
      <c r="F26" s="146" t="str">
        <f>IF(A26="","",IF(Tematik_plan!C26="","",Tematik_plan!C26))</f>
        <v/>
      </c>
    </row>
    <row r="27" spans="1:6" ht="36" customHeight="1">
      <c r="A27" s="202"/>
      <c r="B27" s="155" t="str">
        <f>IF(A27="","",Tematik_plan!$B27)</f>
        <v/>
      </c>
      <c r="C27" s="156" t="str">
        <f t="shared" si="0"/>
        <v/>
      </c>
      <c r="D27" s="57"/>
      <c r="E27" s="57"/>
      <c r="F27" s="146" t="str">
        <f>IF(A27="","",IF(Tematik_plan!C27="","",Tematik_plan!C27))</f>
        <v/>
      </c>
    </row>
    <row r="28" spans="1:6" ht="36" customHeight="1">
      <c r="A28" s="202"/>
      <c r="B28" s="155" t="str">
        <f>IF(A28="","",Tematik_plan!$B28)</f>
        <v/>
      </c>
      <c r="C28" s="156" t="str">
        <f t="shared" si="0"/>
        <v/>
      </c>
      <c r="D28" s="57"/>
      <c r="E28" s="57"/>
      <c r="F28" s="146" t="str">
        <f>IF(A28="","",IF(Tematik_plan!C28="","",Tematik_plan!C28))</f>
        <v/>
      </c>
    </row>
    <row r="29" spans="1:6" ht="36" customHeight="1">
      <c r="A29" s="202"/>
      <c r="B29" s="155" t="str">
        <f>IF(A29="","",Tematik_plan!$B29)</f>
        <v/>
      </c>
      <c r="C29" s="156" t="str">
        <f t="shared" si="0"/>
        <v/>
      </c>
      <c r="D29" s="57"/>
      <c r="E29" s="57"/>
      <c r="F29" s="146" t="str">
        <f>IF(A29="","",IF(Tematik_plan!C29="","",Tematik_plan!C29))</f>
        <v/>
      </c>
    </row>
    <row r="30" spans="1:6" ht="36" customHeight="1">
      <c r="A30" s="202"/>
      <c r="B30" s="155" t="str">
        <f>IF(A30="","",Tematik_plan!$B30)</f>
        <v/>
      </c>
      <c r="C30" s="156" t="str">
        <f t="shared" si="0"/>
        <v/>
      </c>
      <c r="D30" s="57"/>
      <c r="E30" s="57"/>
      <c r="F30" s="146" t="str">
        <f>IF(A30="","",IF(Tematik_plan!C30="","",Tematik_plan!C30))</f>
        <v/>
      </c>
    </row>
    <row r="31" spans="1:6" ht="36" customHeight="1">
      <c r="A31" s="202"/>
      <c r="B31" s="155" t="str">
        <f>IF(A31="","",Tematik_plan!$B31)</f>
        <v/>
      </c>
      <c r="C31" s="156" t="str">
        <f t="shared" si="0"/>
        <v/>
      </c>
      <c r="D31" s="57"/>
      <c r="E31" s="58"/>
      <c r="F31" s="146" t="str">
        <f>IF(A31="","",IF(Tematik_plan!C31="","",Tematik_plan!C31))</f>
        <v/>
      </c>
    </row>
    <row r="32" spans="1:6" ht="36" customHeight="1">
      <c r="A32" s="202"/>
      <c r="B32" s="155" t="str">
        <f>IF(A32="","",Tematik_plan!$B32)</f>
        <v/>
      </c>
      <c r="C32" s="156" t="str">
        <f t="shared" si="0"/>
        <v/>
      </c>
      <c r="D32" s="57"/>
      <c r="E32" s="58"/>
      <c r="F32" s="146" t="str">
        <f>IF(A32="","",IF(Tematik_plan!C32="","",Tematik_plan!C32))</f>
        <v/>
      </c>
    </row>
    <row r="33" spans="1:6" ht="36" customHeight="1">
      <c r="A33" s="202"/>
      <c r="B33" s="155" t="str">
        <f>IF(A33="","",Tematik_plan!$B33)</f>
        <v/>
      </c>
      <c r="C33" s="156" t="str">
        <f t="shared" si="0"/>
        <v/>
      </c>
      <c r="D33" s="57"/>
      <c r="E33" s="58"/>
      <c r="F33" s="146" t="str">
        <f>IF(A33="","",IF(Tematik_plan!C33="","",Tematik_plan!C33))</f>
        <v/>
      </c>
    </row>
    <row r="34" spans="1:6" ht="36" customHeight="1">
      <c r="A34" s="202"/>
      <c r="B34" s="155" t="str">
        <f>IF(A34="","",Tematik_plan!$B34)</f>
        <v/>
      </c>
      <c r="C34" s="156" t="str">
        <f t="shared" si="0"/>
        <v/>
      </c>
      <c r="D34" s="57"/>
      <c r="E34" s="58"/>
      <c r="F34" s="146" t="str">
        <f>IF(A34="","",IF(Tematik_plan!C34="","",Tematik_plan!C34))</f>
        <v/>
      </c>
    </row>
    <row r="35" spans="1:6" ht="36" customHeight="1">
      <c r="A35" s="202"/>
      <c r="B35" s="155" t="str">
        <f>IF(A35="","",Tematik_plan!$B35)</f>
        <v/>
      </c>
      <c r="C35" s="156" t="str">
        <f t="shared" si="0"/>
        <v/>
      </c>
      <c r="D35" s="57"/>
      <c r="E35" s="58"/>
      <c r="F35" s="146" t="str">
        <f>IF(A35="","",IF(Tematik_plan!C35="","",Tematik_plan!C35))</f>
        <v/>
      </c>
    </row>
    <row r="36" spans="1:6" ht="36" customHeight="1">
      <c r="A36" s="202"/>
      <c r="B36" s="155" t="str">
        <f>IF(A36="","",Tematik_plan!$B36)</f>
        <v/>
      </c>
      <c r="C36" s="156" t="str">
        <f t="shared" si="0"/>
        <v/>
      </c>
      <c r="D36" s="57"/>
      <c r="E36" s="58"/>
      <c r="F36" s="146" t="str">
        <f>IF(A36="","",IF(Tematik_plan!C36="","",Tematik_plan!C36))</f>
        <v/>
      </c>
    </row>
    <row r="37" spans="1:6" ht="36" customHeight="1">
      <c r="A37" s="202"/>
      <c r="B37" s="155" t="str">
        <f>IF(A37="","",Tematik_plan!$B37)</f>
        <v/>
      </c>
      <c r="C37" s="156" t="str">
        <f t="shared" si="0"/>
        <v/>
      </c>
      <c r="D37" s="57"/>
      <c r="E37" s="58"/>
      <c r="F37" s="146" t="str">
        <f>IF(A37="","",IF(Tematik_plan!C37="","",Tematik_plan!C37))</f>
        <v/>
      </c>
    </row>
    <row r="38" spans="1:6" ht="36" customHeight="1">
      <c r="A38" s="202"/>
      <c r="B38" s="155" t="str">
        <f>IF(A38="","",Tematik_plan!$B38)</f>
        <v/>
      </c>
      <c r="C38" s="156" t="str">
        <f t="shared" si="0"/>
        <v/>
      </c>
      <c r="D38" s="57"/>
      <c r="E38" s="58"/>
      <c r="F38" s="146" t="str">
        <f>IF(A38="","",IF(Tematik_plan!C38="","",Tematik_plan!C38))</f>
        <v/>
      </c>
    </row>
    <row r="39" spans="1:6" ht="36" customHeight="1">
      <c r="A39" s="202"/>
      <c r="B39" s="155" t="str">
        <f>IF(A39="","",Tematik_plan!$B39)</f>
        <v/>
      </c>
      <c r="C39" s="156" t="str">
        <f t="shared" si="0"/>
        <v/>
      </c>
      <c r="D39" s="57"/>
      <c r="E39" s="58"/>
      <c r="F39" s="146" t="str">
        <f>IF(A39="","",IF(Tematik_plan!C39="","",Tematik_plan!C39))</f>
        <v/>
      </c>
    </row>
    <row r="40" spans="1:6" ht="36" customHeight="1">
      <c r="A40" s="202"/>
      <c r="B40" s="155" t="str">
        <f>IF(A40="","",Tematik_plan!$B40)</f>
        <v/>
      </c>
      <c r="C40" s="156" t="str">
        <f t="shared" si="0"/>
        <v/>
      </c>
      <c r="D40" s="57"/>
      <c r="E40" s="58"/>
      <c r="F40" s="146" t="str">
        <f>IF(A40="","",IF(Tematik_plan!C40="","",Tematik_plan!C40))</f>
        <v/>
      </c>
    </row>
    <row r="41" spans="1:6" ht="36" customHeight="1">
      <c r="A41" s="202"/>
      <c r="B41" s="155" t="str">
        <f>IF(A41="","",Tematik_plan!$B41)</f>
        <v/>
      </c>
      <c r="C41" s="156" t="str">
        <f t="shared" si="0"/>
        <v/>
      </c>
      <c r="D41" s="57"/>
      <c r="E41" s="58"/>
      <c r="F41" s="146" t="str">
        <f>IF(A41="","",IF(Tematik_plan!C41="","",Tematik_plan!C41))</f>
        <v/>
      </c>
    </row>
    <row r="42" spans="1:6" ht="36" customHeight="1">
      <c r="A42" s="202"/>
      <c r="B42" s="155" t="str">
        <f>IF(A42="","",Tematik_plan!$B42)</f>
        <v/>
      </c>
      <c r="C42" s="156" t="str">
        <f t="shared" si="0"/>
        <v/>
      </c>
      <c r="D42" s="57"/>
      <c r="E42" s="58"/>
      <c r="F42" s="146" t="str">
        <f>IF(A42="","",IF(Tematik_plan!C42="","",Tematik_plan!C42))</f>
        <v/>
      </c>
    </row>
    <row r="43" spans="1:6" ht="36" customHeight="1">
      <c r="A43" s="202"/>
      <c r="B43" s="155" t="str">
        <f>IF(A43="","",Tematik_plan!$B43)</f>
        <v/>
      </c>
      <c r="C43" s="156" t="str">
        <f t="shared" si="0"/>
        <v/>
      </c>
      <c r="D43" s="57"/>
      <c r="E43" s="58"/>
      <c r="F43" s="146" t="str">
        <f>IF(A43="","",IF(Tematik_plan!C43="","",Tematik_plan!C43))</f>
        <v/>
      </c>
    </row>
    <row r="44" spans="1:6" ht="36" customHeight="1">
      <c r="A44" s="202"/>
      <c r="B44" s="155" t="str">
        <f>IF(A44="","",Tematik_plan!$B44)</f>
        <v/>
      </c>
      <c r="C44" s="156" t="str">
        <f t="shared" si="0"/>
        <v/>
      </c>
      <c r="D44" s="57"/>
      <c r="E44" s="58"/>
      <c r="F44" s="146" t="str">
        <f>IF(A44="","",IF(Tematik_plan!C44="","",Tematik_plan!C44))</f>
        <v/>
      </c>
    </row>
    <row r="45" spans="1:6" ht="36" customHeight="1">
      <c r="A45" s="202"/>
      <c r="B45" s="155" t="str">
        <f>IF(A45="","",Tematik_plan!$B45)</f>
        <v/>
      </c>
      <c r="C45" s="156" t="str">
        <f t="shared" si="0"/>
        <v/>
      </c>
      <c r="D45" s="57"/>
      <c r="E45" s="58"/>
      <c r="F45" s="146" t="str">
        <f>IF(A45="","",IF(Tematik_plan!C45="","",Tematik_plan!C45))</f>
        <v/>
      </c>
    </row>
    <row r="46" spans="1:6" ht="36" customHeight="1">
      <c r="A46" s="202"/>
      <c r="B46" s="155" t="str">
        <f>IF(A46="","",Tematik_plan!$B46)</f>
        <v/>
      </c>
      <c r="C46" s="156" t="str">
        <f t="shared" si="0"/>
        <v/>
      </c>
      <c r="D46" s="57"/>
      <c r="E46" s="58"/>
      <c r="F46" s="146" t="str">
        <f>IF(A46="","",IF(Tematik_plan!C46="","",Tematik_plan!C46))</f>
        <v/>
      </c>
    </row>
    <row r="47" spans="1:6" ht="36" customHeight="1">
      <c r="A47" s="87"/>
      <c r="B47" s="59" t="s">
        <v>35</v>
      </c>
      <c r="C47" s="144">
        <f>SUM(D47:E47)</f>
        <v>0</v>
      </c>
      <c r="D47" s="56">
        <f>SUM(D2:D46)</f>
        <v>0</v>
      </c>
      <c r="E47" s="56">
        <f>SUM(E2:E46)</f>
        <v>0</v>
      </c>
    </row>
  </sheetData>
  <sheetProtection password="CC8C" sheet="1" objects="1" scenarios="1"/>
  <customSheetViews>
    <customSheetView guid="{F07ED868-33E9-46A8-B523-4A96C3AAFF1E}">
      <selection activeCell="D2" sqref="D2:E8"/>
      <pageMargins left="0.7" right="0.7" top="0.75" bottom="0.75" header="0.3" footer="0.3"/>
      <pageSetup paperSize="9" orientation="portrait" r:id="rId1"/>
    </customSheetView>
  </customSheetView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N46"/>
  <sheetViews>
    <sheetView tabSelected="1" zoomScaleNormal="100" workbookViewId="0">
      <selection activeCell="S9" sqref="S9"/>
    </sheetView>
  </sheetViews>
  <sheetFormatPr defaultColWidth="6.140625" defaultRowHeight="22.5" customHeight="1"/>
  <cols>
    <col min="1" max="1" width="4.42578125" style="25" customWidth="1"/>
    <col min="2" max="2" width="38.28515625" style="29" customWidth="1"/>
    <col min="3" max="3" width="4.140625" style="26" customWidth="1"/>
    <col min="4" max="13" width="3.5703125" style="26" customWidth="1"/>
    <col min="14" max="14" width="4.28515625" style="26" customWidth="1"/>
    <col min="15" max="15" width="4.140625" style="26" customWidth="1"/>
    <col min="16" max="16" width="4.5703125" style="26" customWidth="1"/>
    <col min="17" max="17" width="4.28515625" style="26" customWidth="1"/>
    <col min="18" max="32" width="3.5703125" style="26" customWidth="1"/>
    <col min="33" max="33" width="5.7109375" style="26" customWidth="1"/>
    <col min="34" max="34" width="5.85546875" style="26" customWidth="1"/>
    <col min="35" max="35" width="6.5703125" style="26" customWidth="1"/>
    <col min="36" max="36" width="4.42578125" customWidth="1"/>
    <col min="37" max="37" width="6.85546875" style="26" customWidth="1"/>
  </cols>
  <sheetData>
    <row r="1" spans="1:40" ht="17.25" customHeight="1">
      <c r="A1" s="222" t="s">
        <v>54</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c r="AK1" s="224"/>
      <c r="AL1" s="200"/>
      <c r="AM1" s="200"/>
      <c r="AN1" s="200"/>
    </row>
    <row r="2" spans="1:40" ht="15" customHeight="1">
      <c r="A2" s="225" t="s">
        <v>69</v>
      </c>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226"/>
      <c r="AE2" s="226"/>
      <c r="AF2" s="226"/>
      <c r="AG2" s="226"/>
      <c r="AH2" s="226"/>
      <c r="AI2" s="226"/>
      <c r="AJ2" s="226"/>
      <c r="AK2" s="227"/>
      <c r="AL2" s="200"/>
      <c r="AM2" s="200"/>
      <c r="AN2" s="200"/>
    </row>
    <row r="3" spans="1:40" ht="22.5" customHeight="1">
      <c r="A3" s="233" t="str">
        <f>IF(Jurnal_uz_sehife!$D$6="","",Jurnal_uz_sehife!$D$6)</f>
        <v/>
      </c>
      <c r="B3" s="234"/>
      <c r="C3" s="201">
        <v>1</v>
      </c>
      <c r="D3" s="201">
        <v>2</v>
      </c>
      <c r="E3" s="201">
        <v>3</v>
      </c>
      <c r="F3" s="201">
        <v>4</v>
      </c>
      <c r="G3" s="201">
        <v>5</v>
      </c>
      <c r="H3" s="201">
        <v>6</v>
      </c>
      <c r="I3" s="201">
        <v>7</v>
      </c>
      <c r="J3" s="201">
        <v>8</v>
      </c>
      <c r="K3" s="201">
        <v>9</v>
      </c>
      <c r="L3" s="201">
        <v>10</v>
      </c>
      <c r="M3" s="201">
        <v>11</v>
      </c>
      <c r="N3" s="201">
        <v>12</v>
      </c>
      <c r="O3" s="201">
        <v>13</v>
      </c>
      <c r="P3" s="201">
        <v>14</v>
      </c>
      <c r="Q3" s="201">
        <v>15</v>
      </c>
      <c r="R3" s="201">
        <v>16</v>
      </c>
      <c r="S3" s="201">
        <v>17</v>
      </c>
      <c r="T3" s="201">
        <v>18</v>
      </c>
      <c r="U3" s="201">
        <v>19</v>
      </c>
      <c r="V3" s="201">
        <v>20</v>
      </c>
      <c r="W3" s="201">
        <v>21</v>
      </c>
      <c r="X3" s="201">
        <v>22</v>
      </c>
      <c r="Y3" s="201">
        <v>23</v>
      </c>
      <c r="Z3" s="201">
        <v>24</v>
      </c>
      <c r="AA3" s="201">
        <v>25</v>
      </c>
      <c r="AB3" s="201">
        <v>26</v>
      </c>
      <c r="AC3" s="201">
        <v>27</v>
      </c>
      <c r="AD3" s="201">
        <v>28</v>
      </c>
      <c r="AE3" s="201">
        <v>29</v>
      </c>
      <c r="AF3" s="201">
        <v>30</v>
      </c>
      <c r="AG3" s="230" t="s">
        <v>50</v>
      </c>
      <c r="AH3" s="228" t="s">
        <v>53</v>
      </c>
      <c r="AI3" s="228" t="s">
        <v>51</v>
      </c>
      <c r="AJ3" s="235" t="s">
        <v>25</v>
      </c>
      <c r="AK3" s="228" t="s">
        <v>57</v>
      </c>
    </row>
    <row r="4" spans="1:40" ht="65.25" customHeight="1">
      <c r="A4" s="231"/>
      <c r="B4" s="232"/>
      <c r="C4" s="167" t="str">
        <f>IF(Tematik_plan!$F$2="","",Tematik_plan!$F$2)</f>
        <v/>
      </c>
      <c r="D4" s="167" t="str">
        <f>IF(Tematik_plan!$F$3="","",Tematik_plan!$F$3)</f>
        <v/>
      </c>
      <c r="E4" s="167" t="str">
        <f>IF(Tematik_plan!$F$4="","",Tematik_plan!$F$4)</f>
        <v/>
      </c>
      <c r="F4" s="167" t="str">
        <f>IF(Tematik_plan!$F$5="","",Tematik_plan!$F$5)</f>
        <v/>
      </c>
      <c r="G4" s="167" t="str">
        <f>IF(Tematik_plan!$F$6="","",Tematik_plan!$F$6)</f>
        <v/>
      </c>
      <c r="H4" s="167" t="str">
        <f>IF(Tematik_plan!$F$7="","",Tematik_plan!$F$7)</f>
        <v/>
      </c>
      <c r="I4" s="167" t="str">
        <f>IF(Tematik_plan!$F$8="","",Tematik_plan!$F$8)</f>
        <v/>
      </c>
      <c r="J4" s="167" t="str">
        <f>IF(Tematik_plan!$F$9="","",Tematik_plan!$F$9)</f>
        <v/>
      </c>
      <c r="K4" s="167" t="str">
        <f>IF(Tematik_plan!$F$10="","",Tematik_plan!$F$10)</f>
        <v/>
      </c>
      <c r="L4" s="167" t="str">
        <f>IF(Tematik_plan!$F$11="","",Tematik_plan!$F$11)</f>
        <v/>
      </c>
      <c r="M4" s="167" t="str">
        <f>IF(Tematik_plan!$F$12="","",Tematik_plan!$F$12)</f>
        <v/>
      </c>
      <c r="N4" s="168" t="str">
        <f>IF(Tematik_plan!$F$13="","",Tematik_plan!$F$13)</f>
        <v/>
      </c>
      <c r="O4" s="167" t="str">
        <f>IF(Tematik_plan!$F$14="","",Tematik_plan!$F$14)</f>
        <v/>
      </c>
      <c r="P4" s="167" t="str">
        <f>IF(Tematik_plan!$F$15="","",Tematik_plan!$F$15)</f>
        <v/>
      </c>
      <c r="Q4" s="167" t="str">
        <f>IF(Tematik_plan!$F$16="","",Tematik_plan!$F$16)</f>
        <v/>
      </c>
      <c r="R4" s="167" t="str">
        <f>IF(Tematik_plan!$F$17="","",Tematik_plan!$F$17)</f>
        <v/>
      </c>
      <c r="S4" s="167" t="str">
        <f>IF(Tematik_plan!$F$18="","",Tematik_plan!$F$18)</f>
        <v/>
      </c>
      <c r="T4" s="167" t="str">
        <f>IF(Tematik_plan!$F$19="","",Tematik_plan!$F$19)</f>
        <v/>
      </c>
      <c r="U4" s="167" t="str">
        <f>IF(Tematik_plan!$F$20="","",Tematik_plan!$F$20)</f>
        <v/>
      </c>
      <c r="V4" s="167" t="str">
        <f>IF(Tematik_plan!$F$21="","",Tematik_plan!$F$21)</f>
        <v/>
      </c>
      <c r="W4" s="167" t="str">
        <f>IF(Tematik_plan!$F$22="","",Tematik_plan!$F$22)</f>
        <v/>
      </c>
      <c r="X4" s="167" t="str">
        <f>IF(Tematik_plan!$F$23="","",Tematik_plan!$F$23)</f>
        <v/>
      </c>
      <c r="Y4" s="167" t="str">
        <f>IF(Tematik_plan!$F$24="","",Tematik_plan!$F$24)</f>
        <v/>
      </c>
      <c r="Z4" s="167" t="str">
        <f>IF(Tematik_plan!$F$25="","",Tematik_plan!$F$25)</f>
        <v/>
      </c>
      <c r="AA4" s="167" t="str">
        <f>IF(Tematik_plan!$F$26="","",Tematik_plan!$F$26)</f>
        <v/>
      </c>
      <c r="AB4" s="167" t="str">
        <f>IF(Tematik_plan!$F$27="","",Tematik_plan!$F$27)</f>
        <v/>
      </c>
      <c r="AC4" s="167" t="str">
        <f>IF(Tematik_plan!$F$28="","",Tematik_plan!$F$28)</f>
        <v/>
      </c>
      <c r="AD4" s="167" t="str">
        <f>IF(Tematik_plan!$F$29="","",Tematik_plan!$F$29)</f>
        <v/>
      </c>
      <c r="AE4" s="167" t="str">
        <f>IF(Tematik_plan!$F$30="","",Tematik_plan!$F$30)</f>
        <v/>
      </c>
      <c r="AF4" s="167" t="str">
        <f>IF(Tematik_plan!$F$31="","",Tematik_plan!$F$31)</f>
        <v/>
      </c>
      <c r="AG4" s="230"/>
      <c r="AH4" s="228"/>
      <c r="AI4" s="228"/>
      <c r="AJ4" s="235"/>
      <c r="AK4" s="228"/>
    </row>
    <row r="5" spans="1:40" ht="24" customHeight="1">
      <c r="A5" s="169" t="s">
        <v>22</v>
      </c>
      <c r="B5" s="166" t="s">
        <v>28</v>
      </c>
      <c r="C5" s="70" t="str">
        <f>IF(Tematik_plan!$A$2="","",IF(Tematik_plan!$D2="b","B",IF(Tematik_plan!$D2=2,"M","S")))</f>
        <v/>
      </c>
      <c r="D5" s="71" t="str">
        <f>IF(Tematik_plan!$A$3="","",IF(Tematik_plan!$D3="b","B",IF(Tematik_plan!$D3=2,"M","S")))</f>
        <v/>
      </c>
      <c r="E5" s="72" t="str">
        <f>IF(Tematik_plan!$A$4="","",IF(Tematik_plan!$D4="b","B",IF(Tematik_plan!$D4=2,"M","S")))</f>
        <v/>
      </c>
      <c r="F5" s="72" t="str">
        <f>IF(Tematik_plan!$A$5="","",IF(Tematik_plan!$D5="b","B",IF(Tematik_plan!$D5=2,"M","S")))</f>
        <v/>
      </c>
      <c r="G5" s="72" t="str">
        <f>IF(Tematik_plan!$A$6="","",IF(Tematik_plan!$D6="b","B",IF(Tematik_plan!$D6=2,"M","S")))</f>
        <v/>
      </c>
      <c r="H5" s="72" t="str">
        <f>IF(Tematik_plan!$A$7="","",IF(Tematik_plan!$D7="b","B",IF(Tematik_plan!$D7=2,"M","S")))</f>
        <v/>
      </c>
      <c r="I5" s="72" t="str">
        <f>IF(Tematik_plan!$A$8="","",IF(Tematik_plan!$D8="b","B",IF(Tematik_plan!$D8=2,"M","S")))</f>
        <v/>
      </c>
      <c r="J5" s="72" t="str">
        <f>IF(Tematik_plan!$A$9="","",IF(Tematik_plan!$D9="b","B",IF(Tematik_plan!$D9=2,"M","S")))</f>
        <v/>
      </c>
      <c r="K5" s="72" t="str">
        <f>IF(Tematik_plan!$A$10="","",IF(Tematik_plan!$D10="b","B",IF(Tematik_plan!$D10=2,"M","S")))</f>
        <v/>
      </c>
      <c r="L5" s="72" t="str">
        <f>IF(Tematik_plan!$A$11="","",IF(Tematik_plan!$D11="b","B",IF(Tematik_plan!$D11=2,"M","S")))</f>
        <v/>
      </c>
      <c r="M5" s="72" t="str">
        <f>IF(Tematik_plan!$A$12="","",IF(Tematik_plan!$D12="b","B",IF(Tematik_plan!$D12=2,"M","S")))</f>
        <v/>
      </c>
      <c r="N5" s="72" t="str">
        <f>IF(Tematik_plan!$A$13="","",IF(Tematik_plan!$D13="b","B",IF(Tematik_plan!$D13=2,"M","S")))</f>
        <v/>
      </c>
      <c r="O5" s="72" t="str">
        <f>IF(Tematik_plan!$A$14="","",IF(Tematik_plan!$D14="b","B",IF(Tematik_plan!$D14=2,"M","S")))</f>
        <v/>
      </c>
      <c r="P5" s="72" t="str">
        <f>IF(Tematik_plan!$A$15="","",IF(Tematik_plan!$D15="b","B",IF(Tematik_plan!$D15=2,"M","S")))</f>
        <v/>
      </c>
      <c r="Q5" s="72" t="str">
        <f>IF(Tematik_plan!$A$16="","",IF(Tematik_plan!$D16="b","B",IF(Tematik_plan!$D16=2,"M","S")))</f>
        <v/>
      </c>
      <c r="R5" s="72" t="str">
        <f>IF(Tematik_plan!$A$17="","",IF(Tematik_plan!$D17="b","B",IF(Tematik_plan!$D17=2,"M","S")))</f>
        <v/>
      </c>
      <c r="S5" s="72" t="str">
        <f>IF(Tematik_plan!$A$18="","",IF(Tematik_plan!$D18="b","B",IF(Tematik_plan!$D18=2,"M","S")))</f>
        <v/>
      </c>
      <c r="T5" s="72" t="str">
        <f>IF(Tematik_plan!$A$19="","",IF(Tematik_plan!$D19="b","B",IF(Tematik_plan!$D19=2,"M","S")))</f>
        <v/>
      </c>
      <c r="U5" s="72" t="str">
        <f>IF(Tematik_plan!$A$20="","",IF(Tematik_plan!$D20="b","B",IF(Tematik_plan!$D20=2,"M","S")))</f>
        <v/>
      </c>
      <c r="V5" s="72" t="str">
        <f>IF(Tematik_plan!$A$21="","",IF(Tematik_plan!$D21="b","B",IF(Tematik_plan!$D21=2,"M","S")))</f>
        <v/>
      </c>
      <c r="W5" s="72" t="str">
        <f>IF(Tematik_plan!$A$22="","",IF(Tematik_plan!$D22="b","B",IF(Tematik_plan!$D22=2,"M","S")))</f>
        <v/>
      </c>
      <c r="X5" s="72" t="str">
        <f>IF(Tematik_plan!$A$23="","",IF(Tematik_plan!$D23="b","B",IF(Tematik_plan!$D23=2,"M","S")))</f>
        <v/>
      </c>
      <c r="Y5" s="72" t="str">
        <f>IF(Tematik_plan!$A$24="","",IF(Tematik_plan!$D24="b","B",IF(Tematik_plan!$D24=2,"M","S")))</f>
        <v/>
      </c>
      <c r="Z5" s="72" t="str">
        <f>IF(Tematik_plan!$A$25="","",IF(Tematik_plan!$D25="b","B",IF(Tematik_plan!$D25=2,"M","S")))</f>
        <v/>
      </c>
      <c r="AA5" s="72" t="str">
        <f>IF(Tematik_plan!$A$26="","",IF(Tematik_plan!$D26="b","B",IF(Tematik_plan!$D26=2,"M","S")))</f>
        <v/>
      </c>
      <c r="AB5" s="72" t="str">
        <f>IF(Tematik_plan!$A$27="","",IF(Tematik_plan!$D27="b","B",IF(Tematik_plan!$D27=2,"M","S")))</f>
        <v/>
      </c>
      <c r="AC5" s="72" t="str">
        <f>IF(Tematik_plan!$A$28="","",IF(Tematik_plan!$D28="b","B",IF(Tematik_plan!$D28=2,"M","S")))</f>
        <v/>
      </c>
      <c r="AD5" s="72" t="str">
        <f>IF(Tematik_plan!$A$29="","",IF(Tematik_plan!$D29="b","B",IF(Tematik_plan!$D29=2,"M","S")))</f>
        <v/>
      </c>
      <c r="AE5" s="72" t="str">
        <f>IF(Tematik_plan!$A$30="","",IF(Tematik_plan!$D30="b","B",IF(Tematik_plan!$D30=2,"M","S")))</f>
        <v/>
      </c>
      <c r="AF5" s="72" t="str">
        <f>IF(Tematik_plan!$A$31="","",IF(Tematik_plan!$D31="b","B",IF(Tematik_plan!$D31=2,"M","S")))</f>
        <v/>
      </c>
      <c r="AG5" s="158" t="s">
        <v>64</v>
      </c>
      <c r="AH5" s="159" t="s">
        <v>64</v>
      </c>
      <c r="AI5" s="159" t="s">
        <v>64</v>
      </c>
      <c r="AJ5" s="160" t="s">
        <v>64</v>
      </c>
      <c r="AK5" s="161" t="s">
        <v>64</v>
      </c>
    </row>
    <row r="6" spans="1:40" ht="18.75" customHeight="1">
      <c r="A6" s="163">
        <v>1</v>
      </c>
      <c r="B6" s="118"/>
      <c r="C6" s="116"/>
      <c r="D6" s="89"/>
      <c r="E6" s="89"/>
      <c r="F6" s="89"/>
      <c r="G6" s="89"/>
      <c r="H6" s="89"/>
      <c r="I6" s="89"/>
      <c r="J6" s="89"/>
      <c r="K6" s="89"/>
      <c r="L6" s="90"/>
      <c r="M6" s="90"/>
      <c r="N6" s="90"/>
      <c r="O6" s="90"/>
      <c r="P6" s="90"/>
      <c r="Q6" s="90"/>
      <c r="R6" s="90"/>
      <c r="S6" s="90"/>
      <c r="T6" s="90"/>
      <c r="U6" s="90"/>
      <c r="V6" s="90"/>
      <c r="W6" s="90"/>
      <c r="X6" s="90"/>
      <c r="Y6" s="90"/>
      <c r="Z6" s="90"/>
      <c r="AA6" s="90"/>
      <c r="AB6" s="90"/>
      <c r="AC6" s="90"/>
      <c r="AD6" s="90"/>
      <c r="AE6" s="90"/>
      <c r="AF6" s="90"/>
      <c r="AG6" s="90"/>
      <c r="AH6" s="90"/>
      <c r="AI6" s="90"/>
      <c r="AJ6" s="213"/>
      <c r="AK6" s="92"/>
    </row>
    <row r="7" spans="1:40" ht="18.75" customHeight="1">
      <c r="A7" s="163">
        <v>2</v>
      </c>
      <c r="B7" s="118"/>
      <c r="C7" s="116"/>
      <c r="D7" s="89"/>
      <c r="E7" s="89"/>
      <c r="F7" s="89"/>
      <c r="G7" s="89"/>
      <c r="H7" s="89"/>
      <c r="I7" s="89"/>
      <c r="J7" s="89"/>
      <c r="K7" s="89"/>
      <c r="L7" s="90"/>
      <c r="M7" s="90"/>
      <c r="N7" s="90"/>
      <c r="O7" s="90"/>
      <c r="P7" s="90"/>
      <c r="Q7" s="90"/>
      <c r="R7" s="90"/>
      <c r="S7" s="90"/>
      <c r="T7" s="90"/>
      <c r="U7" s="90"/>
      <c r="V7" s="90"/>
      <c r="W7" s="90"/>
      <c r="X7" s="90"/>
      <c r="Y7" s="90"/>
      <c r="Z7" s="90"/>
      <c r="AA7" s="90"/>
      <c r="AB7" s="90"/>
      <c r="AC7" s="90"/>
      <c r="AD7" s="90"/>
      <c r="AE7" s="90"/>
      <c r="AF7" s="90"/>
      <c r="AG7" s="90"/>
      <c r="AH7" s="90"/>
      <c r="AI7" s="90"/>
      <c r="AJ7" s="213"/>
      <c r="AK7" s="92"/>
    </row>
    <row r="8" spans="1:40" ht="18.75" customHeight="1">
      <c r="A8" s="163">
        <v>3</v>
      </c>
      <c r="B8" s="118"/>
      <c r="C8" s="116"/>
      <c r="D8" s="89"/>
      <c r="E8" s="89"/>
      <c r="F8" s="89"/>
      <c r="G8" s="89"/>
      <c r="H8" s="89"/>
      <c r="I8" s="89"/>
      <c r="J8" s="89"/>
      <c r="K8" s="89"/>
      <c r="L8" s="90"/>
      <c r="M8" s="90"/>
      <c r="N8" s="90"/>
      <c r="O8" s="90"/>
      <c r="P8" s="90"/>
      <c r="Q8" s="90"/>
      <c r="R8" s="90"/>
      <c r="S8" s="90"/>
      <c r="T8" s="90"/>
      <c r="U8" s="90"/>
      <c r="V8" s="90"/>
      <c r="W8" s="90"/>
      <c r="X8" s="90"/>
      <c r="Y8" s="90"/>
      <c r="Z8" s="90"/>
      <c r="AA8" s="90"/>
      <c r="AB8" s="90"/>
      <c r="AC8" s="90"/>
      <c r="AD8" s="90"/>
      <c r="AE8" s="90"/>
      <c r="AF8" s="90"/>
      <c r="AG8" s="90"/>
      <c r="AH8" s="90"/>
      <c r="AI8" s="123"/>
      <c r="AJ8" s="213"/>
      <c r="AK8" s="92"/>
    </row>
    <row r="9" spans="1:40" ht="18.75" customHeight="1">
      <c r="A9" s="163">
        <v>4</v>
      </c>
      <c r="B9" s="118"/>
      <c r="C9" s="90"/>
      <c r="D9" s="90"/>
      <c r="E9" s="90"/>
      <c r="F9" s="90"/>
      <c r="G9" s="90"/>
      <c r="H9" s="90"/>
      <c r="I9" s="90"/>
      <c r="J9" s="90"/>
      <c r="K9" s="90"/>
      <c r="L9" s="90"/>
      <c r="M9" s="90"/>
      <c r="N9" s="90"/>
      <c r="O9" s="90"/>
      <c r="P9" s="90"/>
      <c r="Q9" s="90"/>
      <c r="R9" s="90"/>
      <c r="S9" s="90"/>
      <c r="T9" s="90"/>
      <c r="U9" s="90"/>
      <c r="V9" s="90"/>
      <c r="W9" s="90"/>
      <c r="X9" s="90"/>
      <c r="Y9" s="90"/>
      <c r="Z9" s="90"/>
      <c r="AA9" s="90"/>
      <c r="AB9" s="90"/>
      <c r="AC9" s="90"/>
      <c r="AD9" s="90"/>
      <c r="AE9" s="90"/>
      <c r="AF9" s="90"/>
      <c r="AG9" s="90"/>
      <c r="AH9" s="122"/>
      <c r="AI9" s="92"/>
      <c r="AJ9" s="213"/>
      <c r="AK9" s="92"/>
    </row>
    <row r="10" spans="1:40" ht="18.75" customHeight="1">
      <c r="A10" s="163">
        <v>5</v>
      </c>
      <c r="B10" s="118"/>
      <c r="C10" s="90"/>
      <c r="D10" s="90"/>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c r="AJ10" s="213"/>
      <c r="AK10" s="92"/>
    </row>
    <row r="11" spans="1:40" ht="18.75" customHeight="1">
      <c r="A11" s="163">
        <v>6</v>
      </c>
      <c r="B11" s="118"/>
      <c r="C11" s="90"/>
      <c r="D11" s="90"/>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90"/>
      <c r="AF11" s="90"/>
      <c r="AG11" s="90"/>
      <c r="AH11" s="90"/>
      <c r="AI11" s="90"/>
      <c r="AJ11" s="213"/>
      <c r="AK11" s="92"/>
    </row>
    <row r="12" spans="1:40" ht="18.75" customHeight="1">
      <c r="A12" s="163">
        <v>7</v>
      </c>
      <c r="B12" s="118"/>
      <c r="C12" s="90"/>
      <c r="D12" s="90"/>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213"/>
      <c r="AK12" s="92"/>
    </row>
    <row r="13" spans="1:40" ht="18.75" customHeight="1">
      <c r="A13" s="163">
        <v>8</v>
      </c>
      <c r="B13" s="118"/>
      <c r="C13" s="91"/>
      <c r="D13" s="92"/>
      <c r="E13" s="92"/>
      <c r="F13" s="92"/>
      <c r="G13" s="92"/>
      <c r="H13" s="92"/>
      <c r="I13" s="92"/>
      <c r="J13" s="92"/>
      <c r="K13" s="92"/>
      <c r="L13" s="92"/>
      <c r="M13" s="92"/>
      <c r="N13" s="92"/>
      <c r="O13" s="91"/>
      <c r="P13" s="92"/>
      <c r="Q13" s="92"/>
      <c r="R13" s="92"/>
      <c r="S13" s="92"/>
      <c r="T13" s="92"/>
      <c r="U13" s="92"/>
      <c r="V13" s="92"/>
      <c r="W13" s="92"/>
      <c r="X13" s="92"/>
      <c r="Y13" s="92"/>
      <c r="Z13" s="92"/>
      <c r="AA13" s="92"/>
      <c r="AB13" s="92"/>
      <c r="AC13" s="92"/>
      <c r="AD13" s="92"/>
      <c r="AE13" s="92"/>
      <c r="AF13" s="92"/>
      <c r="AG13" s="92"/>
      <c r="AH13" s="92"/>
      <c r="AI13" s="92"/>
      <c r="AJ13" s="213"/>
      <c r="AK13" s="92"/>
    </row>
    <row r="14" spans="1:40" ht="18.75" customHeight="1">
      <c r="A14" s="163">
        <v>9</v>
      </c>
      <c r="B14" s="118"/>
      <c r="C14" s="91"/>
      <c r="D14" s="92"/>
      <c r="E14" s="92"/>
      <c r="F14" s="92"/>
      <c r="G14" s="92"/>
      <c r="H14" s="92"/>
      <c r="I14" s="92"/>
      <c r="J14" s="92"/>
      <c r="K14" s="92"/>
      <c r="L14" s="92"/>
      <c r="M14" s="92"/>
      <c r="N14" s="92"/>
      <c r="O14" s="91"/>
      <c r="P14" s="92"/>
      <c r="Q14" s="92"/>
      <c r="R14" s="92"/>
      <c r="S14" s="92"/>
      <c r="T14" s="92"/>
      <c r="U14" s="92"/>
      <c r="V14" s="92"/>
      <c r="W14" s="92"/>
      <c r="X14" s="92"/>
      <c r="Y14" s="92"/>
      <c r="Z14" s="92"/>
      <c r="AA14" s="92"/>
      <c r="AB14" s="92"/>
      <c r="AC14" s="92"/>
      <c r="AD14" s="92"/>
      <c r="AE14" s="92"/>
      <c r="AF14" s="92"/>
      <c r="AG14" s="92"/>
      <c r="AH14" s="92"/>
      <c r="AI14" s="92"/>
      <c r="AJ14" s="213"/>
      <c r="AK14" s="92"/>
    </row>
    <row r="15" spans="1:40" ht="18.75" customHeight="1">
      <c r="A15" s="163">
        <v>10</v>
      </c>
      <c r="B15" s="118"/>
      <c r="C15" s="91"/>
      <c r="D15" s="92"/>
      <c r="E15" s="92"/>
      <c r="F15" s="92"/>
      <c r="G15" s="92"/>
      <c r="H15" s="92"/>
      <c r="I15" s="92"/>
      <c r="J15" s="92"/>
      <c r="K15" s="92"/>
      <c r="L15" s="92"/>
      <c r="M15" s="92"/>
      <c r="N15" s="92"/>
      <c r="O15" s="91"/>
      <c r="P15" s="92"/>
      <c r="Q15" s="92"/>
      <c r="R15" s="92"/>
      <c r="S15" s="92"/>
      <c r="T15" s="92"/>
      <c r="U15" s="92"/>
      <c r="V15" s="92"/>
      <c r="W15" s="92"/>
      <c r="X15" s="92"/>
      <c r="Y15" s="92"/>
      <c r="Z15" s="92"/>
      <c r="AA15" s="92"/>
      <c r="AB15" s="92"/>
      <c r="AC15" s="92"/>
      <c r="AD15" s="92"/>
      <c r="AE15" s="92"/>
      <c r="AF15" s="92"/>
      <c r="AG15" s="92"/>
      <c r="AH15" s="92"/>
      <c r="AI15" s="92"/>
      <c r="AJ15" s="213"/>
      <c r="AK15" s="92"/>
    </row>
    <row r="16" spans="1:40" ht="18.75" customHeight="1">
      <c r="A16" s="163">
        <v>11</v>
      </c>
      <c r="B16" s="118"/>
      <c r="C16" s="91"/>
      <c r="D16" s="92"/>
      <c r="E16" s="92"/>
      <c r="F16" s="92"/>
      <c r="G16" s="92"/>
      <c r="H16" s="92"/>
      <c r="I16" s="92"/>
      <c r="J16" s="92"/>
      <c r="K16" s="92"/>
      <c r="L16" s="92"/>
      <c r="M16" s="92"/>
      <c r="N16" s="92"/>
      <c r="O16" s="91"/>
      <c r="P16" s="92"/>
      <c r="Q16" s="92"/>
      <c r="R16" s="92"/>
      <c r="S16" s="92"/>
      <c r="T16" s="92"/>
      <c r="U16" s="92"/>
      <c r="V16" s="92"/>
      <c r="W16" s="92"/>
      <c r="X16" s="92"/>
      <c r="Y16" s="92"/>
      <c r="Z16" s="92"/>
      <c r="AA16" s="92"/>
      <c r="AB16" s="92"/>
      <c r="AC16" s="92"/>
      <c r="AD16" s="92"/>
      <c r="AE16" s="92"/>
      <c r="AF16" s="92"/>
      <c r="AG16" s="92"/>
      <c r="AH16" s="92"/>
      <c r="AI16" s="92"/>
      <c r="AJ16" s="213"/>
      <c r="AK16" s="92"/>
    </row>
    <row r="17" spans="1:37" ht="18.75" customHeight="1">
      <c r="A17" s="163">
        <v>12</v>
      </c>
      <c r="B17" s="118"/>
      <c r="C17" s="91"/>
      <c r="D17" s="92"/>
      <c r="E17" s="92"/>
      <c r="F17" s="92"/>
      <c r="G17" s="92"/>
      <c r="H17" s="92"/>
      <c r="I17" s="92"/>
      <c r="J17" s="92"/>
      <c r="K17" s="92"/>
      <c r="L17" s="92"/>
      <c r="M17" s="92"/>
      <c r="N17" s="92"/>
      <c r="O17" s="91"/>
      <c r="P17" s="92"/>
      <c r="Q17" s="92"/>
      <c r="R17" s="92"/>
      <c r="S17" s="92"/>
      <c r="T17" s="92"/>
      <c r="U17" s="92"/>
      <c r="V17" s="92"/>
      <c r="W17" s="92"/>
      <c r="X17" s="92"/>
      <c r="Y17" s="92"/>
      <c r="Z17" s="92"/>
      <c r="AA17" s="92"/>
      <c r="AB17" s="92"/>
      <c r="AC17" s="92"/>
      <c r="AD17" s="92"/>
      <c r="AE17" s="92"/>
      <c r="AF17" s="92"/>
      <c r="AG17" s="92"/>
      <c r="AH17" s="92"/>
      <c r="AI17" s="92"/>
      <c r="AJ17" s="213"/>
      <c r="AK17" s="92"/>
    </row>
    <row r="18" spans="1:37" ht="18.75" customHeight="1">
      <c r="A18" s="163">
        <v>13</v>
      </c>
      <c r="B18" s="118"/>
      <c r="C18" s="91"/>
      <c r="D18" s="92"/>
      <c r="E18" s="92"/>
      <c r="F18" s="92"/>
      <c r="G18" s="92"/>
      <c r="H18" s="92"/>
      <c r="I18" s="92"/>
      <c r="J18" s="92"/>
      <c r="K18" s="92"/>
      <c r="L18" s="92"/>
      <c r="M18" s="92"/>
      <c r="N18" s="92"/>
      <c r="O18" s="91"/>
      <c r="P18" s="92"/>
      <c r="Q18" s="92"/>
      <c r="R18" s="92"/>
      <c r="S18" s="92"/>
      <c r="T18" s="92"/>
      <c r="U18" s="92"/>
      <c r="V18" s="92"/>
      <c r="W18" s="92"/>
      <c r="X18" s="92"/>
      <c r="Y18" s="92"/>
      <c r="Z18" s="92"/>
      <c r="AA18" s="92"/>
      <c r="AB18" s="92"/>
      <c r="AC18" s="92"/>
      <c r="AD18" s="92"/>
      <c r="AE18" s="92"/>
      <c r="AF18" s="92"/>
      <c r="AG18" s="92"/>
      <c r="AH18" s="92"/>
      <c r="AI18" s="92"/>
      <c r="AJ18" s="213"/>
      <c r="AK18" s="92"/>
    </row>
    <row r="19" spans="1:37" ht="18.75" customHeight="1">
      <c r="A19" s="163">
        <v>14</v>
      </c>
      <c r="B19" s="118"/>
      <c r="C19" s="91"/>
      <c r="D19" s="92"/>
      <c r="E19" s="92"/>
      <c r="F19" s="92"/>
      <c r="G19" s="92"/>
      <c r="H19" s="92"/>
      <c r="I19" s="92"/>
      <c r="J19" s="92"/>
      <c r="K19" s="92"/>
      <c r="L19" s="92"/>
      <c r="M19" s="92"/>
      <c r="N19" s="92"/>
      <c r="O19" s="91"/>
      <c r="P19" s="92"/>
      <c r="Q19" s="92"/>
      <c r="R19" s="92"/>
      <c r="S19" s="92"/>
      <c r="T19" s="92"/>
      <c r="U19" s="92"/>
      <c r="V19" s="92"/>
      <c r="W19" s="92"/>
      <c r="X19" s="92"/>
      <c r="Y19" s="92"/>
      <c r="Z19" s="92"/>
      <c r="AA19" s="92"/>
      <c r="AB19" s="92"/>
      <c r="AC19" s="92"/>
      <c r="AD19" s="92"/>
      <c r="AE19" s="92"/>
      <c r="AF19" s="92"/>
      <c r="AG19" s="92"/>
      <c r="AH19" s="92"/>
      <c r="AI19" s="92"/>
      <c r="AJ19" s="213"/>
      <c r="AK19" s="92"/>
    </row>
    <row r="20" spans="1:37" ht="18.75" customHeight="1">
      <c r="A20" s="163">
        <v>15</v>
      </c>
      <c r="B20" s="118"/>
      <c r="C20" s="91"/>
      <c r="D20" s="92"/>
      <c r="E20" s="92"/>
      <c r="F20" s="92"/>
      <c r="G20" s="92"/>
      <c r="H20" s="92"/>
      <c r="I20" s="92"/>
      <c r="J20" s="92"/>
      <c r="K20" s="92"/>
      <c r="L20" s="92"/>
      <c r="M20" s="92"/>
      <c r="N20" s="92"/>
      <c r="O20" s="91"/>
      <c r="P20" s="92"/>
      <c r="Q20" s="92"/>
      <c r="R20" s="92"/>
      <c r="S20" s="92"/>
      <c r="T20" s="92"/>
      <c r="U20" s="92"/>
      <c r="V20" s="92"/>
      <c r="W20" s="92"/>
      <c r="X20" s="92"/>
      <c r="Y20" s="92"/>
      <c r="Z20" s="92"/>
      <c r="AA20" s="92"/>
      <c r="AB20" s="92"/>
      <c r="AC20" s="92"/>
      <c r="AD20" s="92"/>
      <c r="AE20" s="92"/>
      <c r="AF20" s="92"/>
      <c r="AG20" s="92"/>
      <c r="AH20" s="92"/>
      <c r="AI20" s="92"/>
      <c r="AJ20" s="213"/>
      <c r="AK20" s="92"/>
    </row>
    <row r="21" spans="1:37" ht="18.75" customHeight="1">
      <c r="A21" s="163">
        <v>16</v>
      </c>
      <c r="B21" s="118"/>
      <c r="C21" s="91"/>
      <c r="D21" s="92"/>
      <c r="E21" s="92"/>
      <c r="F21" s="92"/>
      <c r="G21" s="92"/>
      <c r="H21" s="92"/>
      <c r="I21" s="92"/>
      <c r="J21" s="92"/>
      <c r="K21" s="92"/>
      <c r="L21" s="92"/>
      <c r="M21" s="92"/>
      <c r="N21" s="92"/>
      <c r="O21" s="91"/>
      <c r="P21" s="92"/>
      <c r="Q21" s="92"/>
      <c r="R21" s="92"/>
      <c r="S21" s="92"/>
      <c r="T21" s="92"/>
      <c r="U21" s="92"/>
      <c r="V21" s="92"/>
      <c r="W21" s="92"/>
      <c r="X21" s="92"/>
      <c r="Y21" s="92"/>
      <c r="Z21" s="92"/>
      <c r="AA21" s="92"/>
      <c r="AB21" s="92"/>
      <c r="AC21" s="92"/>
      <c r="AD21" s="92"/>
      <c r="AE21" s="92"/>
      <c r="AF21" s="92"/>
      <c r="AG21" s="92"/>
      <c r="AH21" s="92"/>
      <c r="AI21" s="92"/>
      <c r="AJ21" s="213"/>
      <c r="AK21" s="92"/>
    </row>
    <row r="22" spans="1:37" ht="18.75" customHeight="1">
      <c r="A22" s="163">
        <v>17</v>
      </c>
      <c r="B22" s="118"/>
      <c r="C22" s="91"/>
      <c r="D22" s="92"/>
      <c r="E22" s="92"/>
      <c r="F22" s="92"/>
      <c r="G22" s="92"/>
      <c r="H22" s="92"/>
      <c r="I22" s="92"/>
      <c r="J22" s="92"/>
      <c r="K22" s="92"/>
      <c r="L22" s="92"/>
      <c r="M22" s="92"/>
      <c r="N22" s="92"/>
      <c r="O22" s="91"/>
      <c r="P22" s="92"/>
      <c r="Q22" s="92"/>
      <c r="R22" s="92"/>
      <c r="S22" s="92"/>
      <c r="T22" s="92"/>
      <c r="U22" s="92"/>
      <c r="V22" s="92"/>
      <c r="W22" s="92"/>
      <c r="X22" s="92"/>
      <c r="Y22" s="92"/>
      <c r="Z22" s="92"/>
      <c r="AA22" s="92"/>
      <c r="AB22" s="92"/>
      <c r="AC22" s="92"/>
      <c r="AD22" s="92"/>
      <c r="AE22" s="92"/>
      <c r="AF22" s="92"/>
      <c r="AG22" s="92"/>
      <c r="AH22" s="92"/>
      <c r="AI22" s="92"/>
      <c r="AJ22" s="213"/>
      <c r="AK22" s="92"/>
    </row>
    <row r="23" spans="1:37" ht="18.75" customHeight="1">
      <c r="A23" s="163">
        <v>18</v>
      </c>
      <c r="B23" s="118"/>
      <c r="C23" s="91"/>
      <c r="D23" s="92"/>
      <c r="E23" s="92"/>
      <c r="F23" s="92"/>
      <c r="G23" s="92"/>
      <c r="H23" s="92"/>
      <c r="I23" s="92"/>
      <c r="J23" s="92"/>
      <c r="K23" s="92"/>
      <c r="L23" s="92"/>
      <c r="M23" s="92"/>
      <c r="N23" s="92"/>
      <c r="O23" s="91"/>
      <c r="P23" s="92"/>
      <c r="Q23" s="92"/>
      <c r="R23" s="92"/>
      <c r="S23" s="92"/>
      <c r="T23" s="92"/>
      <c r="U23" s="92"/>
      <c r="V23" s="92"/>
      <c r="W23" s="92"/>
      <c r="X23" s="92"/>
      <c r="Y23" s="92"/>
      <c r="Z23" s="92"/>
      <c r="AA23" s="92"/>
      <c r="AB23" s="92"/>
      <c r="AC23" s="92"/>
      <c r="AD23" s="92"/>
      <c r="AE23" s="92"/>
      <c r="AF23" s="92"/>
      <c r="AG23" s="92"/>
      <c r="AH23" s="92"/>
      <c r="AI23" s="92"/>
      <c r="AJ23" s="213"/>
      <c r="AK23" s="92"/>
    </row>
    <row r="24" spans="1:37" ht="18.75" customHeight="1">
      <c r="A24" s="163">
        <v>19</v>
      </c>
      <c r="B24" s="118"/>
      <c r="C24" s="91"/>
      <c r="D24" s="92"/>
      <c r="E24" s="92"/>
      <c r="F24" s="92"/>
      <c r="G24" s="92"/>
      <c r="H24" s="92"/>
      <c r="I24" s="92"/>
      <c r="J24" s="92"/>
      <c r="K24" s="92"/>
      <c r="L24" s="92"/>
      <c r="M24" s="92"/>
      <c r="N24" s="92"/>
      <c r="O24" s="91"/>
      <c r="P24" s="92"/>
      <c r="Q24" s="92"/>
      <c r="R24" s="92"/>
      <c r="S24" s="92"/>
      <c r="T24" s="92"/>
      <c r="U24" s="92"/>
      <c r="V24" s="92"/>
      <c r="W24" s="92"/>
      <c r="X24" s="92"/>
      <c r="Y24" s="92"/>
      <c r="Z24" s="92"/>
      <c r="AA24" s="92"/>
      <c r="AB24" s="92"/>
      <c r="AC24" s="92"/>
      <c r="AD24" s="92"/>
      <c r="AE24" s="92"/>
      <c r="AF24" s="92"/>
      <c r="AG24" s="92"/>
      <c r="AH24" s="92"/>
      <c r="AI24" s="92"/>
      <c r="AJ24" s="213"/>
      <c r="AK24" s="92"/>
    </row>
    <row r="25" spans="1:37" ht="18.75" customHeight="1">
      <c r="A25" s="163">
        <v>20</v>
      </c>
      <c r="B25" s="118"/>
      <c r="C25" s="91"/>
      <c r="D25" s="92"/>
      <c r="E25" s="92"/>
      <c r="F25" s="92"/>
      <c r="G25" s="92"/>
      <c r="H25" s="92"/>
      <c r="I25" s="92"/>
      <c r="J25" s="92"/>
      <c r="K25" s="92"/>
      <c r="L25" s="92"/>
      <c r="M25" s="92"/>
      <c r="N25" s="92"/>
      <c r="O25" s="91"/>
      <c r="P25" s="92"/>
      <c r="Q25" s="92"/>
      <c r="R25" s="92"/>
      <c r="S25" s="92"/>
      <c r="T25" s="92"/>
      <c r="U25" s="92"/>
      <c r="V25" s="92"/>
      <c r="W25" s="92"/>
      <c r="X25" s="92"/>
      <c r="Y25" s="92"/>
      <c r="Z25" s="92"/>
      <c r="AA25" s="92"/>
      <c r="AB25" s="92"/>
      <c r="AC25" s="92"/>
      <c r="AD25" s="92"/>
      <c r="AE25" s="92"/>
      <c r="AF25" s="92"/>
      <c r="AG25" s="92"/>
      <c r="AH25" s="92"/>
      <c r="AI25" s="92"/>
      <c r="AJ25" s="213"/>
      <c r="AK25" s="92"/>
    </row>
    <row r="26" spans="1:37" ht="18.75" customHeight="1">
      <c r="A26" s="163">
        <v>21</v>
      </c>
      <c r="B26" s="118"/>
      <c r="C26" s="91"/>
      <c r="D26" s="92"/>
      <c r="E26" s="92"/>
      <c r="F26" s="92"/>
      <c r="G26" s="92"/>
      <c r="H26" s="92"/>
      <c r="I26" s="92"/>
      <c r="J26" s="92"/>
      <c r="K26" s="92"/>
      <c r="L26" s="92"/>
      <c r="M26" s="92"/>
      <c r="N26" s="92"/>
      <c r="O26" s="91"/>
      <c r="P26" s="92"/>
      <c r="Q26" s="92"/>
      <c r="R26" s="92"/>
      <c r="S26" s="92"/>
      <c r="T26" s="92"/>
      <c r="U26" s="92"/>
      <c r="V26" s="92"/>
      <c r="W26" s="92"/>
      <c r="X26" s="92"/>
      <c r="Y26" s="92"/>
      <c r="Z26" s="92"/>
      <c r="AA26" s="92"/>
      <c r="AB26" s="92"/>
      <c r="AC26" s="92"/>
      <c r="AD26" s="92"/>
      <c r="AE26" s="92"/>
      <c r="AF26" s="92"/>
      <c r="AG26" s="92"/>
      <c r="AH26" s="92"/>
      <c r="AI26" s="92"/>
      <c r="AJ26" s="213"/>
      <c r="AK26" s="92"/>
    </row>
    <row r="27" spans="1:37" ht="18.75" customHeight="1">
      <c r="A27" s="163">
        <v>22</v>
      </c>
      <c r="B27" s="118"/>
      <c r="C27" s="93"/>
      <c r="D27" s="94"/>
      <c r="E27" s="94"/>
      <c r="F27" s="94"/>
      <c r="G27" s="94"/>
      <c r="H27" s="94"/>
      <c r="I27" s="94"/>
      <c r="J27" s="94"/>
      <c r="K27" s="94"/>
      <c r="L27" s="94"/>
      <c r="M27" s="94"/>
      <c r="N27" s="94"/>
      <c r="O27" s="93"/>
      <c r="P27" s="94"/>
      <c r="Q27" s="94"/>
      <c r="R27" s="94"/>
      <c r="S27" s="94"/>
      <c r="T27" s="94"/>
      <c r="U27" s="94"/>
      <c r="V27" s="94"/>
      <c r="W27" s="94"/>
      <c r="X27" s="94"/>
      <c r="Y27" s="94"/>
      <c r="Z27" s="94"/>
      <c r="AA27" s="94"/>
      <c r="AB27" s="94"/>
      <c r="AC27" s="94"/>
      <c r="AD27" s="94"/>
      <c r="AE27" s="94"/>
      <c r="AF27" s="94"/>
      <c r="AG27" s="94"/>
      <c r="AH27" s="94"/>
      <c r="AI27" s="94"/>
      <c r="AJ27" s="213"/>
      <c r="AK27" s="92"/>
    </row>
    <row r="28" spans="1:37" ht="18.75" customHeight="1">
      <c r="A28" s="163">
        <v>23</v>
      </c>
      <c r="B28" s="118"/>
      <c r="C28" s="91"/>
      <c r="D28" s="92"/>
      <c r="E28" s="92"/>
      <c r="F28" s="92"/>
      <c r="G28" s="92"/>
      <c r="H28" s="92"/>
      <c r="I28" s="92"/>
      <c r="J28" s="92"/>
      <c r="K28" s="92"/>
      <c r="L28" s="92"/>
      <c r="M28" s="92"/>
      <c r="N28" s="92"/>
      <c r="O28" s="91"/>
      <c r="P28" s="92"/>
      <c r="Q28" s="92"/>
      <c r="R28" s="92"/>
      <c r="S28" s="92"/>
      <c r="T28" s="92"/>
      <c r="U28" s="92"/>
      <c r="V28" s="92"/>
      <c r="W28" s="92"/>
      <c r="X28" s="92"/>
      <c r="Y28" s="92"/>
      <c r="Z28" s="92"/>
      <c r="AA28" s="92"/>
      <c r="AB28" s="92"/>
      <c r="AC28" s="92"/>
      <c r="AD28" s="92"/>
      <c r="AE28" s="92"/>
      <c r="AF28" s="92"/>
      <c r="AG28" s="92"/>
      <c r="AH28" s="92"/>
      <c r="AI28" s="92"/>
      <c r="AJ28" s="213"/>
      <c r="AK28" s="92"/>
    </row>
    <row r="29" spans="1:37" ht="18.75" customHeight="1">
      <c r="A29" s="163">
        <v>24</v>
      </c>
      <c r="B29" s="99"/>
      <c r="C29" s="91"/>
      <c r="D29" s="92"/>
      <c r="E29" s="92"/>
      <c r="F29" s="92"/>
      <c r="G29" s="92"/>
      <c r="H29" s="92"/>
      <c r="I29" s="92"/>
      <c r="J29" s="92"/>
      <c r="K29" s="92"/>
      <c r="L29" s="92"/>
      <c r="M29" s="92"/>
      <c r="N29" s="92"/>
      <c r="O29" s="91"/>
      <c r="P29" s="92"/>
      <c r="Q29" s="92"/>
      <c r="R29" s="92"/>
      <c r="S29" s="92"/>
      <c r="T29" s="92"/>
      <c r="U29" s="92"/>
      <c r="V29" s="92"/>
      <c r="W29" s="92"/>
      <c r="X29" s="92"/>
      <c r="Y29" s="92"/>
      <c r="Z29" s="92"/>
      <c r="AA29" s="92"/>
      <c r="AB29" s="92"/>
      <c r="AC29" s="92"/>
      <c r="AD29" s="92"/>
      <c r="AE29" s="92"/>
      <c r="AF29" s="92"/>
      <c r="AG29" s="92"/>
      <c r="AH29" s="92"/>
      <c r="AI29" s="92"/>
      <c r="AJ29" s="213"/>
      <c r="AK29" s="92"/>
    </row>
    <row r="30" spans="1:37" ht="18.75" customHeight="1">
      <c r="A30" s="162">
        <v>25</v>
      </c>
      <c r="B30" s="100"/>
      <c r="C30" s="91"/>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213"/>
      <c r="AK30" s="92"/>
    </row>
    <row r="31" spans="1:37" ht="18.75" customHeight="1">
      <c r="A31" s="162">
        <v>26</v>
      </c>
      <c r="B31" s="101"/>
      <c r="C31" s="91"/>
      <c r="D31" s="92"/>
      <c r="E31" s="92"/>
      <c r="F31" s="92"/>
      <c r="G31" s="92"/>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213"/>
      <c r="AK31" s="92"/>
    </row>
    <row r="32" spans="1:37" ht="18.75" customHeight="1">
      <c r="A32" s="162">
        <v>27</v>
      </c>
      <c r="B32" s="101"/>
      <c r="C32" s="91"/>
      <c r="D32" s="92"/>
      <c r="E32" s="92"/>
      <c r="F32" s="92"/>
      <c r="G32" s="92"/>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213"/>
      <c r="AK32" s="92"/>
    </row>
    <row r="33" spans="1:37" ht="18.75" customHeight="1">
      <c r="A33" s="162">
        <v>28</v>
      </c>
      <c r="B33" s="101"/>
      <c r="C33" s="91"/>
      <c r="D33" s="92"/>
      <c r="E33" s="92"/>
      <c r="F33" s="92"/>
      <c r="G33" s="92"/>
      <c r="H33" s="92"/>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213"/>
      <c r="AK33" s="92"/>
    </row>
    <row r="34" spans="1:37" ht="18.75" customHeight="1">
      <c r="A34" s="162">
        <v>29</v>
      </c>
      <c r="B34" s="101"/>
      <c r="C34" s="91"/>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213"/>
      <c r="AK34" s="92"/>
    </row>
    <row r="35" spans="1:37" ht="18.75" customHeight="1">
      <c r="A35" s="162">
        <v>30</v>
      </c>
      <c r="B35" s="101"/>
      <c r="C35" s="91"/>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213"/>
      <c r="AK35" s="92"/>
    </row>
    <row r="36" spans="1:37" ht="18.75" customHeight="1">
      <c r="A36" s="162">
        <v>31</v>
      </c>
      <c r="B36" s="101"/>
      <c r="C36" s="91"/>
      <c r="D36" s="92"/>
      <c r="E36" s="92"/>
      <c r="F36" s="92"/>
      <c r="G36" s="92"/>
      <c r="H36" s="92"/>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213"/>
      <c r="AK36" s="92"/>
    </row>
    <row r="37" spans="1:37" ht="18.75" customHeight="1">
      <c r="A37" s="162">
        <v>32</v>
      </c>
      <c r="B37" s="101"/>
      <c r="C37" s="91"/>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213"/>
      <c r="AK37" s="92"/>
    </row>
    <row r="38" spans="1:37" ht="18.75" customHeight="1">
      <c r="A38" s="162">
        <v>33</v>
      </c>
      <c r="B38" s="101"/>
      <c r="C38" s="91"/>
      <c r="D38" s="92"/>
      <c r="E38" s="92"/>
      <c r="F38" s="92"/>
      <c r="G38" s="92"/>
      <c r="H38" s="92"/>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213"/>
      <c r="AK38" s="92"/>
    </row>
    <row r="39" spans="1:37" ht="18.75" customHeight="1">
      <c r="A39" s="162">
        <v>34</v>
      </c>
      <c r="B39" s="101"/>
      <c r="C39" s="91"/>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213"/>
      <c r="AK39" s="92"/>
    </row>
    <row r="40" spans="1:37" ht="18.75" customHeight="1">
      <c r="A40" s="162">
        <v>35</v>
      </c>
      <c r="B40" s="101"/>
      <c r="C40" s="91"/>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213"/>
      <c r="AK40" s="92"/>
    </row>
    <row r="41" spans="1:37" ht="18.75" customHeight="1">
      <c r="A41" s="162">
        <v>36</v>
      </c>
      <c r="B41" s="101"/>
      <c r="C41" s="91"/>
      <c r="D41" s="91"/>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213"/>
      <c r="AK41" s="92"/>
    </row>
    <row r="42" spans="1:37" ht="22.5" customHeight="1">
      <c r="A42" s="164">
        <v>37</v>
      </c>
      <c r="B42" s="119"/>
      <c r="C42" s="95"/>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124"/>
      <c r="AH42" s="124"/>
      <c r="AI42" s="124"/>
      <c r="AJ42" s="214"/>
      <c r="AK42" s="124"/>
    </row>
    <row r="43" spans="1:37" ht="22.5" customHeight="1">
      <c r="A43" s="164">
        <v>38</v>
      </c>
      <c r="B43" s="120"/>
      <c r="C43" s="97"/>
      <c r="D43" s="97"/>
      <c r="E43" s="97"/>
      <c r="F43" s="97"/>
      <c r="G43" s="97"/>
      <c r="H43" s="97"/>
      <c r="I43" s="97"/>
      <c r="J43" s="97"/>
      <c r="K43" s="97"/>
      <c r="L43" s="97"/>
      <c r="M43" s="97"/>
      <c r="N43" s="97"/>
      <c r="O43" s="97"/>
      <c r="P43" s="97"/>
      <c r="Q43" s="97"/>
      <c r="R43" s="97"/>
      <c r="S43" s="97"/>
      <c r="T43" s="97"/>
      <c r="U43" s="97"/>
      <c r="V43" s="97"/>
      <c r="W43" s="97"/>
      <c r="X43" s="97"/>
      <c r="Y43" s="97"/>
      <c r="Z43" s="97"/>
      <c r="AA43" s="97"/>
      <c r="AB43" s="97"/>
      <c r="AC43" s="97"/>
      <c r="AD43" s="97"/>
      <c r="AE43" s="97"/>
      <c r="AF43" s="97"/>
      <c r="AG43" s="125"/>
      <c r="AH43" s="125"/>
      <c r="AI43" s="125"/>
      <c r="AJ43" s="215"/>
      <c r="AK43" s="125"/>
    </row>
    <row r="44" spans="1:37" ht="22.5" customHeight="1">
      <c r="A44" s="165">
        <v>39</v>
      </c>
      <c r="B44" s="121"/>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125"/>
      <c r="AH44" s="125"/>
      <c r="AI44" s="125"/>
      <c r="AJ44" s="215"/>
      <c r="AK44" s="125"/>
    </row>
    <row r="45" spans="1:37" ht="22.5" customHeight="1">
      <c r="C45" s="27"/>
      <c r="D45" s="27"/>
      <c r="E45" s="27"/>
    </row>
    <row r="46" spans="1:37" ht="22.5" customHeight="1">
      <c r="A46" s="229" t="s">
        <v>56</v>
      </c>
      <c r="B46" s="229"/>
    </row>
  </sheetData>
  <dataConsolidate/>
  <customSheetViews>
    <customSheetView guid="{F07ED868-33E9-46A8-B523-4A96C3AAFF1E}">
      <selection activeCell="S9" sqref="S9"/>
      <pageMargins left="0.7" right="0.7" top="0.75" bottom="0.75" header="0.3" footer="0.3"/>
      <pageSetup paperSize="9" orientation="landscape" r:id="rId1"/>
    </customSheetView>
  </customSheetViews>
  <mergeCells count="10">
    <mergeCell ref="A1:AK1"/>
    <mergeCell ref="A2:AK2"/>
    <mergeCell ref="AK3:AK4"/>
    <mergeCell ref="A46:B46"/>
    <mergeCell ref="AG3:AG4"/>
    <mergeCell ref="A4:B4"/>
    <mergeCell ref="A3:B3"/>
    <mergeCell ref="AH3:AH4"/>
    <mergeCell ref="AI3:AI4"/>
    <mergeCell ref="AJ3:AJ4"/>
  </mergeCells>
  <dataValidations count="4">
    <dataValidation type="decimal" allowBlank="1" showInputMessage="1" showErrorMessage="1" sqref="AG6:AG44">
      <formula1>0</formula1>
      <formula2>10</formula2>
    </dataValidation>
    <dataValidation type="decimal" allowBlank="1" showInputMessage="1" showErrorMessage="1" sqref="AK6:AK44">
      <formula1>0</formula1>
      <formula2>50</formula2>
    </dataValidation>
    <dataValidation type="list" allowBlank="1" showInputMessage="1" showErrorMessage="1" sqref="C6:AF44">
      <formula1>"q,ie,10,9,8,7,6,5,4,3,2,1,0,b"</formula1>
    </dataValidation>
    <dataValidation type="decimal" allowBlank="1" showInputMessage="1" showErrorMessage="1" sqref="AH6:AI44 AJ6:AJ44">
      <formula1>0</formula1>
      <formula2>20</formula2>
    </dataValidation>
  </dataValidations>
  <pageMargins left="0.7" right="0.7" top="0.75" bottom="0.75" header="0.3" footer="0.3"/>
  <pageSetup paperSize="9" orientation="landscape"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O68"/>
  <sheetViews>
    <sheetView zoomScale="90" zoomScaleNormal="90" workbookViewId="0">
      <selection activeCell="P12" sqref="P12"/>
    </sheetView>
  </sheetViews>
  <sheetFormatPr defaultRowHeight="15"/>
  <cols>
    <col min="1" max="1" width="4.28515625" customWidth="1"/>
    <col min="2" max="2" width="36.28515625" customWidth="1"/>
    <col min="3" max="3" width="4" style="26" customWidth="1"/>
    <col min="4" max="4" width="4" customWidth="1"/>
    <col min="5" max="5" width="5.140625" customWidth="1"/>
    <col min="6" max="32" width="4" customWidth="1"/>
    <col min="33" max="36" width="4.85546875" customWidth="1"/>
    <col min="37" max="37" width="5.7109375" style="10" customWidth="1"/>
    <col min="38" max="38" width="5.85546875" style="28" customWidth="1"/>
    <col min="39" max="39" width="7" style="10" customWidth="1"/>
    <col min="40" max="40" width="8" style="10" customWidth="1"/>
  </cols>
  <sheetData>
    <row r="1" spans="1:41" ht="15.75">
      <c r="A1" s="244" t="s">
        <v>54</v>
      </c>
      <c r="B1" s="244"/>
      <c r="C1" s="244"/>
      <c r="D1" s="244"/>
      <c r="E1" s="244"/>
      <c r="F1" s="244"/>
      <c r="G1" s="244"/>
      <c r="H1" s="244"/>
      <c r="I1" s="244"/>
      <c r="J1" s="244"/>
      <c r="K1" s="244"/>
      <c r="L1" s="244"/>
      <c r="M1" s="244"/>
      <c r="N1" s="244"/>
      <c r="O1" s="244"/>
      <c r="P1" s="244"/>
      <c r="Q1" s="244"/>
      <c r="R1" s="244"/>
      <c r="S1" s="244"/>
      <c r="T1" s="244"/>
      <c r="U1" s="244"/>
      <c r="V1" s="244"/>
      <c r="W1" s="244"/>
      <c r="X1" s="244"/>
      <c r="Y1" s="244"/>
      <c r="Z1" s="244"/>
      <c r="AA1" s="244"/>
      <c r="AB1" s="244"/>
      <c r="AC1" s="244"/>
      <c r="AD1" s="244"/>
      <c r="AE1" s="244"/>
      <c r="AF1" s="244"/>
      <c r="AG1" s="244"/>
      <c r="AH1" s="244"/>
      <c r="AI1" s="244"/>
      <c r="AJ1" s="244"/>
      <c r="AK1" s="244"/>
      <c r="AL1" s="244"/>
      <c r="AM1" s="244"/>
      <c r="AN1" s="245"/>
    </row>
    <row r="2" spans="1:41" ht="15.75">
      <c r="A2" s="244" t="s">
        <v>66</v>
      </c>
      <c r="B2" s="244"/>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M2" s="244"/>
      <c r="AN2" s="245"/>
    </row>
    <row r="3" spans="1:41" ht="15.75">
      <c r="A3" s="257" t="s">
        <v>32</v>
      </c>
      <c r="B3" s="257"/>
      <c r="C3" s="253">
        <v>1</v>
      </c>
      <c r="D3" s="254"/>
      <c r="E3" s="240"/>
      <c r="F3" s="241"/>
      <c r="G3" s="241"/>
      <c r="H3" s="241"/>
      <c r="I3" s="242" t="str">
        <f>IF(Jurnal_uz_sehife!$D$6="","",Jurnal_uz_sehife!$D$6)</f>
        <v/>
      </c>
      <c r="J3" s="242"/>
      <c r="K3" s="242"/>
      <c r="L3" s="242"/>
      <c r="M3" s="242"/>
      <c r="N3" s="242"/>
      <c r="O3" s="242"/>
      <c r="P3" s="242"/>
      <c r="Q3" s="242"/>
      <c r="R3" s="242"/>
      <c r="S3" s="243" t="s">
        <v>68</v>
      </c>
      <c r="T3" s="243"/>
      <c r="U3" s="243"/>
      <c r="V3" s="243"/>
      <c r="W3" s="243"/>
      <c r="X3" s="67"/>
      <c r="Y3" s="67"/>
      <c r="Z3" s="67"/>
      <c r="AA3" s="67"/>
      <c r="AB3" s="67"/>
      <c r="AC3" s="67"/>
      <c r="AD3" s="67"/>
      <c r="AE3" s="67"/>
      <c r="AF3" s="67"/>
      <c r="AG3" s="67"/>
      <c r="AH3" s="67"/>
      <c r="AI3" s="67"/>
      <c r="AJ3" s="67"/>
      <c r="AK3" s="67"/>
      <c r="AL3" s="68"/>
      <c r="AM3" s="67"/>
      <c r="AN3" s="69"/>
    </row>
    <row r="4" spans="1:41" ht="15.75">
      <c r="A4" s="256" t="s">
        <v>15</v>
      </c>
      <c r="B4" s="256"/>
      <c r="C4" s="258" t="str">
        <f>IF(Jurnal_uz_sehife!$D$8="","",Jurnal_uz_sehife!$D$8)</f>
        <v/>
      </c>
      <c r="D4" s="259"/>
      <c r="E4" s="260"/>
      <c r="F4" s="260"/>
      <c r="G4" s="260"/>
      <c r="H4" s="260"/>
      <c r="I4" s="260"/>
      <c r="J4" s="260"/>
      <c r="K4" s="260"/>
      <c r="L4" s="260"/>
      <c r="M4" s="260"/>
      <c r="N4" s="260"/>
      <c r="O4" s="260"/>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1"/>
    </row>
    <row r="5" spans="1:41" ht="15.75">
      <c r="A5" s="255" t="s">
        <v>30</v>
      </c>
      <c r="B5" s="255"/>
      <c r="C5" s="237" t="str">
        <f>IF(Jurnal_uz_sehife!$D$9="","",Jurnal_uz_sehife!$D$9)</f>
        <v/>
      </c>
      <c r="D5" s="238"/>
      <c r="E5" s="238"/>
      <c r="F5" s="238"/>
      <c r="G5" s="238"/>
      <c r="H5" s="238"/>
      <c r="I5" s="238"/>
      <c r="J5" s="238"/>
      <c r="K5" s="238"/>
      <c r="L5" s="238"/>
      <c r="M5" s="238"/>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9"/>
    </row>
    <row r="6" spans="1:41" ht="15.75">
      <c r="A6" s="255" t="s">
        <v>1</v>
      </c>
      <c r="B6" s="255"/>
      <c r="C6" s="237" t="str">
        <f>IF(Jurnal_uz_sehife!$D$10="","",Jurnal_uz_sehife!$D$10)</f>
        <v/>
      </c>
      <c r="D6" s="238"/>
      <c r="E6" s="238"/>
      <c r="F6" s="238"/>
      <c r="G6" s="238"/>
      <c r="H6" s="238"/>
      <c r="I6" s="238"/>
      <c r="J6" s="238"/>
      <c r="K6" s="238"/>
      <c r="L6" s="238"/>
      <c r="M6" s="238"/>
      <c r="N6" s="238"/>
      <c r="O6" s="238"/>
      <c r="P6" s="238"/>
      <c r="Q6" s="238"/>
      <c r="R6" s="238"/>
      <c r="S6" s="238"/>
      <c r="T6" s="238"/>
      <c r="U6" s="238"/>
      <c r="V6" s="238"/>
      <c r="W6" s="238"/>
      <c r="X6" s="238"/>
      <c r="Y6" s="238"/>
      <c r="Z6" s="238"/>
      <c r="AA6" s="238"/>
      <c r="AB6" s="238"/>
      <c r="AC6" s="238"/>
      <c r="AD6" s="238"/>
      <c r="AE6" s="238"/>
      <c r="AF6" s="238"/>
      <c r="AG6" s="238"/>
      <c r="AH6" s="238"/>
      <c r="AI6" s="238"/>
      <c r="AJ6" s="238"/>
      <c r="AK6" s="238"/>
      <c r="AL6" s="238"/>
      <c r="AM6" s="238"/>
      <c r="AN6" s="239"/>
    </row>
    <row r="7" spans="1:41" ht="15.75">
      <c r="A7" s="255" t="s">
        <v>2</v>
      </c>
      <c r="B7" s="255"/>
      <c r="C7" s="237" t="str">
        <f>IF(Jurnal_uz_sehife!$D$11="","",Jurnal_uz_sehife!$D$11)</f>
        <v/>
      </c>
      <c r="D7" s="238"/>
      <c r="E7" s="238"/>
      <c r="F7" s="238"/>
      <c r="G7" s="238"/>
      <c r="H7" s="238"/>
      <c r="I7" s="238"/>
      <c r="J7" s="238"/>
      <c r="K7" s="238"/>
      <c r="L7" s="238"/>
      <c r="M7" s="238"/>
      <c r="N7" s="238"/>
      <c r="O7" s="238"/>
      <c r="P7" s="238"/>
      <c r="Q7" s="238"/>
      <c r="R7" s="238"/>
      <c r="S7" s="238"/>
      <c r="T7" s="238"/>
      <c r="U7" s="238"/>
      <c r="V7" s="238"/>
      <c r="W7" s="238"/>
      <c r="X7" s="238"/>
      <c r="Y7" s="238"/>
      <c r="Z7" s="238"/>
      <c r="AA7" s="238"/>
      <c r="AB7" s="238"/>
      <c r="AC7" s="238"/>
      <c r="AD7" s="238"/>
      <c r="AE7" s="238"/>
      <c r="AF7" s="238"/>
      <c r="AG7" s="238"/>
      <c r="AH7" s="238"/>
      <c r="AI7" s="238"/>
      <c r="AJ7" s="238"/>
      <c r="AK7" s="238"/>
      <c r="AL7" s="238"/>
      <c r="AM7" s="238"/>
      <c r="AN7" s="239"/>
    </row>
    <row r="8" spans="1:41" ht="15.75">
      <c r="A8" s="255" t="s">
        <v>16</v>
      </c>
      <c r="B8" s="255"/>
      <c r="C8" s="247">
        <f>Jurnal_uz_sehife!$D$7</f>
        <v>0</v>
      </c>
      <c r="D8" s="248"/>
      <c r="E8" s="248"/>
      <c r="F8" s="248"/>
      <c r="G8" s="248"/>
      <c r="H8" s="248"/>
      <c r="I8" s="248"/>
      <c r="J8" s="248"/>
      <c r="K8" s="248"/>
      <c r="L8" s="248"/>
      <c r="M8" s="248"/>
      <c r="N8" s="248"/>
      <c r="O8" s="248"/>
      <c r="P8" s="248"/>
      <c r="Q8" s="248"/>
      <c r="R8" s="248"/>
      <c r="S8" s="248"/>
      <c r="T8" s="248"/>
      <c r="U8" s="248"/>
      <c r="V8" s="248"/>
      <c r="W8" s="248"/>
      <c r="X8" s="248"/>
      <c r="Y8" s="248"/>
      <c r="Z8" s="248"/>
      <c r="AA8" s="248"/>
      <c r="AB8" s="248"/>
      <c r="AC8" s="248"/>
      <c r="AD8" s="248"/>
      <c r="AE8" s="248"/>
      <c r="AF8" s="248"/>
      <c r="AG8" s="248"/>
      <c r="AH8" s="248"/>
      <c r="AI8" s="248"/>
      <c r="AJ8" s="248"/>
      <c r="AK8" s="248"/>
      <c r="AL8" s="248"/>
      <c r="AM8" s="248"/>
      <c r="AN8" s="249"/>
    </row>
    <row r="9" spans="1:41" ht="15.75">
      <c r="A9" s="255" t="s">
        <v>3</v>
      </c>
      <c r="B9" s="255"/>
      <c r="C9" s="250" t="str">
        <f>IF(Jurnal_uz_sehife!$D$14="","",Jurnal_uz_sehife!$D$14)</f>
        <v/>
      </c>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c r="AE9" s="251"/>
      <c r="AF9" s="251"/>
      <c r="AG9" s="251"/>
      <c r="AH9" s="251"/>
      <c r="AI9" s="251"/>
      <c r="AJ9" s="251"/>
      <c r="AK9" s="251"/>
      <c r="AL9" s="251"/>
      <c r="AM9" s="251"/>
      <c r="AN9" s="252"/>
    </row>
    <row r="10" spans="1:41" ht="72" customHeight="1">
      <c r="A10" s="236" t="s">
        <v>31</v>
      </c>
      <c r="B10" s="236"/>
      <c r="C10" s="212" t="str">
        <f>IF(Jurnal!C4="","",Jurnal!C4)</f>
        <v/>
      </c>
      <c r="D10" s="212" t="str">
        <f>IF(Jurnal!D4="","",Jurnal!D4)</f>
        <v/>
      </c>
      <c r="E10" s="212" t="str">
        <f>IF(Jurnal!E4="","",Jurnal!E4)</f>
        <v/>
      </c>
      <c r="F10" s="212" t="str">
        <f>IF(Jurnal!F4="","",Jurnal!F4)</f>
        <v/>
      </c>
      <c r="G10" s="212" t="str">
        <f>IF(Jurnal!G4="","",Jurnal!G4)</f>
        <v/>
      </c>
      <c r="H10" s="212" t="str">
        <f>IF(Jurnal!H4="","",Jurnal!H4)</f>
        <v/>
      </c>
      <c r="I10" s="212" t="str">
        <f>IF(Jurnal!I4="","",Jurnal!I4)</f>
        <v/>
      </c>
      <c r="J10" s="212" t="str">
        <f>IF(Jurnal!J4="","",Jurnal!J4)</f>
        <v/>
      </c>
      <c r="K10" s="212" t="str">
        <f>IF(Jurnal!K4="","",Jurnal!K4)</f>
        <v/>
      </c>
      <c r="L10" s="212" t="str">
        <f>IF(Jurnal!L4="","",Jurnal!L4)</f>
        <v/>
      </c>
      <c r="M10" s="212" t="str">
        <f>IF(Jurnal!M4="","",Jurnal!M4)</f>
        <v/>
      </c>
      <c r="N10" s="212" t="str">
        <f>IF(Jurnal!N4="","",Jurnal!N4)</f>
        <v/>
      </c>
      <c r="O10" s="212" t="str">
        <f>IF(Jurnal!O4="","",Jurnal!O4)</f>
        <v/>
      </c>
      <c r="P10" s="212" t="str">
        <f>IF(Jurnal!P4="","",Jurnal!P4)</f>
        <v/>
      </c>
      <c r="Q10" s="212" t="str">
        <f>IF(Jurnal!Q4="","",Jurnal!Q4)</f>
        <v/>
      </c>
      <c r="R10" s="212" t="str">
        <f>IF(Jurnal!R4="","",Jurnal!R4)</f>
        <v/>
      </c>
      <c r="S10" s="212" t="str">
        <f>IF(Jurnal!S4="","",Jurnal!S4)</f>
        <v/>
      </c>
      <c r="T10" s="212" t="str">
        <f>IF(Jurnal!T4="","",Jurnal!T4)</f>
        <v/>
      </c>
      <c r="U10" s="212" t="str">
        <f>IF(Jurnal!U4="","",Jurnal!U4)</f>
        <v/>
      </c>
      <c r="V10" s="212" t="str">
        <f>IF(Jurnal!V4="","",Jurnal!V4)</f>
        <v/>
      </c>
      <c r="W10" s="212" t="str">
        <f>IF(Jurnal!W4="","",Jurnal!W4)</f>
        <v/>
      </c>
      <c r="X10" s="212" t="str">
        <f>IF(Jurnal!X4="","",Jurnal!X4)</f>
        <v/>
      </c>
      <c r="Y10" s="212" t="str">
        <f>IF(Jurnal!Y4="","",Jurnal!Y4)</f>
        <v/>
      </c>
      <c r="Z10" s="212" t="str">
        <f>IF(Jurnal!Z4="","",Jurnal!Z4)</f>
        <v/>
      </c>
      <c r="AA10" s="212" t="str">
        <f>IF(Jurnal!AA4="","",Jurnal!AA4)</f>
        <v/>
      </c>
      <c r="AB10" s="212" t="str">
        <f>IF(Jurnal!AB4="","",Jurnal!AB4)</f>
        <v/>
      </c>
      <c r="AC10" s="212" t="str">
        <f>IF(Jurnal!AC4="","",Jurnal!AC4)</f>
        <v/>
      </c>
      <c r="AD10" s="212" t="str">
        <f>IF(Jurnal!AD4="","",Jurnal!AD4)</f>
        <v/>
      </c>
      <c r="AE10" s="212" t="str">
        <f>IF(Jurnal!AE4="","",Jurnal!AE4)</f>
        <v/>
      </c>
      <c r="AF10" s="212" t="str">
        <f>IF(Jurnal!AF4="","",Jurnal!AF4)</f>
        <v/>
      </c>
      <c r="AG10" s="130" t="str">
        <f>IF(Jurnal!AG3="","",Jurnal!AG3)</f>
        <v>Tələbə aktivliyi</v>
      </c>
      <c r="AH10" s="130" t="str">
        <f>IF(Jurnal!AH3="","",Jurnal!AH3)</f>
        <v>Aralıq imtahan</v>
      </c>
      <c r="AI10" s="130" t="str">
        <f>IF(Jurnal!AI3="","",Jurnal!AI3)</f>
        <v>Sərbəst iş və ya təqdimat</v>
      </c>
      <c r="AJ10" s="131" t="s">
        <v>25</v>
      </c>
      <c r="AK10" s="132" t="s">
        <v>75</v>
      </c>
      <c r="AL10" s="132" t="str">
        <f>IF(Jurnal!AK3="","",Jurnal!AK3)</f>
        <v>İmtahanda topladığı bal</v>
      </c>
      <c r="AM10" s="143" t="s">
        <v>61</v>
      </c>
      <c r="AN10" s="143" t="s">
        <v>61</v>
      </c>
      <c r="AO10" s="10"/>
    </row>
    <row r="11" spans="1:41">
      <c r="A11" s="171" t="s">
        <v>22</v>
      </c>
      <c r="B11" s="170" t="s">
        <v>18</v>
      </c>
      <c r="C11" s="73">
        <f>IF(Jurnal!C5="",Jurnal!C3,Jurnal!C5)</f>
        <v>1</v>
      </c>
      <c r="D11" s="73">
        <f>IF(Jurnal!D5="",Jurnal!D3,Jurnal!D5)</f>
        <v>2</v>
      </c>
      <c r="E11" s="73">
        <f>IF(Jurnal!E5="",Jurnal!E3,Jurnal!E5)</f>
        <v>3</v>
      </c>
      <c r="F11" s="73">
        <f>IF(Jurnal!F5="",Jurnal!F3,Jurnal!F5)</f>
        <v>4</v>
      </c>
      <c r="G11" s="73">
        <f>IF(Jurnal!G5="",Jurnal!G3,Jurnal!G5)</f>
        <v>5</v>
      </c>
      <c r="H11" s="73">
        <f>IF(Jurnal!H5="",Jurnal!H3,Jurnal!H5)</f>
        <v>6</v>
      </c>
      <c r="I11" s="73">
        <f>IF(Jurnal!I5="",Jurnal!I3,Jurnal!I5)</f>
        <v>7</v>
      </c>
      <c r="J11" s="73">
        <f>IF(Jurnal!J5="",Jurnal!J3,Jurnal!J5)</f>
        <v>8</v>
      </c>
      <c r="K11" s="73">
        <f>IF(Jurnal!K5="",Jurnal!K3,Jurnal!K5)</f>
        <v>9</v>
      </c>
      <c r="L11" s="73">
        <f>IF(Jurnal!L5="",Jurnal!L3,Jurnal!L5)</f>
        <v>10</v>
      </c>
      <c r="M11" s="73">
        <f>IF(Jurnal!M5="",Jurnal!M3,Jurnal!M5)</f>
        <v>11</v>
      </c>
      <c r="N11" s="73">
        <f>IF(Jurnal!N5="",Jurnal!N3,Jurnal!N5)</f>
        <v>12</v>
      </c>
      <c r="O11" s="73">
        <f>IF(Jurnal!O5="",Jurnal!O3,Jurnal!O5)</f>
        <v>13</v>
      </c>
      <c r="P11" s="73">
        <f>IF(Jurnal!P5="",Jurnal!P3,Jurnal!P5)</f>
        <v>14</v>
      </c>
      <c r="Q11" s="73">
        <f>IF(Jurnal!Q5="",Jurnal!Q3,Jurnal!Q5)</f>
        <v>15</v>
      </c>
      <c r="R11" s="73">
        <f>IF(Jurnal!R5="",Jurnal!R3,Jurnal!R5)</f>
        <v>16</v>
      </c>
      <c r="S11" s="73">
        <f>IF(Jurnal!S5="",Jurnal!S3,Jurnal!S5)</f>
        <v>17</v>
      </c>
      <c r="T11" s="73">
        <f>IF(Jurnal!T5="",Jurnal!T3,Jurnal!T5)</f>
        <v>18</v>
      </c>
      <c r="U11" s="73">
        <f>IF(Jurnal!U5="",Jurnal!U3,Jurnal!U5)</f>
        <v>19</v>
      </c>
      <c r="V11" s="73">
        <f>IF(Jurnal!V5="",Jurnal!V3,Jurnal!V5)</f>
        <v>20</v>
      </c>
      <c r="W11" s="73">
        <f>IF(Jurnal!W5="",Jurnal!W3,Jurnal!W5)</f>
        <v>21</v>
      </c>
      <c r="X11" s="73">
        <f>IF(Jurnal!X5="",Jurnal!X3,Jurnal!X5)</f>
        <v>22</v>
      </c>
      <c r="Y11" s="73">
        <f>IF(Jurnal!Y5="",Jurnal!Y3,Jurnal!Y5)</f>
        <v>23</v>
      </c>
      <c r="Z11" s="73">
        <f>IF(Jurnal!Z5="",Jurnal!Z3,Jurnal!Z5)</f>
        <v>24</v>
      </c>
      <c r="AA11" s="73">
        <f>IF(Jurnal!AA5="",Jurnal!AA3,Jurnal!AA5)</f>
        <v>25</v>
      </c>
      <c r="AB11" s="73">
        <f>IF(Jurnal!AB5="",Jurnal!AB3,Jurnal!AB5)</f>
        <v>26</v>
      </c>
      <c r="AC11" s="73">
        <f>IF(Jurnal!AC5="",Jurnal!AC3,Jurnal!AC5)</f>
        <v>27</v>
      </c>
      <c r="AD11" s="73">
        <f>IF(Jurnal!AD5="",Jurnal!AD3,Jurnal!AD5)</f>
        <v>28</v>
      </c>
      <c r="AE11" s="73">
        <f>IF(Jurnal!AE5="",Jurnal!AE3,Jurnal!AE5)</f>
        <v>29</v>
      </c>
      <c r="AF11" s="73">
        <f>IF(Jurnal!AF5="",Jurnal!AF3,Jurnal!AF5)</f>
        <v>30</v>
      </c>
      <c r="AG11" s="126" t="s">
        <v>19</v>
      </c>
      <c r="AH11" s="126" t="s">
        <v>19</v>
      </c>
      <c r="AI11" s="126" t="s">
        <v>19</v>
      </c>
      <c r="AJ11" s="127" t="s">
        <v>19</v>
      </c>
      <c r="AK11" s="74" t="s">
        <v>19</v>
      </c>
      <c r="AL11" s="74" t="s">
        <v>20</v>
      </c>
      <c r="AM11" s="74" t="s">
        <v>19</v>
      </c>
      <c r="AN11" s="75" t="s">
        <v>21</v>
      </c>
      <c r="AO11" s="10"/>
    </row>
    <row r="12" spans="1:41" ht="22.5" customHeight="1">
      <c r="A12" s="216">
        <v>1</v>
      </c>
      <c r="B12" s="175" t="str">
        <f>IF(Jurnal!B6="","",Jurnal!B6)</f>
        <v/>
      </c>
      <c r="C12" s="110" t="str">
        <f>IF(Jurnal!B6="","",IF(Jurnal!C6="","",Jurnal!C6))</f>
        <v/>
      </c>
      <c r="D12" s="110" t="str">
        <f>IF(Jurnal!$B$6="","",IF(Jurnal!D6="","",Jurnal!D6))</f>
        <v/>
      </c>
      <c r="E12" s="110" t="str">
        <f>IF(Jurnal!$B$6="","",IF(Jurnal!E6="","",Jurnal!E6))</f>
        <v/>
      </c>
      <c r="F12" s="110" t="str">
        <f>IF(Jurnal!$B$6="","",IF(Jurnal!F6="","",Jurnal!F6))</f>
        <v/>
      </c>
      <c r="G12" s="110" t="str">
        <f>IF(Jurnal!$B$6="","",IF(Jurnal!G6="","",Jurnal!G6))</f>
        <v/>
      </c>
      <c r="H12" s="110" t="str">
        <f>IF(Jurnal!$B$6="","",IF(Jurnal!H6="","",Jurnal!H6))</f>
        <v/>
      </c>
      <c r="I12" s="110" t="str">
        <f>IF(Jurnal!$B$6="","",IF(Jurnal!I6="","",Jurnal!I6))</f>
        <v/>
      </c>
      <c r="J12" s="110" t="str">
        <f>IF(Jurnal!$B$6="","",IF(Jurnal!J6="","",Jurnal!J6))</f>
        <v/>
      </c>
      <c r="K12" s="110" t="str">
        <f>IF(Jurnal!$B$6="","",IF(Jurnal!K6="","",Jurnal!K6))</f>
        <v/>
      </c>
      <c r="L12" s="110" t="str">
        <f>IF(Jurnal!$B$6="","",IF(Jurnal!L6="","",Jurnal!L6))</f>
        <v/>
      </c>
      <c r="M12" s="110"/>
      <c r="N12" s="110" t="str">
        <f>IF(Jurnal!$B$6="","",IF(Jurnal!N6="","",Jurnal!N6))</f>
        <v/>
      </c>
      <c r="O12" s="110" t="str">
        <f>IF(Jurnal!$B$6="","",IF(Jurnal!O6="","",Jurnal!O6))</f>
        <v/>
      </c>
      <c r="P12" s="110" t="str">
        <f>IF(Jurnal!$B$6="","",IF(Jurnal!P6="","",Jurnal!P6))</f>
        <v/>
      </c>
      <c r="Q12" s="110" t="str">
        <f>IF(Jurnal!$B$6="","",IF(Jurnal!Q6="","",Jurnal!Q6))</f>
        <v/>
      </c>
      <c r="R12" s="110" t="str">
        <f>IF(Jurnal!$B$6="","",IF(Jurnal!R6="","",Jurnal!R6))</f>
        <v/>
      </c>
      <c r="S12" s="110" t="str">
        <f>IF(Jurnal!$B$6="","",IF(Jurnal!S6="","",Jurnal!S6))</f>
        <v/>
      </c>
      <c r="T12" s="110" t="str">
        <f>IF(Jurnal!$B$6="","",IF(Jurnal!T6="","",Jurnal!T6))</f>
        <v/>
      </c>
      <c r="U12" s="110" t="str">
        <f>IF(Jurnal!$B$6="","",IF(Jurnal!U6="","",Jurnal!U6))</f>
        <v/>
      </c>
      <c r="V12" s="110" t="str">
        <f>IF(Jurnal!$B$6="","",IF(Jurnal!V6="","",Jurnal!V6))</f>
        <v/>
      </c>
      <c r="W12" s="110" t="str">
        <f>IF(Jurnal!$B$6="","",IF(Jurnal!W6="","",Jurnal!W6))</f>
        <v/>
      </c>
      <c r="X12" s="110" t="str">
        <f>IF(Jurnal!$B$6="","",IF(Jurnal!X6="","",Jurnal!X6))</f>
        <v/>
      </c>
      <c r="Y12" s="110" t="str">
        <f>IF(Jurnal!$B$6="","",IF(Jurnal!Y6="","",Jurnal!Y6))</f>
        <v/>
      </c>
      <c r="Z12" s="110" t="str">
        <f>IF(Jurnal!$B$6="","",IF(Jurnal!Z6="","",Jurnal!Z6))</f>
        <v/>
      </c>
      <c r="AA12" s="110" t="str">
        <f>IF(Jurnal!$B$6="","",IF(Jurnal!AA6="","",Jurnal!AA6))</f>
        <v/>
      </c>
      <c r="AB12" s="110" t="str">
        <f>IF(Jurnal!$B$6="","",IF(Jurnal!AB6="","",Jurnal!AB6))</f>
        <v/>
      </c>
      <c r="AC12" s="110" t="str">
        <f>IF(Jurnal!$B$6="","",IF(Jurnal!AC6="","",Jurnal!AC6))</f>
        <v/>
      </c>
      <c r="AD12" s="110" t="str">
        <f>IF(Jurnal!$B$6="","",IF(Jurnal!AD6="","",Jurnal!AD6))</f>
        <v/>
      </c>
      <c r="AE12" s="110" t="str">
        <f>IF(Jurnal!$B$6="","",IF(Jurnal!AE6="","",Jurnal!AE6))</f>
        <v/>
      </c>
      <c r="AF12" s="110" t="str">
        <f>IF(Jurnal!$B$6="","",IF(Jurnal!AF6="","",Jurnal!AF6))</f>
        <v/>
      </c>
      <c r="AG12" s="178" t="str">
        <f>IF(B12="","",IF(Jurnal!AG6="","",IF(COUNTIF(C12:AF12,"q")&gt;=10,0,Jurnal!AG6)))</f>
        <v/>
      </c>
      <c r="AH12" s="178" t="str">
        <f>IF(B12="","",IF(Jurnal!AH6="","",Jurnal!AH6))</f>
        <v/>
      </c>
      <c r="AI12" s="210" t="str">
        <f>IF(OR(B12="",AH12=""),"",IF(Jurnal!AI6="",Jurnal!AJ6,IF(Jurnal!AJ6&lt;&gt;"",(Jurnal!AJ6+Jurnal!AI6)/2,Jurnal!AI6)))</f>
        <v/>
      </c>
      <c r="AJ12" s="211" t="str">
        <f>IF(Jurnal!$AJ6="","",Jurnal!$AJ6)</f>
        <v/>
      </c>
      <c r="AK12" s="180" t="str">
        <f>IF(OR(AG12="",AH12="",AI12=""),"",AG12+AH12+AI12)</f>
        <v/>
      </c>
      <c r="AL12" s="179" t="str">
        <f>IF(B12="","",IF(AG12=0,"bm",IF(Jurnal!AK6="","",Jurnal!AK6)))</f>
        <v/>
      </c>
      <c r="AM12" s="181" t="str">
        <f>IF(OR(AG12="",AH12="",AI12="",AL12=""),"",IF(AG12=0,"bm",IF(OR(AL12&lt;17,(AK12+AL12)&lt;=50),"0",AK12+AL12)))</f>
        <v/>
      </c>
      <c r="AN12" s="182" t="str">
        <f>IF(AM12="","",IF(AG12=0,"bm",IF(OR(AL12&lt;17,AK12+AL12&lt;=50),"F",IF(AM12&gt;90,"A",IF(AM12&gt;80,"B",IF(AM12&gt;70,"C",IF(AM12&gt;60,"D",IF(AM12&gt;50,"E"))))))))</f>
        <v/>
      </c>
      <c r="AO12" s="10"/>
    </row>
    <row r="13" spans="1:41" ht="20.25" customHeight="1">
      <c r="A13" s="216">
        <v>2</v>
      </c>
      <c r="B13" s="175" t="str">
        <f>IF(Jurnal!B7="","",Jurnal!B7)</f>
        <v/>
      </c>
      <c r="C13" s="110" t="str">
        <f>IF(Jurnal!$B$7="","",IF(Jurnal!C7="","",Jurnal!C7))</f>
        <v/>
      </c>
      <c r="D13" s="110" t="str">
        <f>IF(Jurnal!$B$7="","",IF(Jurnal!D7="","",Jurnal!D7))</f>
        <v/>
      </c>
      <c r="E13" s="110" t="str">
        <f>IF(Jurnal!$B$7="","",IF(Jurnal!E7="","",Jurnal!E7))</f>
        <v/>
      </c>
      <c r="F13" s="110" t="str">
        <f>IF(Jurnal!$B$7="","",IF(Jurnal!F7="","",Jurnal!F7))</f>
        <v/>
      </c>
      <c r="G13" s="110" t="str">
        <f>IF(Jurnal!$B$7="","",IF(Jurnal!G7="","",Jurnal!G7))</f>
        <v/>
      </c>
      <c r="H13" s="110" t="str">
        <f>IF(Jurnal!$B$7="","",IF(Jurnal!H7="","",Jurnal!H7))</f>
        <v/>
      </c>
      <c r="I13" s="110" t="str">
        <f>IF(Jurnal!$B$7="","",IF(Jurnal!I7="","",Jurnal!I7))</f>
        <v/>
      </c>
      <c r="J13" s="110" t="str">
        <f>IF(Jurnal!$B$7="","",IF(Jurnal!J7="","",Jurnal!J7))</f>
        <v/>
      </c>
      <c r="K13" s="110" t="str">
        <f>IF(Jurnal!$B$7="","",IF(Jurnal!K7="","",Jurnal!K7))</f>
        <v/>
      </c>
      <c r="L13" s="110" t="str">
        <f>IF(Jurnal!$B$7="","",IF(Jurnal!L7="","",Jurnal!L7))</f>
        <v/>
      </c>
      <c r="M13" s="110" t="str">
        <f>IF(Jurnal!$B$7="","",IF(Jurnal!M7="","",Jurnal!M7))</f>
        <v/>
      </c>
      <c r="N13" s="110" t="str">
        <f>IF(Jurnal!$B$7="","",IF(Jurnal!N7="","",Jurnal!N7))</f>
        <v/>
      </c>
      <c r="O13" s="110" t="str">
        <f>IF(Jurnal!$B$7="","",IF(Jurnal!O7="","",Jurnal!O7))</f>
        <v/>
      </c>
      <c r="P13" s="110" t="str">
        <f>IF(Jurnal!$B$7="","",IF(Jurnal!P7="","",Jurnal!P7))</f>
        <v/>
      </c>
      <c r="Q13" s="110" t="str">
        <f>IF(Jurnal!$B$7="","",IF(Jurnal!Q7="","",Jurnal!Q7))</f>
        <v/>
      </c>
      <c r="R13" s="110" t="str">
        <f>IF(Jurnal!$B$7="","",IF(Jurnal!R7="","",Jurnal!R7))</f>
        <v/>
      </c>
      <c r="S13" s="110" t="str">
        <f>IF(Jurnal!$B$7="","",IF(Jurnal!S7="","",Jurnal!S7))</f>
        <v/>
      </c>
      <c r="T13" s="110" t="str">
        <f>IF(Jurnal!$B$7="","",IF(Jurnal!T7="","",Jurnal!T7))</f>
        <v/>
      </c>
      <c r="U13" s="110" t="str">
        <f>IF(Jurnal!$B$7="","",IF(Jurnal!U7="","",Jurnal!U7))</f>
        <v/>
      </c>
      <c r="V13" s="110" t="str">
        <f>IF(Jurnal!$B$7="","",IF(Jurnal!V7="","",Jurnal!V7))</f>
        <v/>
      </c>
      <c r="W13" s="110" t="str">
        <f>IF(Jurnal!$B$7="","",IF(Jurnal!W7="","",Jurnal!W7))</f>
        <v/>
      </c>
      <c r="X13" s="110" t="str">
        <f>IF(Jurnal!$B$7="","",IF(Jurnal!X7="","",Jurnal!X7))</f>
        <v/>
      </c>
      <c r="Y13" s="110" t="str">
        <f>IF(Jurnal!$B$7="","",IF(Jurnal!Y7="","",Jurnal!Y7))</f>
        <v/>
      </c>
      <c r="Z13" s="110" t="str">
        <f>IF(Jurnal!$B$7="","",IF(Jurnal!Z7="","",Jurnal!Z7))</f>
        <v/>
      </c>
      <c r="AA13" s="110" t="str">
        <f>IF(Jurnal!$B$7="","",IF(Jurnal!AA7="","",Jurnal!AA7))</f>
        <v/>
      </c>
      <c r="AB13" s="110" t="str">
        <f>IF(Jurnal!$B$7="","",IF(Jurnal!AB7="","",Jurnal!AB7))</f>
        <v/>
      </c>
      <c r="AC13" s="110" t="str">
        <f>IF(Jurnal!$B$7="","",IF(Jurnal!AC7="","",Jurnal!AC7))</f>
        <v/>
      </c>
      <c r="AD13" s="110" t="str">
        <f>IF(Jurnal!$B$7="","",IF(Jurnal!AD7="","",Jurnal!AD7))</f>
        <v/>
      </c>
      <c r="AE13" s="110" t="str">
        <f>IF(Jurnal!$B$7="","",IF(Jurnal!AE7="","",Jurnal!AE7))</f>
        <v/>
      </c>
      <c r="AF13" s="110" t="str">
        <f>IF(Jurnal!$B$7="","",IF(Jurnal!AF7="","",Jurnal!AF7))</f>
        <v/>
      </c>
      <c r="AG13" s="178" t="str">
        <f>IF(B13="","",IF(Jurnal!AG7="","",IF(COUNTIF(C13:AF13,"q")&gt;=10,0,Jurnal!AG7)))</f>
        <v/>
      </c>
      <c r="AH13" s="178" t="str">
        <f>IF(B13="","",IF(Jurnal!AH7="","",Jurnal!AH7))</f>
        <v/>
      </c>
      <c r="AI13" s="210" t="str">
        <f>IF(OR(B13="",AH13=""),"",IF(Jurnal!AI7="",Jurnal!AJ7,IF(Jurnal!AJ7&lt;&gt;"",(Jurnal!AJ7+Jurnal!AI7)/2,Jurnal!AI7)))</f>
        <v/>
      </c>
      <c r="AJ13" s="211" t="str">
        <f>IF(Jurnal!$AJ7="","",Jurnal!$AJ7)</f>
        <v/>
      </c>
      <c r="AK13" s="180" t="str">
        <f t="shared" ref="AK13:AK49" si="0">IF(OR(AG13="",AH13="",AI13=""),"",AG13+AH13+AI13)</f>
        <v/>
      </c>
      <c r="AL13" s="179" t="str">
        <f>IF(B13="","",IF(AG13=0,"bm",IF(Jurnal!AK7="","",Jurnal!AK7)))</f>
        <v/>
      </c>
      <c r="AM13" s="181" t="str">
        <f t="shared" ref="AM13:AM48" si="1">IF(OR(AG13="",AH13="",AI13="",AL13=""),"",IF(AG13=0,"bm",IF(OR(AL13&lt;17,(AK13+AL13)&lt;=50),"0",AK13+AL13)))</f>
        <v/>
      </c>
      <c r="AN13" s="182" t="str">
        <f t="shared" ref="AN13:AN48" si="2">IF(AM13="","",IF(AG13=0,"bm",IF(OR(AL13&lt;17,AK13+AL13&lt;=50),"F",IF(AM13&gt;90,"A",IF(AM13&gt;80,"B",IF(AM13&gt;70,"C",IF(AM13&gt;60,"D",IF(AM13&gt;50,"E"))))))))</f>
        <v/>
      </c>
      <c r="AO13" s="10"/>
    </row>
    <row r="14" spans="1:41" ht="20.25" customHeight="1">
      <c r="A14" s="216">
        <v>3</v>
      </c>
      <c r="B14" s="175" t="str">
        <f>IF(Jurnal!B8="","",Jurnal!B8)</f>
        <v/>
      </c>
      <c r="C14" s="110" t="str">
        <f>IF(Jurnal!$B$8="","",IF(Jurnal!C8="","",Jurnal!C8))</f>
        <v/>
      </c>
      <c r="D14" s="110" t="str">
        <f>IF(Jurnal!$B$8="","",IF(Jurnal!D8="","",Jurnal!D8))</f>
        <v/>
      </c>
      <c r="E14" s="110" t="str">
        <f>IF(Jurnal!$B$8="","",IF(Jurnal!E8="","",Jurnal!E8))</f>
        <v/>
      </c>
      <c r="F14" s="110" t="str">
        <f>IF(Jurnal!$B$8="","",IF(Jurnal!F8="","",Jurnal!F8))</f>
        <v/>
      </c>
      <c r="G14" s="110" t="str">
        <f>IF(Jurnal!$B$8="","",IF(Jurnal!G8="","",Jurnal!G8))</f>
        <v/>
      </c>
      <c r="H14" s="110" t="str">
        <f>IF(Jurnal!$B$8="","",IF(Jurnal!H8="","",Jurnal!H8))</f>
        <v/>
      </c>
      <c r="I14" s="110" t="str">
        <f>IF(Jurnal!$B$8="","",IF(Jurnal!I8="","",Jurnal!I8))</f>
        <v/>
      </c>
      <c r="J14" s="110" t="str">
        <f>IF(Jurnal!$B$8="","",IF(Jurnal!J8="","",Jurnal!J8))</f>
        <v/>
      </c>
      <c r="K14" s="110" t="str">
        <f>IF(Jurnal!$B$8="","",IF(Jurnal!K8="","",Jurnal!K8))</f>
        <v/>
      </c>
      <c r="L14" s="110" t="str">
        <f>IF(Jurnal!$B$8="","",IF(Jurnal!L8="","",Jurnal!L8))</f>
        <v/>
      </c>
      <c r="M14" s="110" t="str">
        <f>IF(Jurnal!$B$8="","",IF(Jurnal!M8="","",Jurnal!M8))</f>
        <v/>
      </c>
      <c r="N14" s="110" t="str">
        <f>IF(Jurnal!$B$8="","",IF(Jurnal!N8="","",Jurnal!N8))</f>
        <v/>
      </c>
      <c r="O14" s="110" t="str">
        <f>IF(Jurnal!$B$8="","",IF(Jurnal!O8="","",Jurnal!O8))</f>
        <v/>
      </c>
      <c r="P14" s="110" t="str">
        <f>IF(Jurnal!$B$8="","",IF(Jurnal!P8="","",Jurnal!P8))</f>
        <v/>
      </c>
      <c r="Q14" s="110" t="str">
        <f>IF(Jurnal!$B$8="","",IF(Jurnal!Q8="","",Jurnal!Q8))</f>
        <v/>
      </c>
      <c r="R14" s="110" t="str">
        <f>IF(Jurnal!$B$8="","",IF(Jurnal!R8="","",Jurnal!R8))</f>
        <v/>
      </c>
      <c r="S14" s="110" t="str">
        <f>IF(Jurnal!$B$8="","",IF(Jurnal!S8="","",Jurnal!S8))</f>
        <v/>
      </c>
      <c r="T14" s="110" t="str">
        <f>IF(Jurnal!$B$8="","",IF(Jurnal!T8="","",Jurnal!T8))</f>
        <v/>
      </c>
      <c r="U14" s="110" t="str">
        <f>IF(Jurnal!$B$8="","",IF(Jurnal!U8="","",Jurnal!U8))</f>
        <v/>
      </c>
      <c r="V14" s="110" t="str">
        <f>IF(Jurnal!$B$8="","",IF(Jurnal!V8="","",Jurnal!V8))</f>
        <v/>
      </c>
      <c r="W14" s="110" t="str">
        <f>IF(Jurnal!$B$8="","",IF(Jurnal!W8="","",Jurnal!W8))</f>
        <v/>
      </c>
      <c r="X14" s="110" t="str">
        <f>IF(Jurnal!$B$8="","",IF(Jurnal!X8="","",Jurnal!X8))</f>
        <v/>
      </c>
      <c r="Y14" s="110" t="str">
        <f>IF(Jurnal!$B$8="","",IF(Jurnal!Y8="","",Jurnal!Y8))</f>
        <v/>
      </c>
      <c r="Z14" s="110" t="str">
        <f>IF(Jurnal!$B$8="","",IF(Jurnal!Z8="","",Jurnal!Z8))</f>
        <v/>
      </c>
      <c r="AA14" s="110" t="str">
        <f>IF(Jurnal!$B$8="","",IF(Jurnal!AA8="","",Jurnal!AA8))</f>
        <v/>
      </c>
      <c r="AB14" s="110" t="str">
        <f>IF(Jurnal!$B$8="","",IF(Jurnal!AB8="","",Jurnal!AB8))</f>
        <v/>
      </c>
      <c r="AC14" s="110" t="str">
        <f>IF(Jurnal!$B$8="","",IF(Jurnal!AC8="","",Jurnal!AC8))</f>
        <v/>
      </c>
      <c r="AD14" s="110" t="str">
        <f>IF(Jurnal!$B$8="","",IF(Jurnal!AD8="","",Jurnal!AD8))</f>
        <v/>
      </c>
      <c r="AE14" s="110" t="str">
        <f>IF(Jurnal!$B$8="","",IF(Jurnal!AE8="","",Jurnal!AE8))</f>
        <v/>
      </c>
      <c r="AF14" s="110" t="str">
        <f>IF(Jurnal!$B$8="","",IF(Jurnal!AF8="","",Jurnal!AF8))</f>
        <v/>
      </c>
      <c r="AG14" s="178" t="str">
        <f>IF(B14="","",IF(Jurnal!AG8="","",IF(COUNTIF(C14:AF14,"q")&gt;=10,0,Jurnal!AG8)))</f>
        <v/>
      </c>
      <c r="AH14" s="178" t="str">
        <f>IF(B14="","",IF(Jurnal!AH8="","",Jurnal!AH8))</f>
        <v/>
      </c>
      <c r="AI14" s="210" t="str">
        <f>IF(OR(B14="",AH14=""),"",IF(Jurnal!AI8="",Jurnal!AJ8,IF(Jurnal!AJ8&lt;&gt;"",(Jurnal!AJ8+Jurnal!AI8)/2,Jurnal!AI8)))</f>
        <v/>
      </c>
      <c r="AJ14" s="211" t="str">
        <f>IF(Jurnal!$AJ8="","",Jurnal!$AJ8)</f>
        <v/>
      </c>
      <c r="AK14" s="180" t="str">
        <f t="shared" si="0"/>
        <v/>
      </c>
      <c r="AL14" s="179" t="str">
        <f>IF(B14="","",IF(AG14=0,"bm",IF(Jurnal!AK8="","",Jurnal!AK8)))</f>
        <v/>
      </c>
      <c r="AM14" s="181" t="str">
        <f t="shared" si="1"/>
        <v/>
      </c>
      <c r="AN14" s="182" t="str">
        <f t="shared" si="2"/>
        <v/>
      </c>
      <c r="AO14" s="10"/>
    </row>
    <row r="15" spans="1:41" ht="20.25" customHeight="1">
      <c r="A15" s="216">
        <v>4</v>
      </c>
      <c r="B15" s="175" t="str">
        <f>IF(Jurnal!B9="","",Jurnal!B9)</f>
        <v/>
      </c>
      <c r="C15" s="110" t="str">
        <f>IF(Jurnal!$B$9="","",IF(Jurnal!C9="","",Jurnal!C9))</f>
        <v/>
      </c>
      <c r="D15" s="110" t="str">
        <f>IF(Jurnal!$B$9="","",IF(Jurnal!D9="","",Jurnal!D9))</f>
        <v/>
      </c>
      <c r="E15" s="110" t="str">
        <f>IF(Jurnal!$B$9="","",IF(Jurnal!E9="","",Jurnal!E9))</f>
        <v/>
      </c>
      <c r="F15" s="110" t="str">
        <f>IF(Jurnal!$B$9="","",IF(Jurnal!F9="","",Jurnal!F9))</f>
        <v/>
      </c>
      <c r="G15" s="110" t="str">
        <f>IF(Jurnal!$B$9="","",IF(Jurnal!G9="","",Jurnal!G9))</f>
        <v/>
      </c>
      <c r="H15" s="110" t="str">
        <f>IF(Jurnal!$B$9="","",IF(Jurnal!H9="","",Jurnal!H9))</f>
        <v/>
      </c>
      <c r="I15" s="110"/>
      <c r="J15" s="110" t="str">
        <f>IF(Jurnal!$B$9="","",IF(Jurnal!J9="","",Jurnal!J9))</f>
        <v/>
      </c>
      <c r="K15" s="110" t="str">
        <f>IF(Jurnal!$B$9="","",IF(Jurnal!K9="","",Jurnal!K9))</f>
        <v/>
      </c>
      <c r="L15" s="110" t="str">
        <f>IF(Jurnal!$B$9="","",IF(Jurnal!L9="","",Jurnal!L9))</f>
        <v/>
      </c>
      <c r="M15" s="110" t="str">
        <f>IF(Jurnal!$B$9="","",IF(Jurnal!M9="","",Jurnal!M9))</f>
        <v/>
      </c>
      <c r="N15" s="110" t="str">
        <f>IF(Jurnal!$B$9="","",IF(Jurnal!N9="","",Jurnal!N9))</f>
        <v/>
      </c>
      <c r="O15" s="110" t="str">
        <f>IF(Jurnal!$B$9="","",IF(Jurnal!O9="","",Jurnal!O9))</f>
        <v/>
      </c>
      <c r="P15" s="110" t="str">
        <f>IF(Jurnal!$B$9="","",IF(Jurnal!P9="","",Jurnal!P9))</f>
        <v/>
      </c>
      <c r="Q15" s="110" t="str">
        <f>IF(Jurnal!$B$9="","",IF(Jurnal!Q9="","",Jurnal!Q9))</f>
        <v/>
      </c>
      <c r="R15" s="110" t="str">
        <f>IF(Jurnal!$B$9="","",IF(Jurnal!R9="","",Jurnal!R9))</f>
        <v/>
      </c>
      <c r="S15" s="110" t="str">
        <f>IF(Jurnal!$B$9="","",IF(Jurnal!S9="","",Jurnal!S9))</f>
        <v/>
      </c>
      <c r="T15" s="110" t="str">
        <f>IF(Jurnal!$B$9="","",IF(Jurnal!T9="","",Jurnal!T9))</f>
        <v/>
      </c>
      <c r="U15" s="110" t="str">
        <f>IF(Jurnal!$B$9="","",IF(Jurnal!U9="","",Jurnal!U9))</f>
        <v/>
      </c>
      <c r="V15" s="110" t="str">
        <f>IF(Jurnal!$B$9="","",IF(Jurnal!V9="","",Jurnal!V9))</f>
        <v/>
      </c>
      <c r="W15" s="110" t="str">
        <f>IF(Jurnal!$B$9="","",IF(Jurnal!W9="","",Jurnal!W9))</f>
        <v/>
      </c>
      <c r="X15" s="110" t="str">
        <f>IF(Jurnal!$B$9="","",IF(Jurnal!X9="","",Jurnal!X9))</f>
        <v/>
      </c>
      <c r="Y15" s="110" t="str">
        <f>IF(Jurnal!$B$9="","",IF(Jurnal!Y9="","",Jurnal!Y9))</f>
        <v/>
      </c>
      <c r="Z15" s="110" t="str">
        <f>IF(Jurnal!$B$9="","",IF(Jurnal!Z9="","",Jurnal!Z9))</f>
        <v/>
      </c>
      <c r="AA15" s="110" t="str">
        <f>IF(Jurnal!$B$9="","",IF(Jurnal!AA9="","",Jurnal!AA9))</f>
        <v/>
      </c>
      <c r="AB15" s="110" t="str">
        <f>IF(Jurnal!$B$9="","",IF(Jurnal!AB9="","",Jurnal!AB9))</f>
        <v/>
      </c>
      <c r="AC15" s="110" t="str">
        <f>IF(Jurnal!$B$9="","",IF(Jurnal!AC9="","",Jurnal!AC9))</f>
        <v/>
      </c>
      <c r="AD15" s="110" t="str">
        <f>IF(Jurnal!$B$9="","",IF(Jurnal!AD9="","",Jurnal!AD9))</f>
        <v/>
      </c>
      <c r="AE15" s="110" t="str">
        <f>IF(Jurnal!$B$9="","",IF(Jurnal!AE9="","",Jurnal!AE9))</f>
        <v/>
      </c>
      <c r="AF15" s="110" t="str">
        <f>IF(Jurnal!$B$9="","",IF(Jurnal!AF9="","",Jurnal!AF9))</f>
        <v/>
      </c>
      <c r="AG15" s="178" t="str">
        <f>IF(B15="","",IF(Jurnal!AG9="","",IF(COUNTIF(C15:AF15,"q")&gt;=10,0,Jurnal!AG9)))</f>
        <v/>
      </c>
      <c r="AH15" s="178" t="str">
        <f>IF(B15="","",IF(Jurnal!AH9="","",Jurnal!AH9))</f>
        <v/>
      </c>
      <c r="AI15" s="210" t="str">
        <f>IF(OR(B15="",AH15=""),"",IF(Jurnal!AI9="",Jurnal!AJ9,IF(Jurnal!AJ9&lt;&gt;"",(Jurnal!AJ9+Jurnal!AI9)/2,Jurnal!AI9)))</f>
        <v/>
      </c>
      <c r="AJ15" s="211" t="str">
        <f>IF(Jurnal!$AJ9="","",Jurnal!$AJ9)</f>
        <v/>
      </c>
      <c r="AK15" s="180" t="str">
        <f t="shared" si="0"/>
        <v/>
      </c>
      <c r="AL15" s="179" t="str">
        <f>IF(B15="","",IF(AG15=0,"bm",IF(Jurnal!AK9="","",Jurnal!AK9)))</f>
        <v/>
      </c>
      <c r="AM15" s="181" t="str">
        <f t="shared" si="1"/>
        <v/>
      </c>
      <c r="AN15" s="182" t="str">
        <f t="shared" si="2"/>
        <v/>
      </c>
      <c r="AO15" s="10"/>
    </row>
    <row r="16" spans="1:41" ht="20.25" customHeight="1">
      <c r="A16" s="216">
        <v>5</v>
      </c>
      <c r="B16" s="175" t="str">
        <f>IF(Jurnal!B10="","",Jurnal!B10)</f>
        <v/>
      </c>
      <c r="C16" s="110" t="str">
        <f>IF(Jurnal!$B$10="","",IF(Jurnal!C10="","",Jurnal!C10))</f>
        <v/>
      </c>
      <c r="D16" s="110" t="str">
        <f>IF(Jurnal!$B$10="","",IF(Jurnal!D10="","",Jurnal!D10))</f>
        <v/>
      </c>
      <c r="E16" s="110" t="str">
        <f>IF(Jurnal!$B$10="","",IF(Jurnal!E10="","",Jurnal!E10))</f>
        <v/>
      </c>
      <c r="F16" s="110" t="str">
        <f>IF(Jurnal!$B$10="","",IF(Jurnal!F10="","",Jurnal!F10))</f>
        <v/>
      </c>
      <c r="G16" s="110" t="str">
        <f>IF(Jurnal!$B$10="","",IF(Jurnal!G10="","",Jurnal!G10))</f>
        <v/>
      </c>
      <c r="H16" s="110" t="str">
        <f>IF(Jurnal!$B$10="","",IF(Jurnal!H10="","",Jurnal!H10))</f>
        <v/>
      </c>
      <c r="I16" s="110" t="str">
        <f>IF(Jurnal!$B$10="","",IF(Jurnal!I10="","",Jurnal!I10))</f>
        <v/>
      </c>
      <c r="J16" s="110" t="str">
        <f>IF(Jurnal!$B$10="","",IF(Jurnal!J10="","",Jurnal!J10))</f>
        <v/>
      </c>
      <c r="K16" s="110" t="str">
        <f>IF(Jurnal!$B$10="","",IF(Jurnal!K10="","",Jurnal!K10))</f>
        <v/>
      </c>
      <c r="L16" s="110" t="str">
        <f>IF(Jurnal!$B$10="","",IF(Jurnal!L10="","",Jurnal!L10))</f>
        <v/>
      </c>
      <c r="M16" s="110" t="str">
        <f>IF(Jurnal!$B$10="","",IF(Jurnal!M10="","",Jurnal!M10))</f>
        <v/>
      </c>
      <c r="N16" s="110" t="str">
        <f>IF(Jurnal!$B$10="","",IF(Jurnal!N10="","",Jurnal!N10))</f>
        <v/>
      </c>
      <c r="O16" s="110" t="str">
        <f>IF(Jurnal!$B$10="","",IF(Jurnal!O10="","",Jurnal!O10))</f>
        <v/>
      </c>
      <c r="P16" s="110" t="str">
        <f>IF(Jurnal!$B$10="","",IF(Jurnal!P10="","",Jurnal!P10))</f>
        <v/>
      </c>
      <c r="Q16" s="110" t="str">
        <f>IF(Jurnal!$B$10="","",IF(Jurnal!Q10="","",Jurnal!Q10))</f>
        <v/>
      </c>
      <c r="R16" s="110" t="str">
        <f>IF(Jurnal!$B$10="","",IF(Jurnal!R10="","",Jurnal!R10))</f>
        <v/>
      </c>
      <c r="S16" s="110" t="str">
        <f>IF(Jurnal!$B$10="","",IF(Jurnal!S10="","",Jurnal!S10))</f>
        <v/>
      </c>
      <c r="T16" s="110" t="str">
        <f>IF(Jurnal!$B$10="","",IF(Jurnal!T10="","",Jurnal!T10))</f>
        <v/>
      </c>
      <c r="U16" s="110" t="str">
        <f>IF(Jurnal!$B$10="","",IF(Jurnal!U10="","",Jurnal!U10))</f>
        <v/>
      </c>
      <c r="V16" s="110" t="str">
        <f>IF(Jurnal!$B$10="","",IF(Jurnal!V10="","",Jurnal!V10))</f>
        <v/>
      </c>
      <c r="W16" s="110" t="str">
        <f>IF(Jurnal!$B$10="","",IF(Jurnal!W10="","",Jurnal!W10))</f>
        <v/>
      </c>
      <c r="X16" s="110" t="str">
        <f>IF(Jurnal!$B$10="","",IF(Jurnal!X10="","",Jurnal!X10))</f>
        <v/>
      </c>
      <c r="Y16" s="110" t="str">
        <f>IF(Jurnal!$B$10="","",IF(Jurnal!Y10="","",Jurnal!Y10))</f>
        <v/>
      </c>
      <c r="Z16" s="110" t="str">
        <f>IF(Jurnal!$B$10="","",IF(Jurnal!Z10="","",Jurnal!Z10))</f>
        <v/>
      </c>
      <c r="AA16" s="110" t="str">
        <f>IF(Jurnal!$B$10="","",IF(Jurnal!AA10="","",Jurnal!AA10))</f>
        <v/>
      </c>
      <c r="AB16" s="110" t="str">
        <f>IF(Jurnal!$B$10="","",IF(Jurnal!AB10="","",Jurnal!AB10))</f>
        <v/>
      </c>
      <c r="AC16" s="110" t="str">
        <f>IF(Jurnal!$B$10="","",IF(Jurnal!AC10="","",Jurnal!AC10))</f>
        <v/>
      </c>
      <c r="AD16" s="110" t="str">
        <f>IF(Jurnal!$B$10="","",IF(Jurnal!AD10="","",Jurnal!AD10))</f>
        <v/>
      </c>
      <c r="AE16" s="110" t="str">
        <f>IF(Jurnal!$B$10="","",IF(Jurnal!AE10="","",Jurnal!AE10))</f>
        <v/>
      </c>
      <c r="AF16" s="110" t="str">
        <f>IF(Jurnal!$B$10="","",IF(Jurnal!AF10="","",Jurnal!AF10))</f>
        <v/>
      </c>
      <c r="AG16" s="178" t="str">
        <f>IF(B16="","",IF(Jurnal!AG10="","",IF(COUNTIF(C16:AF16,"q")&gt;=10,0,Jurnal!AG10)))</f>
        <v/>
      </c>
      <c r="AH16" s="178" t="str">
        <f>IF(B16="","",IF(Jurnal!AH10="","",Jurnal!AH10))</f>
        <v/>
      </c>
      <c r="AI16" s="210" t="str">
        <f>IF(OR(B16="",AH16=""),"",IF(Jurnal!AI10="",Jurnal!AJ10,IF(Jurnal!AJ10&lt;&gt;"",(Jurnal!AJ10+Jurnal!AI10)/2,Jurnal!AI10)))</f>
        <v/>
      </c>
      <c r="AJ16" s="211" t="str">
        <f>IF(Jurnal!$AJ10="","",Jurnal!$AJ10)</f>
        <v/>
      </c>
      <c r="AK16" s="180" t="str">
        <f t="shared" si="0"/>
        <v/>
      </c>
      <c r="AL16" s="179" t="str">
        <f>IF(B16="","",IF(AG16=0,"bm",IF(Jurnal!AK10="","",Jurnal!AK10)))</f>
        <v/>
      </c>
      <c r="AM16" s="181" t="str">
        <f t="shared" si="1"/>
        <v/>
      </c>
      <c r="AN16" s="182" t="str">
        <f t="shared" si="2"/>
        <v/>
      </c>
      <c r="AO16" s="10"/>
    </row>
    <row r="17" spans="1:41" ht="20.25" customHeight="1">
      <c r="A17" s="216">
        <v>6</v>
      </c>
      <c r="B17" s="175" t="str">
        <f>IF(Jurnal!B11="","",Jurnal!B11)</f>
        <v/>
      </c>
      <c r="C17" s="110" t="str">
        <f>IF(Jurnal!$B$11="","",IF(Jurnal!C11="","",Jurnal!C11))</f>
        <v/>
      </c>
      <c r="D17" s="110" t="str">
        <f>IF(Jurnal!$B$11="","",IF(Jurnal!D11="","",Jurnal!D11))</f>
        <v/>
      </c>
      <c r="E17" s="110" t="str">
        <f>IF(Jurnal!$B$11="","",IF(Jurnal!E11="","",Jurnal!E11))</f>
        <v/>
      </c>
      <c r="F17" s="110" t="str">
        <f>IF(Jurnal!$B$11="","",IF(Jurnal!F11="","",Jurnal!F11))</f>
        <v/>
      </c>
      <c r="G17" s="110" t="str">
        <f>IF(Jurnal!$B$11="","",IF(Jurnal!G11="","",Jurnal!G11))</f>
        <v/>
      </c>
      <c r="H17" s="110" t="str">
        <f>IF(Jurnal!$B$11="","",IF(Jurnal!H11="","",Jurnal!H11))</f>
        <v/>
      </c>
      <c r="I17" s="110" t="str">
        <f>IF(Jurnal!$B$11="","",IF(Jurnal!I11="","",Jurnal!I11))</f>
        <v/>
      </c>
      <c r="J17" s="110" t="str">
        <f>IF(Jurnal!$B$11="","",IF(Jurnal!J11="","",Jurnal!J11))</f>
        <v/>
      </c>
      <c r="K17" s="110" t="str">
        <f>IF(Jurnal!$B$11="","",IF(Jurnal!K11="","",Jurnal!K11))</f>
        <v/>
      </c>
      <c r="L17" s="110" t="str">
        <f>IF(Jurnal!$B$11="","",IF(Jurnal!L11="","",Jurnal!L11))</f>
        <v/>
      </c>
      <c r="M17" s="110" t="str">
        <f>IF(Jurnal!$B$11="","",IF(Jurnal!M11="","",Jurnal!M11))</f>
        <v/>
      </c>
      <c r="N17" s="110" t="str">
        <f>IF(Jurnal!$B$11="","",IF(Jurnal!N11="","",Jurnal!N11))</f>
        <v/>
      </c>
      <c r="O17" s="110" t="str">
        <f>IF(Jurnal!$B$11="","",IF(Jurnal!O11="","",Jurnal!O11))</f>
        <v/>
      </c>
      <c r="P17" s="110" t="str">
        <f>IF(Jurnal!$B$11="","",IF(Jurnal!P11="","",Jurnal!P11))</f>
        <v/>
      </c>
      <c r="Q17" s="110" t="str">
        <f>IF(Jurnal!$B$11="","",IF(Jurnal!Q11="","",Jurnal!Q11))</f>
        <v/>
      </c>
      <c r="R17" s="110" t="str">
        <f>IF(Jurnal!$B$11="","",IF(Jurnal!R11="","",Jurnal!R11))</f>
        <v/>
      </c>
      <c r="S17" s="110" t="str">
        <f>IF(Jurnal!$B$11="","",IF(Jurnal!S11="","",Jurnal!S11))</f>
        <v/>
      </c>
      <c r="T17" s="110" t="str">
        <f>IF(Jurnal!$B$11="","",IF(Jurnal!T11="","",Jurnal!T11))</f>
        <v/>
      </c>
      <c r="U17" s="110" t="str">
        <f>IF(Jurnal!$B$11="","",IF(Jurnal!U11="","",Jurnal!U11))</f>
        <v/>
      </c>
      <c r="V17" s="110" t="str">
        <f>IF(Jurnal!$B$11="","",IF(Jurnal!V11="","",Jurnal!V11))</f>
        <v/>
      </c>
      <c r="W17" s="110" t="str">
        <f>IF(Jurnal!$B$11="","",IF(Jurnal!W11="","",Jurnal!W11))</f>
        <v/>
      </c>
      <c r="X17" s="110" t="str">
        <f>IF(Jurnal!$B$11="","",IF(Jurnal!X11="","",Jurnal!X11))</f>
        <v/>
      </c>
      <c r="Y17" s="110" t="str">
        <f>IF(Jurnal!$B$11="","",IF(Jurnal!Y11="","",Jurnal!Y11))</f>
        <v/>
      </c>
      <c r="Z17" s="110" t="str">
        <f>IF(Jurnal!$B$11="","",IF(Jurnal!Z11="","",Jurnal!Z11))</f>
        <v/>
      </c>
      <c r="AA17" s="110" t="str">
        <f>IF(Jurnal!$B$11="","",IF(Jurnal!AA11="","",Jurnal!AA11))</f>
        <v/>
      </c>
      <c r="AB17" s="110" t="str">
        <f>IF(Jurnal!$B$11="","",IF(Jurnal!AB11="","",Jurnal!AB11))</f>
        <v/>
      </c>
      <c r="AC17" s="110" t="str">
        <f>IF(Jurnal!$B$11="","",IF(Jurnal!AC11="","",Jurnal!AC11))</f>
        <v/>
      </c>
      <c r="AD17" s="110" t="str">
        <f>IF(Jurnal!$B$11="","",IF(Jurnal!AD11="","",Jurnal!AD11))</f>
        <v/>
      </c>
      <c r="AE17" s="110" t="str">
        <f>IF(Jurnal!$B$11="","",IF(Jurnal!AE11="","",Jurnal!AE11))</f>
        <v/>
      </c>
      <c r="AF17" s="110" t="str">
        <f>IF(Jurnal!$B$11="","",IF(Jurnal!AF11="","",Jurnal!AF11))</f>
        <v/>
      </c>
      <c r="AG17" s="178" t="str">
        <f>IF(B17="","",IF(Jurnal!AG11="","",IF(COUNTIF(C17:AF17,"q")&gt;=10,0,Jurnal!AG11)))</f>
        <v/>
      </c>
      <c r="AH17" s="178" t="str">
        <f>IF(B17="","",IF(Jurnal!AH11="","",Jurnal!AH11))</f>
        <v/>
      </c>
      <c r="AI17" s="210" t="str">
        <f>IF(OR(B17="",AH17=""),"",IF(Jurnal!AI11="",Jurnal!AJ11,IF(Jurnal!AJ11&lt;&gt;"",(Jurnal!AJ11+Jurnal!AI11)/2,Jurnal!AI11)))</f>
        <v/>
      </c>
      <c r="AJ17" s="211" t="str">
        <f>IF(Jurnal!$AJ11="","",Jurnal!$AJ11)</f>
        <v/>
      </c>
      <c r="AK17" s="180" t="str">
        <f t="shared" si="0"/>
        <v/>
      </c>
      <c r="AL17" s="179" t="str">
        <f>IF(B17="","",IF(AG17=0,"bm",IF(Jurnal!AK11="","",Jurnal!AK11)))</f>
        <v/>
      </c>
      <c r="AM17" s="181" t="str">
        <f t="shared" si="1"/>
        <v/>
      </c>
      <c r="AN17" s="182" t="str">
        <f t="shared" si="2"/>
        <v/>
      </c>
      <c r="AO17" s="10"/>
    </row>
    <row r="18" spans="1:41" ht="20.25" customHeight="1">
      <c r="A18" s="216">
        <v>7</v>
      </c>
      <c r="B18" s="175" t="str">
        <f>IF(Jurnal!B12="","",Jurnal!B12)</f>
        <v/>
      </c>
      <c r="C18" s="110" t="str">
        <f>IF(Jurnal!$B$12="","",IF(Jurnal!C12="","",Jurnal!C12))</f>
        <v/>
      </c>
      <c r="D18" s="110" t="str">
        <f>IF(Jurnal!$B$12="","",IF(Jurnal!D12="","",Jurnal!D12))</f>
        <v/>
      </c>
      <c r="E18" s="110" t="str">
        <f>IF(Jurnal!$B$12="","",IF(Jurnal!E12="","",Jurnal!E12))</f>
        <v/>
      </c>
      <c r="F18" s="110" t="str">
        <f>IF(Jurnal!$B$12="","",IF(Jurnal!F12="","",Jurnal!F12))</f>
        <v/>
      </c>
      <c r="G18" s="110" t="str">
        <f>IF(Jurnal!$B$12="","",IF(Jurnal!G12="","",Jurnal!G12))</f>
        <v/>
      </c>
      <c r="H18" s="110" t="str">
        <f>IF(Jurnal!$B$12="","",IF(Jurnal!H12="","",Jurnal!H12))</f>
        <v/>
      </c>
      <c r="I18" s="110" t="str">
        <f>IF(Jurnal!$B$12="","",IF(Jurnal!I12="","",Jurnal!I12))</f>
        <v/>
      </c>
      <c r="J18" s="110" t="str">
        <f>IF(Jurnal!$B$12="","",IF(Jurnal!J12="","",Jurnal!J12))</f>
        <v/>
      </c>
      <c r="K18" s="110" t="str">
        <f>IF(Jurnal!$B$12="","",IF(Jurnal!K12="","",Jurnal!K12))</f>
        <v/>
      </c>
      <c r="L18" s="110" t="str">
        <f>IF(Jurnal!$B$12="","",IF(Jurnal!L12="","",Jurnal!L12))</f>
        <v/>
      </c>
      <c r="M18" s="110" t="str">
        <f>IF(Jurnal!$B$12="","",IF(Jurnal!M12="","",Jurnal!M12))</f>
        <v/>
      </c>
      <c r="N18" s="110" t="str">
        <f>IF(Jurnal!$B$12="","",IF(Jurnal!N12="","",Jurnal!N12))</f>
        <v/>
      </c>
      <c r="O18" s="110" t="str">
        <f>IF(Jurnal!$B$12="","",IF(Jurnal!O12="","",Jurnal!O12))</f>
        <v/>
      </c>
      <c r="P18" s="110" t="str">
        <f>IF(Jurnal!$B$12="","",IF(Jurnal!P12="","",Jurnal!P12))</f>
        <v/>
      </c>
      <c r="Q18" s="110" t="str">
        <f>IF(Jurnal!$B$12="","",IF(Jurnal!Q12="","",Jurnal!Q12))</f>
        <v/>
      </c>
      <c r="R18" s="110" t="str">
        <f>IF(Jurnal!$B$12="","",IF(Jurnal!R12="","",Jurnal!R12))</f>
        <v/>
      </c>
      <c r="S18" s="110" t="str">
        <f>IF(Jurnal!$B$12="","",IF(Jurnal!S12="","",Jurnal!S12))</f>
        <v/>
      </c>
      <c r="T18" s="110" t="str">
        <f>IF(Jurnal!$B$12="","",IF(Jurnal!T12="","",Jurnal!T12))</f>
        <v/>
      </c>
      <c r="U18" s="110" t="str">
        <f>IF(Jurnal!$B$12="","",IF(Jurnal!U12="","",Jurnal!U12))</f>
        <v/>
      </c>
      <c r="V18" s="110" t="str">
        <f>IF(Jurnal!$B$12="","",IF(Jurnal!V12="","",Jurnal!V12))</f>
        <v/>
      </c>
      <c r="W18" s="110" t="str">
        <f>IF(Jurnal!$B$12="","",IF(Jurnal!W12="","",Jurnal!W12))</f>
        <v/>
      </c>
      <c r="X18" s="110" t="str">
        <f>IF(Jurnal!$B$12="","",IF(Jurnal!X12="","",Jurnal!X12))</f>
        <v/>
      </c>
      <c r="Y18" s="110" t="str">
        <f>IF(Jurnal!$B$12="","",IF(Jurnal!Y12="","",Jurnal!Y12))</f>
        <v/>
      </c>
      <c r="Z18" s="110" t="str">
        <f>IF(Jurnal!$B$12="","",IF(Jurnal!Z12="","",Jurnal!Z12))</f>
        <v/>
      </c>
      <c r="AA18" s="110" t="str">
        <f>IF(Jurnal!$B$12="","",IF(Jurnal!AA12="","",Jurnal!AA12))</f>
        <v/>
      </c>
      <c r="AB18" s="110" t="str">
        <f>IF(Jurnal!$B$12="","",IF(Jurnal!AB12="","",Jurnal!AB12))</f>
        <v/>
      </c>
      <c r="AC18" s="110" t="str">
        <f>IF(Jurnal!$B$12="","",IF(Jurnal!AC12="","",Jurnal!AC12))</f>
        <v/>
      </c>
      <c r="AD18" s="110" t="str">
        <f>IF(Jurnal!$B$12="","",IF(Jurnal!AD12="","",Jurnal!AD12))</f>
        <v/>
      </c>
      <c r="AE18" s="110" t="str">
        <f>IF(Jurnal!$B$12="","",IF(Jurnal!AE12="","",Jurnal!AE12))</f>
        <v/>
      </c>
      <c r="AF18" s="110" t="str">
        <f>IF(Jurnal!$B$12="","",IF(Jurnal!AF12="","",Jurnal!AF12))</f>
        <v/>
      </c>
      <c r="AG18" s="178" t="str">
        <f>IF(B18="","",IF(Jurnal!AG12="","",IF(COUNTIF(C18:AF18,"q")&gt;=10,0,Jurnal!AG12)))</f>
        <v/>
      </c>
      <c r="AH18" s="178" t="str">
        <f>IF(B18="","",IF(Jurnal!AH12="","",Jurnal!AH12))</f>
        <v/>
      </c>
      <c r="AI18" s="210" t="str">
        <f>IF(OR(B18="",AH18=""),"",IF(Jurnal!AI12="",Jurnal!AJ12,IF(Jurnal!AJ12&lt;&gt;"",(Jurnal!AJ12+Jurnal!AI12)/2,Jurnal!AI12)))</f>
        <v/>
      </c>
      <c r="AJ18" s="211" t="str">
        <f>IF(Jurnal!$AJ12="","",Jurnal!$AJ12)</f>
        <v/>
      </c>
      <c r="AK18" s="180" t="str">
        <f t="shared" si="0"/>
        <v/>
      </c>
      <c r="AL18" s="179" t="str">
        <f>IF(B18="","",IF(AG18=0,"bm",IF(Jurnal!AK12="","",Jurnal!AK12)))</f>
        <v/>
      </c>
      <c r="AM18" s="181" t="str">
        <f t="shared" si="1"/>
        <v/>
      </c>
      <c r="AN18" s="182" t="str">
        <f t="shared" si="2"/>
        <v/>
      </c>
      <c r="AO18" s="10"/>
    </row>
    <row r="19" spans="1:41" ht="20.25" customHeight="1">
      <c r="A19" s="216">
        <v>8</v>
      </c>
      <c r="B19" s="175" t="str">
        <f>IF(Jurnal!B13="","",Jurnal!B13)</f>
        <v/>
      </c>
      <c r="C19" s="110" t="str">
        <f>IF(Jurnal!$B$13="","",IF(Jurnal!C13="","",Jurnal!C13))</f>
        <v/>
      </c>
      <c r="D19" s="110" t="str">
        <f>IF(Jurnal!$B$13="","",IF(Jurnal!D13="","",Jurnal!D13))</f>
        <v/>
      </c>
      <c r="E19" s="110" t="str">
        <f>IF(Jurnal!$B$13="","",IF(Jurnal!E13="","",Jurnal!E13))</f>
        <v/>
      </c>
      <c r="F19" s="110" t="str">
        <f>IF(Jurnal!$B$13="","",IF(Jurnal!F13="","",Jurnal!F13))</f>
        <v/>
      </c>
      <c r="G19" s="110" t="str">
        <f>IF(Jurnal!$B$13="","",IF(Jurnal!G13="","",Jurnal!G13))</f>
        <v/>
      </c>
      <c r="H19" s="110" t="str">
        <f>IF(Jurnal!$B$13="","",IF(Jurnal!H13="","",Jurnal!H13))</f>
        <v/>
      </c>
      <c r="I19" s="110" t="str">
        <f>IF(Jurnal!$B$13="","",IF(Jurnal!I13="","",Jurnal!I13))</f>
        <v/>
      </c>
      <c r="J19" s="110" t="str">
        <f>IF(Jurnal!$B$13="","",IF(Jurnal!J13="","",Jurnal!J13))</f>
        <v/>
      </c>
      <c r="K19" s="110" t="str">
        <f>IF(Jurnal!$B$13="","",IF(Jurnal!K13="","",Jurnal!K13))</f>
        <v/>
      </c>
      <c r="L19" s="110" t="str">
        <f>IF(Jurnal!$B$13="","",IF(Jurnal!L13="","",Jurnal!L13))</f>
        <v/>
      </c>
      <c r="M19" s="110" t="str">
        <f>IF(Jurnal!$B$13="","",IF(Jurnal!M13="","",Jurnal!M13))</f>
        <v/>
      </c>
      <c r="N19" s="110" t="str">
        <f>IF(Jurnal!$B$13="","",IF(Jurnal!N13="","",Jurnal!N13))</f>
        <v/>
      </c>
      <c r="O19" s="110" t="str">
        <f>IF(Jurnal!$B$13="","",IF(Jurnal!O13="","",Jurnal!O13))</f>
        <v/>
      </c>
      <c r="P19" s="110" t="str">
        <f>IF(Jurnal!$B$13="","",IF(Jurnal!P13="","",Jurnal!P13))</f>
        <v/>
      </c>
      <c r="Q19" s="110" t="str">
        <f>IF(Jurnal!$B$13="","",IF(Jurnal!Q13="","",Jurnal!Q13))</f>
        <v/>
      </c>
      <c r="R19" s="110" t="str">
        <f>IF(Jurnal!$B$13="","",IF(Jurnal!R13="","",Jurnal!R13))</f>
        <v/>
      </c>
      <c r="S19" s="110" t="str">
        <f>IF(Jurnal!$B$13="","",IF(Jurnal!S13="","",Jurnal!S13))</f>
        <v/>
      </c>
      <c r="T19" s="110" t="str">
        <f>IF(Jurnal!$B$13="","",IF(Jurnal!T13="","",Jurnal!T13))</f>
        <v/>
      </c>
      <c r="U19" s="110" t="str">
        <f>IF(Jurnal!$B$13="","",IF(Jurnal!U13="","",Jurnal!U13))</f>
        <v/>
      </c>
      <c r="V19" s="110" t="str">
        <f>IF(Jurnal!$B$13="","",IF(Jurnal!V13="","",Jurnal!V13))</f>
        <v/>
      </c>
      <c r="W19" s="110" t="str">
        <f>IF(Jurnal!$B$13="","",IF(Jurnal!W13="","",Jurnal!W13))</f>
        <v/>
      </c>
      <c r="X19" s="110" t="str">
        <f>IF(Jurnal!$B$13="","",IF(Jurnal!X13="","",Jurnal!X13))</f>
        <v/>
      </c>
      <c r="Y19" s="110" t="str">
        <f>IF(Jurnal!$B$13="","",IF(Jurnal!Y13="","",Jurnal!Y13))</f>
        <v/>
      </c>
      <c r="Z19" s="110" t="str">
        <f>IF(Jurnal!$B$13="","",IF(Jurnal!Z13="","",Jurnal!Z13))</f>
        <v/>
      </c>
      <c r="AA19" s="110" t="str">
        <f>IF(Jurnal!$B$13="","",IF(Jurnal!AA13="","",Jurnal!AA13))</f>
        <v/>
      </c>
      <c r="AB19" s="110" t="str">
        <f>IF(Jurnal!$B$13="","",IF(Jurnal!AB13="","",Jurnal!AB13))</f>
        <v/>
      </c>
      <c r="AC19" s="110" t="str">
        <f>IF(Jurnal!$B$13="","",IF(Jurnal!AC13="","",Jurnal!AC13))</f>
        <v/>
      </c>
      <c r="AD19" s="110" t="str">
        <f>IF(Jurnal!$B$13="","",IF(Jurnal!AD13="","",Jurnal!AD13))</f>
        <v/>
      </c>
      <c r="AE19" s="110" t="str">
        <f>IF(Jurnal!$B$13="","",IF(Jurnal!AE13="","",Jurnal!AE13))</f>
        <v/>
      </c>
      <c r="AF19" s="110" t="str">
        <f>IF(Jurnal!$B$13="","",IF(Jurnal!AF13="","",Jurnal!AF13))</f>
        <v/>
      </c>
      <c r="AG19" s="178" t="str">
        <f>IF(B19="","",IF(Jurnal!AG13="","",IF(COUNTIF(C19:AF19,"q")&gt;=10,0,Jurnal!AG13)))</f>
        <v/>
      </c>
      <c r="AH19" s="178" t="str">
        <f>IF(B19="","",IF(Jurnal!AH13="","",Jurnal!AH13))</f>
        <v/>
      </c>
      <c r="AI19" s="210" t="str">
        <f>IF(OR(B19="",AH19=""),"",IF(Jurnal!AI13="",Jurnal!AJ13,IF(Jurnal!AJ13&lt;&gt;"",(Jurnal!AJ13+Jurnal!AI13)/2,Jurnal!AI13)))</f>
        <v/>
      </c>
      <c r="AJ19" s="211" t="str">
        <f>IF(Jurnal!$AJ13="","",Jurnal!$AJ13)</f>
        <v/>
      </c>
      <c r="AK19" s="180" t="str">
        <f t="shared" si="0"/>
        <v/>
      </c>
      <c r="AL19" s="179" t="str">
        <f>IF(B19="","",IF(AG19=0,"bm",IF(Jurnal!AK13="","",Jurnal!AK13)))</f>
        <v/>
      </c>
      <c r="AM19" s="181" t="str">
        <f t="shared" si="1"/>
        <v/>
      </c>
      <c r="AN19" s="182" t="str">
        <f t="shared" si="2"/>
        <v/>
      </c>
      <c r="AO19" s="10"/>
    </row>
    <row r="20" spans="1:41" ht="20.25" customHeight="1">
      <c r="A20" s="216">
        <v>9</v>
      </c>
      <c r="B20" s="175" t="str">
        <f>IF(Jurnal!B14="","",Jurnal!B14)</f>
        <v/>
      </c>
      <c r="C20" s="110" t="str">
        <f>IF(Jurnal!$B$14="","",IF(Jurnal!C14="","",Jurnal!C14))</f>
        <v/>
      </c>
      <c r="D20" s="110" t="str">
        <f>IF(Jurnal!$B$14="","",IF(Jurnal!D14="","",Jurnal!D14))</f>
        <v/>
      </c>
      <c r="E20" s="110" t="str">
        <f>IF(Jurnal!$B$14="","",IF(Jurnal!E14="","",Jurnal!E14))</f>
        <v/>
      </c>
      <c r="F20" s="110" t="str">
        <f>IF(Jurnal!$B$14="","",IF(Jurnal!F14="","",Jurnal!F14))</f>
        <v/>
      </c>
      <c r="G20" s="110" t="str">
        <f>IF(Jurnal!$B$14="","",IF(Jurnal!G14="","",Jurnal!G14))</f>
        <v/>
      </c>
      <c r="H20" s="110" t="str">
        <f>IF(Jurnal!$B$14="","",IF(Jurnal!H14="","",Jurnal!H14))</f>
        <v/>
      </c>
      <c r="I20" s="110" t="str">
        <f>IF(Jurnal!$B$14="","",IF(Jurnal!I14="","",Jurnal!I14))</f>
        <v/>
      </c>
      <c r="J20" s="110" t="str">
        <f>IF(Jurnal!$B$14="","",IF(Jurnal!J14="","",Jurnal!J14))</f>
        <v/>
      </c>
      <c r="K20" s="110" t="str">
        <f>IF(Jurnal!$B$14="","",IF(Jurnal!K14="","",Jurnal!K14))</f>
        <v/>
      </c>
      <c r="L20" s="110" t="str">
        <f>IF(Jurnal!$B$14="","",IF(Jurnal!L14="","",Jurnal!L14))</f>
        <v/>
      </c>
      <c r="M20" s="110" t="str">
        <f>IF(Jurnal!$B$14="","",IF(Jurnal!M14="","",Jurnal!M14))</f>
        <v/>
      </c>
      <c r="N20" s="110" t="str">
        <f>IF(Jurnal!$B$14="","",IF(Jurnal!N14="","",Jurnal!N14))</f>
        <v/>
      </c>
      <c r="O20" s="110" t="str">
        <f>IF(Jurnal!$B$14="","",IF(Jurnal!O14="","",Jurnal!O14))</f>
        <v/>
      </c>
      <c r="P20" s="110" t="str">
        <f>IF(Jurnal!$B$14="","",IF(Jurnal!P14="","",Jurnal!P14))</f>
        <v/>
      </c>
      <c r="Q20" s="110" t="str">
        <f>IF(Jurnal!$B$14="","",IF(Jurnal!Q14="","",Jurnal!Q14))</f>
        <v/>
      </c>
      <c r="R20" s="110" t="str">
        <f>IF(Jurnal!$B$14="","",IF(Jurnal!R14="","",Jurnal!R14))</f>
        <v/>
      </c>
      <c r="S20" s="110" t="str">
        <f>IF(Jurnal!$B$14="","",IF(Jurnal!S14="","",Jurnal!S14))</f>
        <v/>
      </c>
      <c r="T20" s="110" t="str">
        <f>IF(Jurnal!$B$14="","",IF(Jurnal!T14="","",Jurnal!T14))</f>
        <v/>
      </c>
      <c r="U20" s="110" t="str">
        <f>IF(Jurnal!$B$14="","",IF(Jurnal!U14="","",Jurnal!U14))</f>
        <v/>
      </c>
      <c r="V20" s="110" t="str">
        <f>IF(Jurnal!$B$14="","",IF(Jurnal!V14="","",Jurnal!V14))</f>
        <v/>
      </c>
      <c r="W20" s="110" t="str">
        <f>IF(Jurnal!$B$14="","",IF(Jurnal!W14="","",Jurnal!W14))</f>
        <v/>
      </c>
      <c r="X20" s="110" t="str">
        <f>IF(Jurnal!$B$14="","",IF(Jurnal!X14="","",Jurnal!X14))</f>
        <v/>
      </c>
      <c r="Y20" s="110" t="str">
        <f>IF(Jurnal!$B$14="","",IF(Jurnal!Y14="","",Jurnal!Y14))</f>
        <v/>
      </c>
      <c r="Z20" s="110" t="str">
        <f>IF(Jurnal!$B$14="","",IF(Jurnal!Z14="","",Jurnal!Z14))</f>
        <v/>
      </c>
      <c r="AA20" s="110" t="str">
        <f>IF(Jurnal!$B$14="","",IF(Jurnal!AA14="","",Jurnal!AA14))</f>
        <v/>
      </c>
      <c r="AB20" s="110" t="str">
        <f>IF(Jurnal!$B$14="","",IF(Jurnal!AB14="","",Jurnal!AB14))</f>
        <v/>
      </c>
      <c r="AC20" s="110" t="str">
        <f>IF(Jurnal!$B$14="","",IF(Jurnal!AC14="","",Jurnal!AC14))</f>
        <v/>
      </c>
      <c r="AD20" s="110" t="str">
        <f>IF(Jurnal!$B$14="","",IF(Jurnal!AD14="","",Jurnal!AD14))</f>
        <v/>
      </c>
      <c r="AE20" s="110" t="str">
        <f>IF(Jurnal!$B$14="","",IF(Jurnal!AE14="","",Jurnal!AE14))</f>
        <v/>
      </c>
      <c r="AF20" s="110" t="str">
        <f>IF(Jurnal!$B$14="","",IF(Jurnal!AF14="","",Jurnal!AF14))</f>
        <v/>
      </c>
      <c r="AG20" s="178" t="str">
        <f>IF(B20="","",IF(Jurnal!AG14="","",IF(COUNTIF(C20:AF20,"q")&gt;=10,0,Jurnal!AG14)))</f>
        <v/>
      </c>
      <c r="AH20" s="178" t="str">
        <f>IF(B20="","",IF(Jurnal!AH14="","",Jurnal!AH14))</f>
        <v/>
      </c>
      <c r="AI20" s="210" t="str">
        <f>IF(OR(B20="",AH20=""),"",IF(Jurnal!AI14="",Jurnal!AJ14,IF(Jurnal!AJ14&lt;&gt;"",(Jurnal!AJ14+Jurnal!AI14)/2,Jurnal!AI14)))</f>
        <v/>
      </c>
      <c r="AJ20" s="211" t="str">
        <f>IF(Jurnal!$AJ14="","",Jurnal!$AJ14)</f>
        <v/>
      </c>
      <c r="AK20" s="180" t="str">
        <f t="shared" si="0"/>
        <v/>
      </c>
      <c r="AL20" s="179" t="str">
        <f>IF(B20="","",IF(AG20=0,"bm",IF(Jurnal!AK14="","",Jurnal!AK14)))</f>
        <v/>
      </c>
      <c r="AM20" s="181" t="str">
        <f t="shared" si="1"/>
        <v/>
      </c>
      <c r="AN20" s="182" t="str">
        <f t="shared" si="2"/>
        <v/>
      </c>
      <c r="AO20" s="10"/>
    </row>
    <row r="21" spans="1:41" ht="20.25" customHeight="1">
      <c r="A21" s="216">
        <v>10</v>
      </c>
      <c r="B21" s="175" t="str">
        <f>IF(Jurnal!B15="","",Jurnal!B15)</f>
        <v/>
      </c>
      <c r="C21" s="110" t="str">
        <f>IF(Jurnal!$B$15="","",IF(Jurnal!C15="","",Jurnal!C15))</f>
        <v/>
      </c>
      <c r="D21" s="110" t="str">
        <f>IF(Jurnal!$B$15="","",IF(Jurnal!D15="","",Jurnal!D15))</f>
        <v/>
      </c>
      <c r="E21" s="110" t="str">
        <f>IF(Jurnal!$B$15="","",IF(Jurnal!E15="","",Jurnal!E15))</f>
        <v/>
      </c>
      <c r="F21" s="110" t="str">
        <f>IF(Jurnal!$B$15="","",IF(Jurnal!F15="","",Jurnal!F15))</f>
        <v/>
      </c>
      <c r="G21" s="110" t="str">
        <f>IF(Jurnal!$B$15="","",IF(Jurnal!G15="","",Jurnal!G15))</f>
        <v/>
      </c>
      <c r="H21" s="110" t="str">
        <f>IF(Jurnal!$B$15="","",IF(Jurnal!H15="","",Jurnal!H15))</f>
        <v/>
      </c>
      <c r="I21" s="110" t="str">
        <f>IF(Jurnal!$B$15="","",IF(Jurnal!I15="","",Jurnal!I15))</f>
        <v/>
      </c>
      <c r="J21" s="110" t="str">
        <f>IF(Jurnal!$B$15="","",IF(Jurnal!J15="","",Jurnal!J15))</f>
        <v/>
      </c>
      <c r="K21" s="110" t="str">
        <f>IF(Jurnal!$B$15="","",IF(Jurnal!K15="","",Jurnal!K15))</f>
        <v/>
      </c>
      <c r="L21" s="110" t="str">
        <f>IF(Jurnal!$B$15="","",IF(Jurnal!L15="","",Jurnal!L15))</f>
        <v/>
      </c>
      <c r="M21" s="110" t="str">
        <f>IF(Jurnal!$B$15="","",IF(Jurnal!M15="","",Jurnal!M15))</f>
        <v/>
      </c>
      <c r="N21" s="110" t="str">
        <f>IF(Jurnal!$B$15="","",IF(Jurnal!N15="","",Jurnal!N15))</f>
        <v/>
      </c>
      <c r="O21" s="110" t="str">
        <f>IF(Jurnal!$B$15="","",IF(Jurnal!O15="","",Jurnal!O15))</f>
        <v/>
      </c>
      <c r="P21" s="110" t="str">
        <f>IF(Jurnal!$B$15="","",IF(Jurnal!P15="","",Jurnal!P15))</f>
        <v/>
      </c>
      <c r="Q21" s="110" t="str">
        <f>IF(Jurnal!$B$15="","",IF(Jurnal!Q15="","",Jurnal!Q15))</f>
        <v/>
      </c>
      <c r="R21" s="110" t="str">
        <f>IF(Jurnal!$B$15="","",IF(Jurnal!R15="","",Jurnal!R15))</f>
        <v/>
      </c>
      <c r="S21" s="110" t="str">
        <f>IF(Jurnal!$B$15="","",IF(Jurnal!S15="","",Jurnal!S15))</f>
        <v/>
      </c>
      <c r="T21" s="110" t="str">
        <f>IF(Jurnal!$B$15="","",IF(Jurnal!T15="","",Jurnal!T15))</f>
        <v/>
      </c>
      <c r="U21" s="110" t="str">
        <f>IF(Jurnal!$B$15="","",IF(Jurnal!U15="","",Jurnal!U15))</f>
        <v/>
      </c>
      <c r="V21" s="110" t="str">
        <f>IF(Jurnal!$B$15="","",IF(Jurnal!V15="","",Jurnal!V15))</f>
        <v/>
      </c>
      <c r="W21" s="110" t="str">
        <f>IF(Jurnal!$B$15="","",IF(Jurnal!W15="","",Jurnal!W15))</f>
        <v/>
      </c>
      <c r="X21" s="110" t="str">
        <f>IF(Jurnal!$B$15="","",IF(Jurnal!X15="","",Jurnal!X15))</f>
        <v/>
      </c>
      <c r="Y21" s="110" t="str">
        <f>IF(Jurnal!$B$15="","",IF(Jurnal!Y15="","",Jurnal!Y15))</f>
        <v/>
      </c>
      <c r="Z21" s="110" t="str">
        <f>IF(Jurnal!$B$15="","",IF(Jurnal!Z15="","",Jurnal!Z15))</f>
        <v/>
      </c>
      <c r="AA21" s="110" t="str">
        <f>IF(Jurnal!$B$15="","",IF(Jurnal!AA15="","",Jurnal!AA15))</f>
        <v/>
      </c>
      <c r="AB21" s="110" t="str">
        <f>IF(Jurnal!$B$15="","",IF(Jurnal!AB15="","",Jurnal!AB15))</f>
        <v/>
      </c>
      <c r="AC21" s="110" t="str">
        <f>IF(Jurnal!$B$15="","",IF(Jurnal!AC15="","",Jurnal!AC15))</f>
        <v/>
      </c>
      <c r="AD21" s="110" t="str">
        <f>IF(Jurnal!$B$15="","",IF(Jurnal!AD15="","",Jurnal!AD15))</f>
        <v/>
      </c>
      <c r="AE21" s="110" t="str">
        <f>IF(Jurnal!$B$15="","",IF(Jurnal!AE15="","",Jurnal!AE15))</f>
        <v/>
      </c>
      <c r="AF21" s="110" t="str">
        <f>IF(Jurnal!$B$15="","",IF(Jurnal!AF15="","",Jurnal!AF15))</f>
        <v/>
      </c>
      <c r="AG21" s="178" t="str">
        <f>IF(B21="","",IF(Jurnal!AG15="","",IF(COUNTIF(C21:AF21,"q")&gt;=10,0,Jurnal!AG15)))</f>
        <v/>
      </c>
      <c r="AH21" s="178" t="str">
        <f>IF(B21="","",IF(Jurnal!AH15="","",Jurnal!AH15))</f>
        <v/>
      </c>
      <c r="AI21" s="210" t="str">
        <f>IF(OR(B21="",AH21=""),"",IF(Jurnal!AI15="",Jurnal!AJ15,IF(Jurnal!AJ15&lt;&gt;"",(Jurnal!AJ15+Jurnal!AI15)/2,Jurnal!AI15)))</f>
        <v/>
      </c>
      <c r="AJ21" s="211" t="str">
        <f>IF(Jurnal!$AJ15="","",Jurnal!$AJ15)</f>
        <v/>
      </c>
      <c r="AK21" s="180" t="str">
        <f t="shared" si="0"/>
        <v/>
      </c>
      <c r="AL21" s="179" t="str">
        <f>IF(B21="","",IF(AG21=0,"bm",IF(Jurnal!AK15="","",Jurnal!AK15)))</f>
        <v/>
      </c>
      <c r="AM21" s="181" t="str">
        <f t="shared" si="1"/>
        <v/>
      </c>
      <c r="AN21" s="182" t="str">
        <f t="shared" si="2"/>
        <v/>
      </c>
      <c r="AO21" s="10"/>
    </row>
    <row r="22" spans="1:41" ht="20.25" customHeight="1">
      <c r="A22" s="216">
        <v>11</v>
      </c>
      <c r="B22" s="175" t="str">
        <f>IF(Jurnal!B16="","",Jurnal!B16)</f>
        <v/>
      </c>
      <c r="C22" s="110" t="str">
        <f>IF(Jurnal!$B$16="","",IF(Jurnal!C16="","",Jurnal!C16))</f>
        <v/>
      </c>
      <c r="D22" s="110" t="str">
        <f>IF(Jurnal!$B$16="","",IF(Jurnal!D16="","",Jurnal!D16))</f>
        <v/>
      </c>
      <c r="E22" s="110" t="str">
        <f>IF(Jurnal!$B$16="","",IF(Jurnal!E16="","",Jurnal!E16))</f>
        <v/>
      </c>
      <c r="F22" s="110" t="str">
        <f>IF(Jurnal!$B$16="","",IF(Jurnal!F16="","",Jurnal!F16))</f>
        <v/>
      </c>
      <c r="G22" s="110" t="str">
        <f>IF(Jurnal!$B$16="","",IF(Jurnal!G16="","",Jurnal!G16))</f>
        <v/>
      </c>
      <c r="H22" s="110" t="str">
        <f>IF(Jurnal!$B$16="","",IF(Jurnal!H16="","",Jurnal!H16))</f>
        <v/>
      </c>
      <c r="I22" s="110" t="str">
        <f>IF(Jurnal!$B$16="","",IF(Jurnal!I16="","",Jurnal!I16))</f>
        <v/>
      </c>
      <c r="J22" s="110" t="str">
        <f>IF(Jurnal!$B$16="","",IF(Jurnal!J16="","",Jurnal!J16))</f>
        <v/>
      </c>
      <c r="K22" s="110" t="str">
        <f>IF(Jurnal!$B$16="","",IF(Jurnal!K16="","",Jurnal!K16))</f>
        <v/>
      </c>
      <c r="L22" s="110" t="str">
        <f>IF(Jurnal!$B$16="","",IF(Jurnal!L16="","",Jurnal!L16))</f>
        <v/>
      </c>
      <c r="M22" s="110" t="str">
        <f>IF(Jurnal!$B$16="","",IF(Jurnal!M16="","",Jurnal!M16))</f>
        <v/>
      </c>
      <c r="N22" s="110" t="str">
        <f>IF(Jurnal!$B$16="","",IF(Jurnal!N16="","",Jurnal!N16))</f>
        <v/>
      </c>
      <c r="O22" s="110" t="str">
        <f>IF(Jurnal!$B$16="","",IF(Jurnal!O16="","",Jurnal!O16))</f>
        <v/>
      </c>
      <c r="P22" s="110" t="str">
        <f>IF(Jurnal!$B$16="","",IF(Jurnal!P16="","",Jurnal!P16))</f>
        <v/>
      </c>
      <c r="Q22" s="110" t="str">
        <f>IF(Jurnal!$B$16="","",IF(Jurnal!Q16="","",Jurnal!Q16))</f>
        <v/>
      </c>
      <c r="R22" s="110" t="str">
        <f>IF(Jurnal!$B$16="","",IF(Jurnal!R16="","",Jurnal!R16))</f>
        <v/>
      </c>
      <c r="S22" s="110" t="str">
        <f>IF(Jurnal!$B$16="","",IF(Jurnal!S16="","",Jurnal!S16))</f>
        <v/>
      </c>
      <c r="T22" s="110" t="str">
        <f>IF(Jurnal!$B$16="","",IF(Jurnal!T16="","",Jurnal!T16))</f>
        <v/>
      </c>
      <c r="U22" s="110" t="str">
        <f>IF(Jurnal!$B$16="","",IF(Jurnal!U16="","",Jurnal!U16))</f>
        <v/>
      </c>
      <c r="V22" s="110" t="str">
        <f>IF(Jurnal!$B$16="","",IF(Jurnal!V16="","",Jurnal!V16))</f>
        <v/>
      </c>
      <c r="W22" s="110" t="str">
        <f>IF(Jurnal!$B$16="","",IF(Jurnal!W16="","",Jurnal!W16))</f>
        <v/>
      </c>
      <c r="X22" s="110" t="str">
        <f>IF(Jurnal!$B$16="","",IF(Jurnal!X16="","",Jurnal!X16))</f>
        <v/>
      </c>
      <c r="Y22" s="110" t="str">
        <f>IF(Jurnal!$B$16="","",IF(Jurnal!Y16="","",Jurnal!Y16))</f>
        <v/>
      </c>
      <c r="Z22" s="110" t="str">
        <f>IF(Jurnal!$B$16="","",IF(Jurnal!Z16="","",Jurnal!Z16))</f>
        <v/>
      </c>
      <c r="AA22" s="110" t="str">
        <f>IF(Jurnal!$B$16="","",IF(Jurnal!AA16="","",Jurnal!AA16))</f>
        <v/>
      </c>
      <c r="AB22" s="110" t="str">
        <f>IF(Jurnal!$B$16="","",IF(Jurnal!AB16="","",Jurnal!AB16))</f>
        <v/>
      </c>
      <c r="AC22" s="110" t="str">
        <f>IF(Jurnal!$B$16="","",IF(Jurnal!AC16="","",Jurnal!AC16))</f>
        <v/>
      </c>
      <c r="AD22" s="110" t="str">
        <f>IF(Jurnal!$B$16="","",IF(Jurnal!AD16="","",Jurnal!AD16))</f>
        <v/>
      </c>
      <c r="AE22" s="110" t="str">
        <f>IF(Jurnal!$B$16="","",IF(Jurnal!AE16="","",Jurnal!AE16))</f>
        <v/>
      </c>
      <c r="AF22" s="110" t="str">
        <f>IF(Jurnal!$B$16="","",IF(Jurnal!AF16="","",Jurnal!AF16))</f>
        <v/>
      </c>
      <c r="AG22" s="178" t="str">
        <f>IF(B22="","",IF(Jurnal!AG16="","",IF(COUNTIF(C22:AF22,"q")&gt;=10,0,Jurnal!AG16)))</f>
        <v/>
      </c>
      <c r="AH22" s="178" t="str">
        <f>IF(B22="","",IF(Jurnal!AH16="","",Jurnal!AH16))</f>
        <v/>
      </c>
      <c r="AI22" s="210" t="str">
        <f>IF(OR(B22="",AH22=""),"",IF(Jurnal!AI16="",Jurnal!AJ16,IF(Jurnal!AJ16&lt;&gt;"",(Jurnal!AJ16+Jurnal!AI16)/2,Jurnal!AI16)))</f>
        <v/>
      </c>
      <c r="AJ22" s="211" t="str">
        <f>IF(Jurnal!$AJ16="","",Jurnal!$AJ16)</f>
        <v/>
      </c>
      <c r="AK22" s="180" t="str">
        <f t="shared" si="0"/>
        <v/>
      </c>
      <c r="AL22" s="179" t="str">
        <f>IF(B22="","",IF(AG22=0,"bm",IF(Jurnal!AK16="","",Jurnal!AK16)))</f>
        <v/>
      </c>
      <c r="AM22" s="181" t="str">
        <f t="shared" si="1"/>
        <v/>
      </c>
      <c r="AN22" s="182" t="str">
        <f t="shared" si="2"/>
        <v/>
      </c>
      <c r="AO22" s="10"/>
    </row>
    <row r="23" spans="1:41" ht="20.25" customHeight="1">
      <c r="A23" s="216">
        <v>12</v>
      </c>
      <c r="B23" s="175" t="str">
        <f>IF(Jurnal!B17="","",Jurnal!B17)</f>
        <v/>
      </c>
      <c r="C23" s="110" t="str">
        <f>IF(Jurnal!$B$17="","",IF(Jurnal!C17="","",Jurnal!C17))</f>
        <v/>
      </c>
      <c r="D23" s="110" t="str">
        <f>IF(Jurnal!$B$17="","",IF(Jurnal!D17="","",Jurnal!D17))</f>
        <v/>
      </c>
      <c r="E23" s="110" t="str">
        <f>IF(Jurnal!$B$17="","",IF(Jurnal!E17="","",Jurnal!E17))</f>
        <v/>
      </c>
      <c r="F23" s="110" t="str">
        <f>IF(Jurnal!$B$17="","",IF(Jurnal!F17="","",Jurnal!F17))</f>
        <v/>
      </c>
      <c r="G23" s="110" t="str">
        <f>IF(Jurnal!$B$17="","",IF(Jurnal!G17="","",Jurnal!G17))</f>
        <v/>
      </c>
      <c r="H23" s="110" t="str">
        <f>IF(Jurnal!$B$17="","",IF(Jurnal!H17="","",Jurnal!H17))</f>
        <v/>
      </c>
      <c r="I23" s="110" t="str">
        <f>IF(Jurnal!$B$17="","",IF(Jurnal!I17="","",Jurnal!I17))</f>
        <v/>
      </c>
      <c r="J23" s="110" t="str">
        <f>IF(Jurnal!$B$17="","",IF(Jurnal!J17="","",Jurnal!J17))</f>
        <v/>
      </c>
      <c r="K23" s="110" t="str">
        <f>IF(Jurnal!$B$17="","",IF(Jurnal!K17="","",Jurnal!K17))</f>
        <v/>
      </c>
      <c r="L23" s="110" t="str">
        <f>IF(Jurnal!$B$17="","",IF(Jurnal!L17="","",Jurnal!L17))</f>
        <v/>
      </c>
      <c r="M23" s="110" t="str">
        <f>IF(Jurnal!$B$17="","",IF(Jurnal!M17="","",Jurnal!M17))</f>
        <v/>
      </c>
      <c r="N23" s="110" t="str">
        <f>IF(Jurnal!$B$17="","",IF(Jurnal!N17="","",Jurnal!N17))</f>
        <v/>
      </c>
      <c r="O23" s="110" t="str">
        <f>IF(Jurnal!$B$17="","",IF(Jurnal!O17="","",Jurnal!O17))</f>
        <v/>
      </c>
      <c r="P23" s="110" t="str">
        <f>IF(Jurnal!$B$17="","",IF(Jurnal!P17="","",Jurnal!P17))</f>
        <v/>
      </c>
      <c r="Q23" s="110" t="str">
        <f>IF(Jurnal!$B$17="","",IF(Jurnal!Q17="","",Jurnal!Q17))</f>
        <v/>
      </c>
      <c r="R23" s="110" t="str">
        <f>IF(Jurnal!$B$17="","",IF(Jurnal!R17="","",Jurnal!R17))</f>
        <v/>
      </c>
      <c r="S23" s="110" t="str">
        <f>IF(Jurnal!$B$17="","",IF(Jurnal!S17="","",Jurnal!S17))</f>
        <v/>
      </c>
      <c r="T23" s="110" t="str">
        <f>IF(Jurnal!$B$17="","",IF(Jurnal!T17="","",Jurnal!T17))</f>
        <v/>
      </c>
      <c r="U23" s="110" t="str">
        <f>IF(Jurnal!$B$17="","",IF(Jurnal!U17="","",Jurnal!U17))</f>
        <v/>
      </c>
      <c r="V23" s="110" t="str">
        <f>IF(Jurnal!$B$17="","",IF(Jurnal!V17="","",Jurnal!V17))</f>
        <v/>
      </c>
      <c r="W23" s="110" t="str">
        <f>IF(Jurnal!$B$17="","",IF(Jurnal!W17="","",Jurnal!W17))</f>
        <v/>
      </c>
      <c r="X23" s="110" t="str">
        <f>IF(Jurnal!$B$17="","",IF(Jurnal!X17="","",Jurnal!X17))</f>
        <v/>
      </c>
      <c r="Y23" s="110" t="str">
        <f>IF(Jurnal!$B$17="","",IF(Jurnal!Y17="","",Jurnal!Y17))</f>
        <v/>
      </c>
      <c r="Z23" s="110" t="str">
        <f>IF(Jurnal!$B$17="","",IF(Jurnal!Z17="","",Jurnal!Z17))</f>
        <v/>
      </c>
      <c r="AA23" s="110" t="str">
        <f>IF(Jurnal!$B$17="","",IF(Jurnal!AA17="","",Jurnal!AA17))</f>
        <v/>
      </c>
      <c r="AB23" s="110" t="str">
        <f>IF(Jurnal!$B$17="","",IF(Jurnal!AB17="","",Jurnal!AB17))</f>
        <v/>
      </c>
      <c r="AC23" s="110" t="str">
        <f>IF(Jurnal!$B$17="","",IF(Jurnal!AC17="","",Jurnal!AC17))</f>
        <v/>
      </c>
      <c r="AD23" s="110" t="str">
        <f>IF(Jurnal!$B$17="","",IF(Jurnal!AD17="","",Jurnal!AD17))</f>
        <v/>
      </c>
      <c r="AE23" s="110" t="str">
        <f>IF(Jurnal!$B$17="","",IF(Jurnal!AE17="","",Jurnal!AE17))</f>
        <v/>
      </c>
      <c r="AF23" s="110" t="str">
        <f>IF(Jurnal!$B$17="","",IF(Jurnal!AF17="","",Jurnal!AF17))</f>
        <v/>
      </c>
      <c r="AG23" s="178" t="str">
        <f>IF(B23="","",IF(Jurnal!AG17="","",IF(COUNTIF(C23:AF23,"q")&gt;=10,0,Jurnal!AG17)))</f>
        <v/>
      </c>
      <c r="AH23" s="178" t="str">
        <f>IF(B23="","",IF(Jurnal!AH17="","",Jurnal!AH17))</f>
        <v/>
      </c>
      <c r="AI23" s="210" t="str">
        <f>IF(OR(B23="",AH23=""),"",IF(Jurnal!AI17="",Jurnal!AJ17,IF(Jurnal!AJ17&lt;&gt;"",(Jurnal!AJ17+Jurnal!AI17)/2,Jurnal!AI17)))</f>
        <v/>
      </c>
      <c r="AJ23" s="211" t="str">
        <f>IF(Jurnal!$AJ17="","",Jurnal!$AJ17)</f>
        <v/>
      </c>
      <c r="AK23" s="180" t="str">
        <f t="shared" si="0"/>
        <v/>
      </c>
      <c r="AL23" s="179" t="str">
        <f>IF(B23="","",IF(AG23=0,"bm",IF(Jurnal!AK17="","",Jurnal!AK17)))</f>
        <v/>
      </c>
      <c r="AM23" s="181" t="str">
        <f t="shared" si="1"/>
        <v/>
      </c>
      <c r="AN23" s="182" t="str">
        <f t="shared" si="2"/>
        <v/>
      </c>
      <c r="AO23" s="10"/>
    </row>
    <row r="24" spans="1:41" ht="20.25" customHeight="1">
      <c r="A24" s="216">
        <v>13</v>
      </c>
      <c r="B24" s="175" t="str">
        <f>IF(Jurnal!B18="","",Jurnal!B18)</f>
        <v/>
      </c>
      <c r="C24" s="110" t="str">
        <f>IF(Jurnal!$B$18="","",IF(Jurnal!C18="","",Jurnal!C18))</f>
        <v/>
      </c>
      <c r="D24" s="110" t="str">
        <f>IF(Jurnal!$B$18="","",IF(Jurnal!D18="","",Jurnal!D18))</f>
        <v/>
      </c>
      <c r="E24" s="110" t="str">
        <f>IF(Jurnal!$B$18="","",IF(Jurnal!E18="","",Jurnal!E18))</f>
        <v/>
      </c>
      <c r="F24" s="110" t="str">
        <f>IF(Jurnal!$B$18="","",IF(Jurnal!F18="","",Jurnal!F18))</f>
        <v/>
      </c>
      <c r="G24" s="110" t="str">
        <f>IF(Jurnal!$B$18="","",IF(Jurnal!G18="","",Jurnal!G18))</f>
        <v/>
      </c>
      <c r="H24" s="110" t="str">
        <f>IF(Jurnal!$B$18="","",IF(Jurnal!H18="","",Jurnal!H18))</f>
        <v/>
      </c>
      <c r="I24" s="110" t="str">
        <f>IF(Jurnal!$B$18="","",IF(Jurnal!I18="","",Jurnal!I18))</f>
        <v/>
      </c>
      <c r="J24" s="110" t="str">
        <f>IF(Jurnal!$B$18="","",IF(Jurnal!J18="","",Jurnal!J18))</f>
        <v/>
      </c>
      <c r="K24" s="110" t="str">
        <f>IF(Jurnal!$B$18="","",IF(Jurnal!K18="","",Jurnal!K18))</f>
        <v/>
      </c>
      <c r="L24" s="110" t="str">
        <f>IF(Jurnal!$B$18="","",IF(Jurnal!L18="","",Jurnal!L18))</f>
        <v/>
      </c>
      <c r="M24" s="110" t="str">
        <f>IF(Jurnal!$B$18="","",IF(Jurnal!M18="","",Jurnal!M18))</f>
        <v/>
      </c>
      <c r="N24" s="110" t="str">
        <f>IF(Jurnal!$B$18="","",IF(Jurnal!N18="","",Jurnal!N18))</f>
        <v/>
      </c>
      <c r="O24" s="110" t="str">
        <f>IF(Jurnal!$B$18="","",IF(Jurnal!O18="","",Jurnal!O18))</f>
        <v/>
      </c>
      <c r="P24" s="110" t="str">
        <f>IF(Jurnal!$B$18="","",IF(Jurnal!P18="","",Jurnal!P18))</f>
        <v/>
      </c>
      <c r="Q24" s="110" t="str">
        <f>IF(Jurnal!$B$18="","",IF(Jurnal!Q18="","",Jurnal!Q18))</f>
        <v/>
      </c>
      <c r="R24" s="110" t="str">
        <f>IF(Jurnal!$B$18="","",IF(Jurnal!R18="","",Jurnal!R18))</f>
        <v/>
      </c>
      <c r="S24" s="110" t="str">
        <f>IF(Jurnal!$B$18="","",IF(Jurnal!S18="","",Jurnal!S18))</f>
        <v/>
      </c>
      <c r="T24" s="110" t="str">
        <f>IF(Jurnal!$B$18="","",IF(Jurnal!T18="","",Jurnal!T18))</f>
        <v/>
      </c>
      <c r="U24" s="110" t="str">
        <f>IF(Jurnal!$B$18="","",IF(Jurnal!U18="","",Jurnal!U18))</f>
        <v/>
      </c>
      <c r="V24" s="110" t="str">
        <f>IF(Jurnal!$B$18="","",IF(Jurnal!V18="","",Jurnal!V18))</f>
        <v/>
      </c>
      <c r="W24" s="110" t="str">
        <f>IF(Jurnal!$B$18="","",IF(Jurnal!W18="","",Jurnal!W18))</f>
        <v/>
      </c>
      <c r="X24" s="110" t="str">
        <f>IF(Jurnal!$B$18="","",IF(Jurnal!X18="","",Jurnal!X18))</f>
        <v/>
      </c>
      <c r="Y24" s="110" t="str">
        <f>IF(Jurnal!$B$18="","",IF(Jurnal!Y18="","",Jurnal!Y18))</f>
        <v/>
      </c>
      <c r="Z24" s="110" t="str">
        <f>IF(Jurnal!$B$18="","",IF(Jurnal!Z18="","",Jurnal!Z18))</f>
        <v/>
      </c>
      <c r="AA24" s="110" t="str">
        <f>IF(Jurnal!$B$18="","",IF(Jurnal!AA18="","",Jurnal!AA18))</f>
        <v/>
      </c>
      <c r="AB24" s="110" t="str">
        <f>IF(Jurnal!$B$18="","",IF(Jurnal!AB18="","",Jurnal!AB18))</f>
        <v/>
      </c>
      <c r="AC24" s="110" t="str">
        <f>IF(Jurnal!$B$18="","",IF(Jurnal!AC18="","",Jurnal!AC18))</f>
        <v/>
      </c>
      <c r="AD24" s="110" t="str">
        <f>IF(Jurnal!$B$18="","",IF(Jurnal!AD18="","",Jurnal!AD18))</f>
        <v/>
      </c>
      <c r="AE24" s="110" t="str">
        <f>IF(Jurnal!$B$18="","",IF(Jurnal!AE18="","",Jurnal!AE18))</f>
        <v/>
      </c>
      <c r="AF24" s="110" t="str">
        <f>IF(Jurnal!$B$18="","",IF(Jurnal!AF18="","",Jurnal!AF18))</f>
        <v/>
      </c>
      <c r="AG24" s="178" t="str">
        <f>IF(B24="","",IF(Jurnal!AG18="","",IF(COUNTIF(C24:AF24,"q")&gt;=10,0,Jurnal!AG18)))</f>
        <v/>
      </c>
      <c r="AH24" s="178" t="str">
        <f>IF(B24="","",IF(Jurnal!AH18="","",Jurnal!AH18))</f>
        <v/>
      </c>
      <c r="AI24" s="210" t="str">
        <f>IF(OR(B24="",AH24=""),"",IF(Jurnal!AI18="",Jurnal!AJ18,IF(Jurnal!AJ18&lt;&gt;"",(Jurnal!AJ18+Jurnal!AI18)/2,Jurnal!AI18)))</f>
        <v/>
      </c>
      <c r="AJ24" s="211" t="str">
        <f>IF(Jurnal!$AJ18="","",Jurnal!$AJ18)</f>
        <v/>
      </c>
      <c r="AK24" s="180" t="str">
        <f t="shared" si="0"/>
        <v/>
      </c>
      <c r="AL24" s="179" t="str">
        <f>IF(B24="","",IF(AG24=0,"bm",IF(Jurnal!AK18="","",Jurnal!AK18)))</f>
        <v/>
      </c>
      <c r="AM24" s="181" t="str">
        <f t="shared" si="1"/>
        <v/>
      </c>
      <c r="AN24" s="182" t="str">
        <f t="shared" si="2"/>
        <v/>
      </c>
      <c r="AO24" s="10"/>
    </row>
    <row r="25" spans="1:41" ht="20.25" customHeight="1">
      <c r="A25" s="216">
        <v>14</v>
      </c>
      <c r="B25" s="175" t="str">
        <f>IF(Jurnal!B19="","",Jurnal!B19)</f>
        <v/>
      </c>
      <c r="C25" s="110" t="str">
        <f>IF(Jurnal!$B$19="","",IF(Jurnal!C19="","",Jurnal!C19))</f>
        <v/>
      </c>
      <c r="D25" s="110" t="str">
        <f>IF(Jurnal!$B$19="","",IF(Jurnal!D19="","",Jurnal!D19))</f>
        <v/>
      </c>
      <c r="E25" s="110" t="str">
        <f>IF(Jurnal!$B$19="","",IF(Jurnal!E19="","",Jurnal!E19))</f>
        <v/>
      </c>
      <c r="F25" s="110" t="str">
        <f>IF(Jurnal!$B$19="","",IF(Jurnal!F19="","",Jurnal!F19))</f>
        <v/>
      </c>
      <c r="G25" s="110" t="str">
        <f>IF(Jurnal!$B$19="","",IF(Jurnal!G19="","",Jurnal!G19))</f>
        <v/>
      </c>
      <c r="H25" s="110" t="str">
        <f>IF(Jurnal!$B$19="","",IF(Jurnal!H19="","",Jurnal!H19))</f>
        <v/>
      </c>
      <c r="I25" s="110" t="str">
        <f>IF(Jurnal!$B$19="","",IF(Jurnal!I19="","",Jurnal!I19))</f>
        <v/>
      </c>
      <c r="J25" s="110" t="str">
        <f>IF(Jurnal!$B$19="","",IF(Jurnal!J19="","",Jurnal!J19))</f>
        <v/>
      </c>
      <c r="K25" s="110" t="str">
        <f>IF(Jurnal!$B$19="","",IF(Jurnal!K19="","",Jurnal!K19))</f>
        <v/>
      </c>
      <c r="L25" s="110" t="str">
        <f>IF(Jurnal!$B$19="","",IF(Jurnal!L19="","",Jurnal!L19))</f>
        <v/>
      </c>
      <c r="M25" s="110" t="str">
        <f>IF(Jurnal!$B$19="","",IF(Jurnal!M19="","",Jurnal!M19))</f>
        <v/>
      </c>
      <c r="N25" s="110" t="str">
        <f>IF(Jurnal!$B$19="","",IF(Jurnal!N19="","",Jurnal!N19))</f>
        <v/>
      </c>
      <c r="O25" s="110" t="str">
        <f>IF(Jurnal!$B$19="","",IF(Jurnal!O19="","",Jurnal!O19))</f>
        <v/>
      </c>
      <c r="P25" s="110" t="str">
        <f>IF(Jurnal!$B$19="","",IF(Jurnal!P19="","",Jurnal!P19))</f>
        <v/>
      </c>
      <c r="Q25" s="110" t="str">
        <f>IF(Jurnal!$B$19="","",IF(Jurnal!Q19="","",Jurnal!Q19))</f>
        <v/>
      </c>
      <c r="R25" s="110" t="str">
        <f>IF(Jurnal!$B$19="","",IF(Jurnal!R19="","",Jurnal!R19))</f>
        <v/>
      </c>
      <c r="S25" s="110" t="str">
        <f>IF(Jurnal!$B$19="","",IF(Jurnal!S19="","",Jurnal!S19))</f>
        <v/>
      </c>
      <c r="T25" s="110" t="str">
        <f>IF(Jurnal!$B$19="","",IF(Jurnal!T19="","",Jurnal!T19))</f>
        <v/>
      </c>
      <c r="U25" s="110" t="str">
        <f>IF(Jurnal!$B$19="","",IF(Jurnal!U19="","",Jurnal!U19))</f>
        <v/>
      </c>
      <c r="V25" s="110" t="str">
        <f>IF(Jurnal!$B$19="","",IF(Jurnal!V19="","",Jurnal!V19))</f>
        <v/>
      </c>
      <c r="W25" s="110" t="str">
        <f>IF(Jurnal!$B$19="","",IF(Jurnal!W19="","",Jurnal!W19))</f>
        <v/>
      </c>
      <c r="X25" s="110" t="str">
        <f>IF(Jurnal!$B$19="","",IF(Jurnal!X19="","",Jurnal!X19))</f>
        <v/>
      </c>
      <c r="Y25" s="110" t="str">
        <f>IF(Jurnal!$B$19="","",IF(Jurnal!Y19="","",Jurnal!Y19))</f>
        <v/>
      </c>
      <c r="Z25" s="110" t="str">
        <f>IF(Jurnal!$B$19="","",IF(Jurnal!Z19="","",Jurnal!Z19))</f>
        <v/>
      </c>
      <c r="AA25" s="110" t="str">
        <f>IF(Jurnal!$B$19="","",IF(Jurnal!AA19="","",Jurnal!AA19))</f>
        <v/>
      </c>
      <c r="AB25" s="110" t="str">
        <f>IF(Jurnal!$B$19="","",IF(Jurnal!AB19="","",Jurnal!AB19))</f>
        <v/>
      </c>
      <c r="AC25" s="110" t="str">
        <f>IF(Jurnal!$B$19="","",IF(Jurnal!AC19="","",Jurnal!AC19))</f>
        <v/>
      </c>
      <c r="AD25" s="110" t="str">
        <f>IF(Jurnal!$B$19="","",IF(Jurnal!AD19="","",Jurnal!AD19))</f>
        <v/>
      </c>
      <c r="AE25" s="110" t="str">
        <f>IF(Jurnal!$B$19="","",IF(Jurnal!AE19="","",Jurnal!AE19))</f>
        <v/>
      </c>
      <c r="AF25" s="110" t="str">
        <f>IF(Jurnal!$B$19="","",IF(Jurnal!AF19="","",Jurnal!AF19))</f>
        <v/>
      </c>
      <c r="AG25" s="178" t="str">
        <f>IF(B25="","",IF(Jurnal!AG19="","",IF(COUNTIF(C25:AF25,"q")&gt;=10,0,Jurnal!AG19)))</f>
        <v/>
      </c>
      <c r="AH25" s="178" t="str">
        <f>IF(B25="","",IF(Jurnal!AH19="","",Jurnal!AH19))</f>
        <v/>
      </c>
      <c r="AI25" s="210" t="str">
        <f>IF(OR(B25="",AH25=""),"",IF(Jurnal!AI19="",Jurnal!AJ19,IF(Jurnal!AJ19&lt;&gt;"",(Jurnal!AJ19+Jurnal!AI19)/2,Jurnal!AI19)))</f>
        <v/>
      </c>
      <c r="AJ25" s="211" t="str">
        <f>IF(Jurnal!$AJ19="","",Jurnal!$AJ19)</f>
        <v/>
      </c>
      <c r="AK25" s="180" t="str">
        <f t="shared" si="0"/>
        <v/>
      </c>
      <c r="AL25" s="179" t="str">
        <f>IF(B25="","",IF(AG25=0,"bm",IF(Jurnal!AK19="","",Jurnal!AK19)))</f>
        <v/>
      </c>
      <c r="AM25" s="181" t="str">
        <f t="shared" si="1"/>
        <v/>
      </c>
      <c r="AN25" s="182" t="str">
        <f t="shared" si="2"/>
        <v/>
      </c>
      <c r="AO25" s="10"/>
    </row>
    <row r="26" spans="1:41" ht="20.25" customHeight="1">
      <c r="A26" s="216">
        <v>15</v>
      </c>
      <c r="B26" s="175" t="str">
        <f>IF(Jurnal!B20="","",Jurnal!B20)</f>
        <v/>
      </c>
      <c r="C26" s="110" t="str">
        <f>IF(Jurnal!$B$20="","",IF(Jurnal!C20="","",Jurnal!C20))</f>
        <v/>
      </c>
      <c r="D26" s="110" t="str">
        <f>IF(Jurnal!$B$20="","",IF(Jurnal!D20="","",Jurnal!D20))</f>
        <v/>
      </c>
      <c r="E26" s="110" t="str">
        <f>IF(Jurnal!$B$20="","",IF(Jurnal!E20="","",Jurnal!E20))</f>
        <v/>
      </c>
      <c r="F26" s="110" t="str">
        <f>IF(Jurnal!$B$20="","",IF(Jurnal!F20="","",Jurnal!F20))</f>
        <v/>
      </c>
      <c r="G26" s="110" t="str">
        <f>IF(Jurnal!$B$20="","",IF(Jurnal!G20="","",Jurnal!G20))</f>
        <v/>
      </c>
      <c r="H26" s="110" t="str">
        <f>IF(Jurnal!$B$20="","",IF(Jurnal!H20="","",Jurnal!H20))</f>
        <v/>
      </c>
      <c r="I26" s="110" t="str">
        <f>IF(Jurnal!$B$20="","",IF(Jurnal!I20="","",Jurnal!I20))</f>
        <v/>
      </c>
      <c r="J26" s="110" t="str">
        <f>IF(Jurnal!$B$20="","",IF(Jurnal!J20="","",Jurnal!J20))</f>
        <v/>
      </c>
      <c r="K26" s="110" t="str">
        <f>IF(Jurnal!$B$20="","",IF(Jurnal!K20="","",Jurnal!K20))</f>
        <v/>
      </c>
      <c r="L26" s="110" t="str">
        <f>IF(Jurnal!$B$20="","",IF(Jurnal!L20="","",Jurnal!L20))</f>
        <v/>
      </c>
      <c r="M26" s="110" t="str">
        <f>IF(Jurnal!$B$20="","",IF(Jurnal!M20="","",Jurnal!M20))</f>
        <v/>
      </c>
      <c r="N26" s="110" t="str">
        <f>IF(Jurnal!$B$20="","",IF(Jurnal!N20="","",Jurnal!N20))</f>
        <v/>
      </c>
      <c r="O26" s="110" t="str">
        <f>IF(Jurnal!$B$20="","",IF(Jurnal!O20="","",Jurnal!O20))</f>
        <v/>
      </c>
      <c r="P26" s="110" t="str">
        <f>IF(Jurnal!$B$20="","",IF(Jurnal!P20="","",Jurnal!P20))</f>
        <v/>
      </c>
      <c r="Q26" s="110" t="str">
        <f>IF(Jurnal!$B$20="","",IF(Jurnal!Q20="","",Jurnal!Q20))</f>
        <v/>
      </c>
      <c r="R26" s="110" t="str">
        <f>IF(Jurnal!$B$20="","",IF(Jurnal!R20="","",Jurnal!R20))</f>
        <v/>
      </c>
      <c r="S26" s="110" t="str">
        <f>IF(Jurnal!$B$20="","",IF(Jurnal!S20="","",Jurnal!S20))</f>
        <v/>
      </c>
      <c r="T26" s="110" t="str">
        <f>IF(Jurnal!$B$20="","",IF(Jurnal!T20="","",Jurnal!T20))</f>
        <v/>
      </c>
      <c r="U26" s="110" t="str">
        <f>IF(Jurnal!$B$20="","",IF(Jurnal!U20="","",Jurnal!U20))</f>
        <v/>
      </c>
      <c r="V26" s="110" t="str">
        <f>IF(Jurnal!$B$20="","",IF(Jurnal!V20="","",Jurnal!V20))</f>
        <v/>
      </c>
      <c r="W26" s="110" t="str">
        <f>IF(Jurnal!$B$20="","",IF(Jurnal!W20="","",Jurnal!W20))</f>
        <v/>
      </c>
      <c r="X26" s="110" t="str">
        <f>IF(Jurnal!$B$20="","",IF(Jurnal!X20="","",Jurnal!X20))</f>
        <v/>
      </c>
      <c r="Y26" s="110" t="str">
        <f>IF(Jurnal!$B$20="","",IF(Jurnal!Y20="","",Jurnal!Y20))</f>
        <v/>
      </c>
      <c r="Z26" s="110" t="str">
        <f>IF(Jurnal!$B$20="","",IF(Jurnal!Z20="","",Jurnal!Z20))</f>
        <v/>
      </c>
      <c r="AA26" s="110" t="str">
        <f>IF(Jurnal!$B$20="","",IF(Jurnal!AA20="","",Jurnal!AA20))</f>
        <v/>
      </c>
      <c r="AB26" s="110" t="str">
        <f>IF(Jurnal!$B$20="","",IF(Jurnal!AB20="","",Jurnal!AB20))</f>
        <v/>
      </c>
      <c r="AC26" s="110" t="str">
        <f>IF(Jurnal!$B$20="","",IF(Jurnal!AC20="","",Jurnal!AC20))</f>
        <v/>
      </c>
      <c r="AD26" s="110" t="str">
        <f>IF(Jurnal!$B$20="","",IF(Jurnal!AD20="","",Jurnal!AD20))</f>
        <v/>
      </c>
      <c r="AE26" s="110" t="str">
        <f>IF(Jurnal!$B$20="","",IF(Jurnal!AE20="","",Jurnal!AE20))</f>
        <v/>
      </c>
      <c r="AF26" s="110" t="str">
        <f>IF(Jurnal!$B$20="","",IF(Jurnal!AF20="","",Jurnal!AF20))</f>
        <v/>
      </c>
      <c r="AG26" s="178" t="str">
        <f>IF(B26="","",IF(Jurnal!AG20="","",IF(COUNTIF(C26:AF26,"q")&gt;=10,0,Jurnal!AG20)))</f>
        <v/>
      </c>
      <c r="AH26" s="178" t="str">
        <f>IF(B26="","",IF(Jurnal!AH20="","",Jurnal!AH20))</f>
        <v/>
      </c>
      <c r="AI26" s="210" t="str">
        <f>IF(OR(B26="",AH26=""),"",IF(Jurnal!AI20="",Jurnal!AJ20,IF(Jurnal!AJ20&lt;&gt;"",(Jurnal!AJ20+Jurnal!AI20)/2,Jurnal!AI20)))</f>
        <v/>
      </c>
      <c r="AJ26" s="211" t="str">
        <f>IF(Jurnal!$AJ20="","",Jurnal!$AJ20)</f>
        <v/>
      </c>
      <c r="AK26" s="180" t="str">
        <f t="shared" si="0"/>
        <v/>
      </c>
      <c r="AL26" s="179" t="str">
        <f>IF(B26="","",IF(AG26=0,"bm",IF(Jurnal!AK20="","",Jurnal!AK20)))</f>
        <v/>
      </c>
      <c r="AM26" s="181" t="str">
        <f t="shared" si="1"/>
        <v/>
      </c>
      <c r="AN26" s="182" t="str">
        <f t="shared" si="2"/>
        <v/>
      </c>
      <c r="AO26" s="10"/>
    </row>
    <row r="27" spans="1:41" ht="20.25" customHeight="1">
      <c r="A27" s="216">
        <v>16</v>
      </c>
      <c r="B27" s="175" t="str">
        <f>IF(Jurnal!B21="","",Jurnal!B21)</f>
        <v/>
      </c>
      <c r="C27" s="110" t="str">
        <f>IF(Jurnal!$B$21="","",IF(Jurnal!C21="","",Jurnal!C21))</f>
        <v/>
      </c>
      <c r="D27" s="110" t="str">
        <f>IF(Jurnal!$B$21="","",IF(Jurnal!D21="","",Jurnal!D21))</f>
        <v/>
      </c>
      <c r="E27" s="110" t="str">
        <f>IF(Jurnal!$B$21="","",IF(Jurnal!E21="","",Jurnal!E21))</f>
        <v/>
      </c>
      <c r="F27" s="110" t="str">
        <f>IF(Jurnal!$B$21="","",IF(Jurnal!F21="","",Jurnal!F21))</f>
        <v/>
      </c>
      <c r="G27" s="110" t="str">
        <f>IF(Jurnal!$B$21="","",IF(Jurnal!G21="","",Jurnal!G21))</f>
        <v/>
      </c>
      <c r="H27" s="110" t="str">
        <f>IF(Jurnal!$B$21="","",IF(Jurnal!H21="","",Jurnal!H21))</f>
        <v/>
      </c>
      <c r="I27" s="110" t="str">
        <f>IF(Jurnal!$B$21="","",IF(Jurnal!I21="","",Jurnal!I21))</f>
        <v/>
      </c>
      <c r="J27" s="110" t="str">
        <f>IF(Jurnal!$B$21="","",IF(Jurnal!J21="","",Jurnal!J21))</f>
        <v/>
      </c>
      <c r="K27" s="110" t="str">
        <f>IF(Jurnal!$B$21="","",IF(Jurnal!K21="","",Jurnal!K21))</f>
        <v/>
      </c>
      <c r="L27" s="110" t="str">
        <f>IF(Jurnal!$B$21="","",IF(Jurnal!L21="","",Jurnal!L21))</f>
        <v/>
      </c>
      <c r="M27" s="110" t="str">
        <f>IF(Jurnal!$B$21="","",IF(Jurnal!M21="","",Jurnal!M21))</f>
        <v/>
      </c>
      <c r="N27" s="110" t="str">
        <f>IF(Jurnal!$B$21="","",IF(Jurnal!N21="","",Jurnal!N21))</f>
        <v/>
      </c>
      <c r="O27" s="110" t="str">
        <f>IF(Jurnal!$B$21="","",IF(Jurnal!O21="","",Jurnal!O21))</f>
        <v/>
      </c>
      <c r="P27" s="110" t="str">
        <f>IF(Jurnal!$B$21="","",IF(Jurnal!P21="","",Jurnal!P21))</f>
        <v/>
      </c>
      <c r="Q27" s="110" t="str">
        <f>IF(Jurnal!$B$21="","",IF(Jurnal!Q21="","",Jurnal!Q21))</f>
        <v/>
      </c>
      <c r="R27" s="110" t="str">
        <f>IF(Jurnal!$B$21="","",IF(Jurnal!R21="","",Jurnal!R21))</f>
        <v/>
      </c>
      <c r="S27" s="110" t="str">
        <f>IF(Jurnal!$B$21="","",IF(Jurnal!S21="","",Jurnal!S21))</f>
        <v/>
      </c>
      <c r="T27" s="110" t="str">
        <f>IF(Jurnal!$B$21="","",IF(Jurnal!T21="","",Jurnal!T21))</f>
        <v/>
      </c>
      <c r="U27" s="110" t="str">
        <f>IF(Jurnal!$B$21="","",IF(Jurnal!U21="","",Jurnal!U21))</f>
        <v/>
      </c>
      <c r="V27" s="110" t="str">
        <f>IF(Jurnal!$B$21="","",IF(Jurnal!V21="","",Jurnal!V21))</f>
        <v/>
      </c>
      <c r="W27" s="110" t="str">
        <f>IF(Jurnal!$B$21="","",IF(Jurnal!W21="","",Jurnal!W21))</f>
        <v/>
      </c>
      <c r="X27" s="110" t="str">
        <f>IF(Jurnal!$B$21="","",IF(Jurnal!X21="","",Jurnal!X21))</f>
        <v/>
      </c>
      <c r="Y27" s="110" t="str">
        <f>IF(Jurnal!$B$21="","",IF(Jurnal!Y21="","",Jurnal!Y21))</f>
        <v/>
      </c>
      <c r="Z27" s="110" t="str">
        <f>IF(Jurnal!$B$21="","",IF(Jurnal!Z21="","",Jurnal!Z21))</f>
        <v/>
      </c>
      <c r="AA27" s="110" t="str">
        <f>IF(Jurnal!$B$21="","",IF(Jurnal!AA21="","",Jurnal!AA21))</f>
        <v/>
      </c>
      <c r="AB27" s="110" t="str">
        <f>IF(Jurnal!$B$21="","",IF(Jurnal!AB21="","",Jurnal!AB21))</f>
        <v/>
      </c>
      <c r="AC27" s="110" t="str">
        <f>IF(Jurnal!$B$21="","",IF(Jurnal!AC21="","",Jurnal!AC21))</f>
        <v/>
      </c>
      <c r="AD27" s="110" t="str">
        <f>IF(Jurnal!$B$21="","",IF(Jurnal!AD21="","",Jurnal!AD21))</f>
        <v/>
      </c>
      <c r="AE27" s="110" t="str">
        <f>IF(Jurnal!$B$21="","",IF(Jurnal!AE21="","",Jurnal!AE21))</f>
        <v/>
      </c>
      <c r="AF27" s="110" t="str">
        <f>IF(Jurnal!$B$21="","",IF(Jurnal!AF21="","",Jurnal!AF21))</f>
        <v/>
      </c>
      <c r="AG27" s="178" t="str">
        <f>IF(B27="","",IF(Jurnal!AG21="","",IF(COUNTIF(C27:AF27,"q")&gt;=10,0,Jurnal!AG21)))</f>
        <v/>
      </c>
      <c r="AH27" s="178" t="str">
        <f>IF(B27="","",IF(Jurnal!AH21="","",Jurnal!AH21))</f>
        <v/>
      </c>
      <c r="AI27" s="210" t="str">
        <f>IF(OR(B27="",AH27=""),"",IF(Jurnal!AI21="",Jurnal!AJ21,IF(Jurnal!AJ21&lt;&gt;"",(Jurnal!AJ21+Jurnal!AI21)/2,Jurnal!AI21)))</f>
        <v/>
      </c>
      <c r="AJ27" s="211" t="str">
        <f>IF(Jurnal!$AJ21="","",Jurnal!$AJ21)</f>
        <v/>
      </c>
      <c r="AK27" s="180" t="str">
        <f t="shared" si="0"/>
        <v/>
      </c>
      <c r="AL27" s="179" t="str">
        <f>IF(B27="","",IF(AG27=0,"bm",IF(Jurnal!AK21="","",Jurnal!AK21)))</f>
        <v/>
      </c>
      <c r="AM27" s="181" t="str">
        <f t="shared" si="1"/>
        <v/>
      </c>
      <c r="AN27" s="182" t="str">
        <f t="shared" si="2"/>
        <v/>
      </c>
      <c r="AO27" s="10"/>
    </row>
    <row r="28" spans="1:41" ht="20.25" customHeight="1">
      <c r="A28" s="216">
        <v>17</v>
      </c>
      <c r="B28" s="175" t="str">
        <f>IF(Jurnal!B22="","",Jurnal!B22)</f>
        <v/>
      </c>
      <c r="C28" s="110" t="str">
        <f>IF(Jurnal!$B$22="","",IF(Jurnal!C22="","",Jurnal!C22))</f>
        <v/>
      </c>
      <c r="D28" s="110" t="str">
        <f>IF(Jurnal!$B$22="","",IF(Jurnal!D22="","",Jurnal!D22))</f>
        <v/>
      </c>
      <c r="E28" s="110" t="str">
        <f>IF(Jurnal!$B$22="","",IF(Jurnal!E22="","",Jurnal!E22))</f>
        <v/>
      </c>
      <c r="F28" s="110" t="str">
        <f>IF(Jurnal!$B$22="","",IF(Jurnal!F22="","",Jurnal!F22))</f>
        <v/>
      </c>
      <c r="G28" s="110" t="str">
        <f>IF(Jurnal!$B$22="","",IF(Jurnal!G22="","",Jurnal!G22))</f>
        <v/>
      </c>
      <c r="H28" s="110" t="str">
        <f>IF(Jurnal!$B$22="","",IF(Jurnal!H22="","",Jurnal!H22))</f>
        <v/>
      </c>
      <c r="I28" s="110" t="str">
        <f>IF(Jurnal!$B$22="","",IF(Jurnal!I22="","",Jurnal!I22))</f>
        <v/>
      </c>
      <c r="J28" s="110" t="str">
        <f>IF(Jurnal!$B$22="","",IF(Jurnal!J22="","",Jurnal!J22))</f>
        <v/>
      </c>
      <c r="K28" s="110" t="str">
        <f>IF(Jurnal!$B$22="","",IF(Jurnal!K22="","",Jurnal!K22))</f>
        <v/>
      </c>
      <c r="L28" s="110" t="str">
        <f>IF(Jurnal!$B$22="","",IF(Jurnal!L22="","",Jurnal!L22))</f>
        <v/>
      </c>
      <c r="M28" s="110" t="str">
        <f>IF(Jurnal!$B$22="","",IF(Jurnal!M22="","",Jurnal!M22))</f>
        <v/>
      </c>
      <c r="N28" s="110" t="str">
        <f>IF(Jurnal!$B$22="","",IF(Jurnal!N22="","",Jurnal!N22))</f>
        <v/>
      </c>
      <c r="O28" s="110" t="str">
        <f>IF(Jurnal!$B$22="","",IF(Jurnal!O22="","",Jurnal!O22))</f>
        <v/>
      </c>
      <c r="P28" s="110" t="str">
        <f>IF(Jurnal!$B$22="","",IF(Jurnal!P22="","",Jurnal!P22))</f>
        <v/>
      </c>
      <c r="Q28" s="110" t="str">
        <f>IF(Jurnal!$B$22="","",IF(Jurnal!Q22="","",Jurnal!Q22))</f>
        <v/>
      </c>
      <c r="R28" s="110" t="str">
        <f>IF(Jurnal!$B$22="","",IF(Jurnal!R22="","",Jurnal!R22))</f>
        <v/>
      </c>
      <c r="S28" s="110" t="str">
        <f>IF(Jurnal!$B$22="","",IF(Jurnal!S22="","",Jurnal!S22))</f>
        <v/>
      </c>
      <c r="T28" s="110" t="str">
        <f>IF(Jurnal!$B$22="","",IF(Jurnal!T22="","",Jurnal!T22))</f>
        <v/>
      </c>
      <c r="U28" s="110" t="str">
        <f>IF(Jurnal!$B$22="","",IF(Jurnal!U22="","",Jurnal!U22))</f>
        <v/>
      </c>
      <c r="V28" s="110" t="str">
        <f>IF(Jurnal!$B$22="","",IF(Jurnal!V22="","",Jurnal!V22))</f>
        <v/>
      </c>
      <c r="W28" s="110" t="str">
        <f>IF(Jurnal!$B$22="","",IF(Jurnal!W22="","",Jurnal!W22))</f>
        <v/>
      </c>
      <c r="X28" s="110" t="str">
        <f>IF(Jurnal!$B$22="","",IF(Jurnal!X22="","",Jurnal!X22))</f>
        <v/>
      </c>
      <c r="Y28" s="110" t="str">
        <f>IF(Jurnal!$B$22="","",IF(Jurnal!Y22="","",Jurnal!Y22))</f>
        <v/>
      </c>
      <c r="Z28" s="110" t="str">
        <f>IF(Jurnal!$B$22="","",IF(Jurnal!Z22="","",Jurnal!Z22))</f>
        <v/>
      </c>
      <c r="AA28" s="110" t="str">
        <f>IF(Jurnal!$B$22="","",IF(Jurnal!AA22="","",Jurnal!AA22))</f>
        <v/>
      </c>
      <c r="AB28" s="110" t="str">
        <f>IF(Jurnal!$B$22="","",IF(Jurnal!AB22="","",Jurnal!AB22))</f>
        <v/>
      </c>
      <c r="AC28" s="110" t="str">
        <f>IF(Jurnal!$B$22="","",IF(Jurnal!AC22="","",Jurnal!AC22))</f>
        <v/>
      </c>
      <c r="AD28" s="110" t="str">
        <f>IF(Jurnal!$B$22="","",IF(Jurnal!AD22="","",Jurnal!AD22))</f>
        <v/>
      </c>
      <c r="AE28" s="110" t="str">
        <f>IF(Jurnal!$B$22="","",IF(Jurnal!AE22="","",Jurnal!AE22))</f>
        <v/>
      </c>
      <c r="AF28" s="110" t="str">
        <f>IF(Jurnal!$B$22="","",IF(Jurnal!AF22="","",Jurnal!AF22))</f>
        <v/>
      </c>
      <c r="AG28" s="178" t="str">
        <f>IF(B28="","",IF(Jurnal!AG22="","",IF(COUNTIF(C28:AF28,"q")&gt;=10,0,Jurnal!AG22)))</f>
        <v/>
      </c>
      <c r="AH28" s="178" t="str">
        <f>IF(B28="","",IF(Jurnal!AH22="","",Jurnal!AH22))</f>
        <v/>
      </c>
      <c r="AI28" s="210" t="str">
        <f>IF(OR(B28="",AH28=""),"",IF(Jurnal!AI22="",Jurnal!AJ22,IF(Jurnal!AJ22&lt;&gt;"",(Jurnal!AJ22+Jurnal!AI22)/2,Jurnal!AI22)))</f>
        <v/>
      </c>
      <c r="AJ28" s="211" t="str">
        <f>IF(Jurnal!$AJ22="","",Jurnal!$AJ22)</f>
        <v/>
      </c>
      <c r="AK28" s="180" t="str">
        <f t="shared" si="0"/>
        <v/>
      </c>
      <c r="AL28" s="179" t="str">
        <f>IF(B28="","",IF(AG28=0,"bm",IF(Jurnal!AK22="","",Jurnal!AK22)))</f>
        <v/>
      </c>
      <c r="AM28" s="181" t="str">
        <f t="shared" si="1"/>
        <v/>
      </c>
      <c r="AN28" s="182" t="str">
        <f t="shared" si="2"/>
        <v/>
      </c>
      <c r="AO28" s="10"/>
    </row>
    <row r="29" spans="1:41" ht="20.25" customHeight="1">
      <c r="A29" s="216">
        <v>18</v>
      </c>
      <c r="B29" s="175" t="str">
        <f>IF(Jurnal!B23="","",Jurnal!B23)</f>
        <v/>
      </c>
      <c r="C29" s="110" t="str">
        <f>IF(Jurnal!$B$23="","",IF(Jurnal!C23="","",Jurnal!C23))</f>
        <v/>
      </c>
      <c r="D29" s="110" t="str">
        <f>IF(Jurnal!$B$23="","",IF(Jurnal!D23="","",Jurnal!D23))</f>
        <v/>
      </c>
      <c r="E29" s="110" t="str">
        <f>IF(Jurnal!$B$23="","",IF(Jurnal!E23="","",Jurnal!E23))</f>
        <v/>
      </c>
      <c r="F29" s="110" t="str">
        <f>IF(Jurnal!$B$23="","",IF(Jurnal!F23="","",Jurnal!F23))</f>
        <v/>
      </c>
      <c r="G29" s="110" t="str">
        <f>IF(Jurnal!$B$23="","",IF(Jurnal!G23="","",Jurnal!G23))</f>
        <v/>
      </c>
      <c r="H29" s="110" t="str">
        <f>IF(Jurnal!$B$23="","",IF(Jurnal!H23="","",Jurnal!H23))</f>
        <v/>
      </c>
      <c r="I29" s="110" t="str">
        <f>IF(Jurnal!$B$23="","",IF(Jurnal!I23="","",Jurnal!I23))</f>
        <v/>
      </c>
      <c r="J29" s="110" t="str">
        <f>IF(Jurnal!$B$23="","",IF(Jurnal!J23="","",Jurnal!J23))</f>
        <v/>
      </c>
      <c r="K29" s="110" t="str">
        <f>IF(Jurnal!$B$23="","",IF(Jurnal!K23="","",Jurnal!K23))</f>
        <v/>
      </c>
      <c r="L29" s="110" t="str">
        <f>IF(Jurnal!$B$23="","",IF(Jurnal!L23="","",Jurnal!L23))</f>
        <v/>
      </c>
      <c r="M29" s="110" t="str">
        <f>IF(Jurnal!$B$23="","",IF(Jurnal!M23="","",Jurnal!M23))</f>
        <v/>
      </c>
      <c r="N29" s="110" t="str">
        <f>IF(Jurnal!$B$23="","",IF(Jurnal!N23="","",Jurnal!N23))</f>
        <v/>
      </c>
      <c r="O29" s="110" t="str">
        <f>IF(Jurnal!$B$23="","",IF(Jurnal!O23="","",Jurnal!O23))</f>
        <v/>
      </c>
      <c r="P29" s="110" t="str">
        <f>IF(Jurnal!$B$23="","",IF(Jurnal!P23="","",Jurnal!P23))</f>
        <v/>
      </c>
      <c r="Q29" s="110" t="str">
        <f>IF(Jurnal!$B$23="","",IF(Jurnal!Q23="","",Jurnal!Q23))</f>
        <v/>
      </c>
      <c r="R29" s="110" t="str">
        <f>IF(Jurnal!$B$23="","",IF(Jurnal!R23="","",Jurnal!R23))</f>
        <v/>
      </c>
      <c r="S29" s="110" t="str">
        <f>IF(Jurnal!$B$23="","",IF(Jurnal!S23="","",Jurnal!S23))</f>
        <v/>
      </c>
      <c r="T29" s="110" t="str">
        <f>IF(Jurnal!$B$23="","",IF(Jurnal!T23="","",Jurnal!T23))</f>
        <v/>
      </c>
      <c r="U29" s="110" t="str">
        <f>IF(Jurnal!$B$23="","",IF(Jurnal!U23="","",Jurnal!U23))</f>
        <v/>
      </c>
      <c r="V29" s="110" t="str">
        <f>IF(Jurnal!$B$23="","",IF(Jurnal!V23="","",Jurnal!V23))</f>
        <v/>
      </c>
      <c r="W29" s="110" t="str">
        <f>IF(Jurnal!$B$23="","",IF(Jurnal!W23="","",Jurnal!W23))</f>
        <v/>
      </c>
      <c r="X29" s="110" t="str">
        <f>IF(Jurnal!$B$23="","",IF(Jurnal!X23="","",Jurnal!X23))</f>
        <v/>
      </c>
      <c r="Y29" s="110" t="str">
        <f>IF(Jurnal!$B$23="","",IF(Jurnal!Y23="","",Jurnal!Y23))</f>
        <v/>
      </c>
      <c r="Z29" s="110" t="str">
        <f>IF(Jurnal!$B$23="","",IF(Jurnal!Z23="","",Jurnal!Z23))</f>
        <v/>
      </c>
      <c r="AA29" s="110" t="str">
        <f>IF(Jurnal!$B$23="","",IF(Jurnal!AA23="","",Jurnal!AA23))</f>
        <v/>
      </c>
      <c r="AB29" s="110" t="str">
        <f>IF(Jurnal!$B$23="","",IF(Jurnal!AB23="","",Jurnal!AB23))</f>
        <v/>
      </c>
      <c r="AC29" s="110" t="str">
        <f>IF(Jurnal!$B$23="","",IF(Jurnal!AC23="","",Jurnal!AC23))</f>
        <v/>
      </c>
      <c r="AD29" s="110" t="str">
        <f>IF(Jurnal!$B$23="","",IF(Jurnal!AD23="","",Jurnal!AD23))</f>
        <v/>
      </c>
      <c r="AE29" s="110" t="str">
        <f>IF(Jurnal!$B$23="","",IF(Jurnal!AE23="","",Jurnal!AE23))</f>
        <v/>
      </c>
      <c r="AF29" s="110" t="str">
        <f>IF(Jurnal!$B$23="","",IF(Jurnal!AF23="","",Jurnal!AF23))</f>
        <v/>
      </c>
      <c r="AG29" s="178" t="str">
        <f>IF(B29="","",IF(Jurnal!AG23="","",IF(COUNTIF(C29:AF29,"q")&gt;=10,0,Jurnal!AG23)))</f>
        <v/>
      </c>
      <c r="AH29" s="178" t="str">
        <f>IF(B29="","",IF(Jurnal!AH23="","",Jurnal!AH23))</f>
        <v/>
      </c>
      <c r="AI29" s="210" t="str">
        <f>IF(OR(B29="",AH29=""),"",IF(Jurnal!AI23="",Jurnal!AJ23,IF(Jurnal!AJ23&lt;&gt;"",(Jurnal!AJ23+Jurnal!AI23)/2,Jurnal!AI23)))</f>
        <v/>
      </c>
      <c r="AJ29" s="211" t="str">
        <f>IF(Jurnal!$AJ23="","",Jurnal!$AJ23)</f>
        <v/>
      </c>
      <c r="AK29" s="180" t="str">
        <f t="shared" si="0"/>
        <v/>
      </c>
      <c r="AL29" s="179" t="str">
        <f>IF(B29="","",IF(AG29=0,"bm",IF(Jurnal!AK23="","",Jurnal!AK23)))</f>
        <v/>
      </c>
      <c r="AM29" s="181" t="str">
        <f t="shared" si="1"/>
        <v/>
      </c>
      <c r="AN29" s="182" t="str">
        <f t="shared" si="2"/>
        <v/>
      </c>
      <c r="AO29" s="10"/>
    </row>
    <row r="30" spans="1:41" ht="20.25" customHeight="1">
      <c r="A30" s="216">
        <v>19</v>
      </c>
      <c r="B30" s="175" t="str">
        <f>IF(Jurnal!B24="","",Jurnal!B24)</f>
        <v/>
      </c>
      <c r="C30" s="110" t="str">
        <f>IF(Jurnal!$B$24="","",IF(Jurnal!C24="","",Jurnal!C24))</f>
        <v/>
      </c>
      <c r="D30" s="110" t="str">
        <f>IF(Jurnal!$B$24="","",IF(Jurnal!D24="","",Jurnal!D24))</f>
        <v/>
      </c>
      <c r="E30" s="110" t="str">
        <f>IF(Jurnal!$B$24="","",IF(Jurnal!E24="","",Jurnal!E24))</f>
        <v/>
      </c>
      <c r="F30" s="110" t="str">
        <f>IF(Jurnal!$B$24="","",IF(Jurnal!F24="","",Jurnal!F24))</f>
        <v/>
      </c>
      <c r="G30" s="110" t="str">
        <f>IF(Jurnal!$B$24="","",IF(Jurnal!G24="","",Jurnal!G24))</f>
        <v/>
      </c>
      <c r="H30" s="110" t="str">
        <f>IF(Jurnal!$B$24="","",IF(Jurnal!H24="","",Jurnal!H24))</f>
        <v/>
      </c>
      <c r="I30" s="110" t="str">
        <f>IF(Jurnal!$B$24="","",IF(Jurnal!I24="","",Jurnal!I24))</f>
        <v/>
      </c>
      <c r="J30" s="110" t="str">
        <f>IF(Jurnal!$B$24="","",IF(Jurnal!J24="","",Jurnal!J24))</f>
        <v/>
      </c>
      <c r="K30" s="110" t="str">
        <f>IF(Jurnal!$B$24="","",IF(Jurnal!K24="","",Jurnal!K24))</f>
        <v/>
      </c>
      <c r="L30" s="110" t="str">
        <f>IF(Jurnal!$B$24="","",IF(Jurnal!L24="","",Jurnal!L24))</f>
        <v/>
      </c>
      <c r="M30" s="110" t="str">
        <f>IF(Jurnal!$B$24="","",IF(Jurnal!M24="","",Jurnal!M24))</f>
        <v/>
      </c>
      <c r="N30" s="110" t="str">
        <f>IF(Jurnal!$B$24="","",IF(Jurnal!N24="","",Jurnal!N24))</f>
        <v/>
      </c>
      <c r="O30" s="110" t="str">
        <f>IF(Jurnal!$B$24="","",IF(Jurnal!O24="","",Jurnal!O24))</f>
        <v/>
      </c>
      <c r="P30" s="110" t="str">
        <f>IF(Jurnal!$B$24="","",IF(Jurnal!P24="","",Jurnal!P24))</f>
        <v/>
      </c>
      <c r="Q30" s="110" t="str">
        <f>IF(Jurnal!$B$24="","",IF(Jurnal!Q24="","",Jurnal!Q24))</f>
        <v/>
      </c>
      <c r="R30" s="110" t="str">
        <f>IF(Jurnal!$B$24="","",IF(Jurnal!R24="","",Jurnal!R24))</f>
        <v/>
      </c>
      <c r="S30" s="110" t="str">
        <f>IF(Jurnal!$B$24="","",IF(Jurnal!S24="","",Jurnal!S24))</f>
        <v/>
      </c>
      <c r="T30" s="110" t="str">
        <f>IF(Jurnal!$B$24="","",IF(Jurnal!T24="","",Jurnal!T24))</f>
        <v/>
      </c>
      <c r="U30" s="110" t="str">
        <f>IF(Jurnal!$B$24="","",IF(Jurnal!U24="","",Jurnal!U24))</f>
        <v/>
      </c>
      <c r="V30" s="110" t="str">
        <f>IF(Jurnal!$B$24="","",IF(Jurnal!V24="","",Jurnal!V24))</f>
        <v/>
      </c>
      <c r="W30" s="110" t="str">
        <f>IF(Jurnal!$B$24="","",IF(Jurnal!W24="","",Jurnal!W24))</f>
        <v/>
      </c>
      <c r="X30" s="110" t="str">
        <f>IF(Jurnal!$B$24="","",IF(Jurnal!X24="","",Jurnal!X24))</f>
        <v/>
      </c>
      <c r="Y30" s="110" t="str">
        <f>IF(Jurnal!$B$24="","",IF(Jurnal!Y24="","",Jurnal!Y24))</f>
        <v/>
      </c>
      <c r="Z30" s="110" t="str">
        <f>IF(Jurnal!$B$24="","",IF(Jurnal!Z24="","",Jurnal!Z24))</f>
        <v/>
      </c>
      <c r="AA30" s="110" t="str">
        <f>IF(Jurnal!$B$24="","",IF(Jurnal!AA24="","",Jurnal!AA24))</f>
        <v/>
      </c>
      <c r="AB30" s="110" t="str">
        <f>IF(Jurnal!$B$24="","",IF(Jurnal!AB24="","",Jurnal!AB24))</f>
        <v/>
      </c>
      <c r="AC30" s="110" t="str">
        <f>IF(Jurnal!$B$24="","",IF(Jurnal!AC24="","",Jurnal!AC24))</f>
        <v/>
      </c>
      <c r="AD30" s="110" t="str">
        <f>IF(Jurnal!$B$24="","",IF(Jurnal!AD24="","",Jurnal!AD24))</f>
        <v/>
      </c>
      <c r="AE30" s="110" t="str">
        <f>IF(Jurnal!$B$24="","",IF(Jurnal!AE24="","",Jurnal!AE24))</f>
        <v/>
      </c>
      <c r="AF30" s="110" t="str">
        <f>IF(Jurnal!$B$24="","",IF(Jurnal!AF24="","",Jurnal!AF24))</f>
        <v/>
      </c>
      <c r="AG30" s="178" t="str">
        <f>IF(B30="","",IF(Jurnal!AG24="","",IF(COUNTIF(C30:AF30,"q")&gt;=10,0,Jurnal!AG24)))</f>
        <v/>
      </c>
      <c r="AH30" s="178" t="str">
        <f>IF(B30="","",IF(Jurnal!AH24="","",Jurnal!AH24))</f>
        <v/>
      </c>
      <c r="AI30" s="210" t="str">
        <f>IF(OR(B30="",AH30=""),"",IF(Jurnal!AI24="",Jurnal!AJ24,IF(Jurnal!AJ24&lt;&gt;"",(Jurnal!AJ24+Jurnal!AI24)/2,Jurnal!AI24)))</f>
        <v/>
      </c>
      <c r="AJ30" s="211" t="str">
        <f>IF(Jurnal!$AJ24="","",Jurnal!$AJ24)</f>
        <v/>
      </c>
      <c r="AK30" s="180" t="str">
        <f t="shared" si="0"/>
        <v/>
      </c>
      <c r="AL30" s="179" t="str">
        <f>IF(B30="","",IF(AG30=0,"bm",IF(Jurnal!AK24="","",Jurnal!AK24)))</f>
        <v/>
      </c>
      <c r="AM30" s="181" t="str">
        <f t="shared" si="1"/>
        <v/>
      </c>
      <c r="AN30" s="182" t="str">
        <f t="shared" si="2"/>
        <v/>
      </c>
      <c r="AO30" s="10"/>
    </row>
    <row r="31" spans="1:41" ht="20.25" customHeight="1">
      <c r="A31" s="216">
        <v>20</v>
      </c>
      <c r="B31" s="175" t="str">
        <f>IF(Jurnal!B25="","",Jurnal!B25)</f>
        <v/>
      </c>
      <c r="C31" s="110" t="str">
        <f>IF(Jurnal!$B$25="","",IF(Jurnal!C25="","",Jurnal!C25))</f>
        <v/>
      </c>
      <c r="D31" s="110" t="str">
        <f>IF(Jurnal!$B$25="","",IF(Jurnal!D25="","",Jurnal!D25))</f>
        <v/>
      </c>
      <c r="E31" s="110" t="str">
        <f>IF(Jurnal!$B$25="","",IF(Jurnal!E25="","",Jurnal!E25))</f>
        <v/>
      </c>
      <c r="F31" s="110" t="str">
        <f>IF(Jurnal!$B$25="","",IF(Jurnal!F25="","",Jurnal!F25))</f>
        <v/>
      </c>
      <c r="G31" s="110" t="str">
        <f>IF(Jurnal!$B$25="","",IF(Jurnal!G25="","",Jurnal!G25))</f>
        <v/>
      </c>
      <c r="H31" s="110" t="str">
        <f>IF(Jurnal!$B$25="","",IF(Jurnal!H25="","",Jurnal!H25))</f>
        <v/>
      </c>
      <c r="I31" s="110" t="str">
        <f>IF(Jurnal!$B$25="","",IF(Jurnal!I25="","",Jurnal!I25))</f>
        <v/>
      </c>
      <c r="J31" s="110" t="str">
        <f>IF(Jurnal!$B$25="","",IF(Jurnal!J25="","",Jurnal!J25))</f>
        <v/>
      </c>
      <c r="K31" s="110" t="str">
        <f>IF(Jurnal!$B$25="","",IF(Jurnal!K25="","",Jurnal!K25))</f>
        <v/>
      </c>
      <c r="L31" s="110" t="str">
        <f>IF(Jurnal!$B$25="","",IF(Jurnal!L25="","",Jurnal!L25))</f>
        <v/>
      </c>
      <c r="M31" s="110" t="str">
        <f>IF(Jurnal!$B$25="","",IF(Jurnal!M25="","",Jurnal!M25))</f>
        <v/>
      </c>
      <c r="N31" s="110" t="str">
        <f>IF(Jurnal!$B$25="","",IF(Jurnal!N25="","",Jurnal!N25))</f>
        <v/>
      </c>
      <c r="O31" s="110" t="str">
        <f>IF(Jurnal!$B$25="","",IF(Jurnal!O25="","",Jurnal!O25))</f>
        <v/>
      </c>
      <c r="P31" s="110" t="str">
        <f>IF(Jurnal!$B$25="","",IF(Jurnal!P25="","",Jurnal!P25))</f>
        <v/>
      </c>
      <c r="Q31" s="110" t="str">
        <f>IF(Jurnal!$B$25="","",IF(Jurnal!Q25="","",Jurnal!Q25))</f>
        <v/>
      </c>
      <c r="R31" s="110" t="str">
        <f>IF(Jurnal!$B$25="","",IF(Jurnal!R25="","",Jurnal!R25))</f>
        <v/>
      </c>
      <c r="S31" s="110" t="str">
        <f>IF(Jurnal!$B$25="","",IF(Jurnal!S25="","",Jurnal!S25))</f>
        <v/>
      </c>
      <c r="T31" s="110" t="str">
        <f>IF(Jurnal!$B$25="","",IF(Jurnal!T25="","",Jurnal!T25))</f>
        <v/>
      </c>
      <c r="U31" s="110" t="str">
        <f>IF(Jurnal!$B$25="","",IF(Jurnal!U25="","",Jurnal!U25))</f>
        <v/>
      </c>
      <c r="V31" s="110" t="str">
        <f>IF(Jurnal!$B$25="","",IF(Jurnal!V25="","",Jurnal!V25))</f>
        <v/>
      </c>
      <c r="W31" s="110" t="str">
        <f>IF(Jurnal!$B$25="","",IF(Jurnal!W25="","",Jurnal!W25))</f>
        <v/>
      </c>
      <c r="X31" s="110" t="str">
        <f>IF(Jurnal!$B$25="","",IF(Jurnal!X25="","",Jurnal!X25))</f>
        <v/>
      </c>
      <c r="Y31" s="110" t="str">
        <f>IF(Jurnal!$B$25="","",IF(Jurnal!Y25="","",Jurnal!Y25))</f>
        <v/>
      </c>
      <c r="Z31" s="110" t="str">
        <f>IF(Jurnal!$B$25="","",IF(Jurnal!Z25="","",Jurnal!Z25))</f>
        <v/>
      </c>
      <c r="AA31" s="110" t="str">
        <f>IF(Jurnal!$B$25="","",IF(Jurnal!AA25="","",Jurnal!AA25))</f>
        <v/>
      </c>
      <c r="AB31" s="110" t="str">
        <f>IF(Jurnal!$B$25="","",IF(Jurnal!AB25="","",Jurnal!AB25))</f>
        <v/>
      </c>
      <c r="AC31" s="110" t="str">
        <f>IF(Jurnal!$B$25="","",IF(Jurnal!AC25="","",Jurnal!AC25))</f>
        <v/>
      </c>
      <c r="AD31" s="110" t="str">
        <f>IF(Jurnal!$B$25="","",IF(Jurnal!AD25="","",Jurnal!AD25))</f>
        <v/>
      </c>
      <c r="AE31" s="110" t="str">
        <f>IF(Jurnal!$B$25="","",IF(Jurnal!AE25="","",Jurnal!AE25))</f>
        <v/>
      </c>
      <c r="AF31" s="110" t="str">
        <f>IF(Jurnal!$B$25="","",IF(Jurnal!AF25="","",Jurnal!AF25))</f>
        <v/>
      </c>
      <c r="AG31" s="178" t="str">
        <f>IF(B31="","",IF(Jurnal!AG25="","",IF(COUNTIF(C31:AF31,"q")&gt;=10,0,Jurnal!AG25)))</f>
        <v/>
      </c>
      <c r="AH31" s="178" t="str">
        <f>IF(B31="","",IF(Jurnal!AH25="","",Jurnal!AH25))</f>
        <v/>
      </c>
      <c r="AI31" s="210" t="str">
        <f>IF(OR(B31="",AH31=""),"",IF(Jurnal!AI25="",Jurnal!AJ25,IF(Jurnal!AJ25&lt;&gt;"",(Jurnal!AJ25+Jurnal!AI25)/2,Jurnal!AI25)))</f>
        <v/>
      </c>
      <c r="AJ31" s="211" t="str">
        <f>IF(Jurnal!$AJ25="","",Jurnal!$AJ25)</f>
        <v/>
      </c>
      <c r="AK31" s="180" t="str">
        <f t="shared" si="0"/>
        <v/>
      </c>
      <c r="AL31" s="179" t="str">
        <f>IF(B31="","",IF(AG31=0,"bm",IF(Jurnal!AK25="","",Jurnal!AK25)))</f>
        <v/>
      </c>
      <c r="AM31" s="181" t="str">
        <f t="shared" si="1"/>
        <v/>
      </c>
      <c r="AN31" s="182" t="str">
        <f t="shared" si="2"/>
        <v/>
      </c>
      <c r="AO31" s="10"/>
    </row>
    <row r="32" spans="1:41" ht="20.25" customHeight="1">
      <c r="A32" s="216">
        <v>21</v>
      </c>
      <c r="B32" s="175" t="str">
        <f>IF(Jurnal!B26="","",Jurnal!B26)</f>
        <v/>
      </c>
      <c r="C32" s="110" t="str">
        <f>IF(Jurnal!$B$26="","",IF(Jurnal!C26="","",Jurnal!C26))</f>
        <v/>
      </c>
      <c r="D32" s="110" t="str">
        <f>IF(Jurnal!$B$26="","",IF(Jurnal!D26="","",Jurnal!D26))</f>
        <v/>
      </c>
      <c r="E32" s="110" t="str">
        <f>IF(Jurnal!$B$26="","",IF(Jurnal!E26="","",Jurnal!E26))</f>
        <v/>
      </c>
      <c r="F32" s="110" t="str">
        <f>IF(Jurnal!$B$26="","",IF(Jurnal!F26="","",Jurnal!F26))</f>
        <v/>
      </c>
      <c r="G32" s="110" t="str">
        <f>IF(Jurnal!$B$26="","",IF(Jurnal!G26="","",Jurnal!G26))</f>
        <v/>
      </c>
      <c r="H32" s="110" t="str">
        <f>IF(Jurnal!$B$26="","",IF(Jurnal!H26="","",Jurnal!H26))</f>
        <v/>
      </c>
      <c r="I32" s="110" t="str">
        <f>IF(Jurnal!$B$26="","",IF(Jurnal!I26="","",Jurnal!I26))</f>
        <v/>
      </c>
      <c r="J32" s="110" t="str">
        <f>IF(Jurnal!$B$26="","",IF(Jurnal!J26="","",Jurnal!J26))</f>
        <v/>
      </c>
      <c r="K32" s="110" t="str">
        <f>IF(Jurnal!$B$26="","",IF(Jurnal!K26="","",Jurnal!K26))</f>
        <v/>
      </c>
      <c r="L32" s="110" t="str">
        <f>IF(Jurnal!$B$26="","",IF(Jurnal!L26="","",Jurnal!L26))</f>
        <v/>
      </c>
      <c r="M32" s="110" t="str">
        <f>IF(Jurnal!$B$26="","",IF(Jurnal!M26="","",Jurnal!M26))</f>
        <v/>
      </c>
      <c r="N32" s="110" t="str">
        <f>IF(Jurnal!$B$26="","",IF(Jurnal!N26="","",Jurnal!N26))</f>
        <v/>
      </c>
      <c r="O32" s="110" t="str">
        <f>IF(Jurnal!$B$26="","",IF(Jurnal!O26="","",Jurnal!O26))</f>
        <v/>
      </c>
      <c r="P32" s="110" t="str">
        <f>IF(Jurnal!$B$26="","",IF(Jurnal!P26="","",Jurnal!P26))</f>
        <v/>
      </c>
      <c r="Q32" s="110" t="str">
        <f>IF(Jurnal!$B$26="","",IF(Jurnal!Q26="","",Jurnal!Q26))</f>
        <v/>
      </c>
      <c r="R32" s="110" t="str">
        <f>IF(Jurnal!$B$26="","",IF(Jurnal!R26="","",Jurnal!R26))</f>
        <v/>
      </c>
      <c r="S32" s="110" t="str">
        <f>IF(Jurnal!$B$26="","",IF(Jurnal!S26="","",Jurnal!S26))</f>
        <v/>
      </c>
      <c r="T32" s="110" t="str">
        <f>IF(Jurnal!$B$26="","",IF(Jurnal!T26="","",Jurnal!T26))</f>
        <v/>
      </c>
      <c r="U32" s="110" t="str">
        <f>IF(Jurnal!$B$26="","",IF(Jurnal!U26="","",Jurnal!U26))</f>
        <v/>
      </c>
      <c r="V32" s="110" t="str">
        <f>IF(Jurnal!$B$26="","",IF(Jurnal!V26="","",Jurnal!V26))</f>
        <v/>
      </c>
      <c r="W32" s="110" t="str">
        <f>IF(Jurnal!$B$26="","",IF(Jurnal!W26="","",Jurnal!W26))</f>
        <v/>
      </c>
      <c r="X32" s="110" t="str">
        <f>IF(Jurnal!$B$26="","",IF(Jurnal!X26="","",Jurnal!X26))</f>
        <v/>
      </c>
      <c r="Y32" s="110" t="str">
        <f>IF(Jurnal!$B$26="","",IF(Jurnal!Y26="","",Jurnal!Y26))</f>
        <v/>
      </c>
      <c r="Z32" s="110" t="str">
        <f>IF(Jurnal!$B$26="","",IF(Jurnal!Z26="","",Jurnal!Z26))</f>
        <v/>
      </c>
      <c r="AA32" s="110" t="str">
        <f>IF(Jurnal!$B$26="","",IF(Jurnal!AA26="","",Jurnal!AA26))</f>
        <v/>
      </c>
      <c r="AB32" s="110" t="str">
        <f>IF(Jurnal!$B$26="","",IF(Jurnal!AB26="","",Jurnal!AB26))</f>
        <v/>
      </c>
      <c r="AC32" s="110" t="str">
        <f>IF(Jurnal!$B$26="","",IF(Jurnal!AC26="","",Jurnal!AC26))</f>
        <v/>
      </c>
      <c r="AD32" s="110" t="str">
        <f>IF(Jurnal!$B$26="","",IF(Jurnal!AD26="","",Jurnal!AD26))</f>
        <v/>
      </c>
      <c r="AE32" s="110" t="str">
        <f>IF(Jurnal!$B$26="","",IF(Jurnal!AE26="","",Jurnal!AE26))</f>
        <v/>
      </c>
      <c r="AF32" s="110" t="str">
        <f>IF(Jurnal!$B$26="","",IF(Jurnal!AF26="","",Jurnal!AF26))</f>
        <v/>
      </c>
      <c r="AG32" s="178" t="str">
        <f>IF(B32="","",IF(Jurnal!AG26="","",IF(COUNTIF(C32:AF32,"q")&gt;=10,0,Jurnal!AG26)))</f>
        <v/>
      </c>
      <c r="AH32" s="178" t="str">
        <f>IF(B32="","",IF(Jurnal!AH26="","",Jurnal!AH26))</f>
        <v/>
      </c>
      <c r="AI32" s="210" t="str">
        <f>IF(OR(B32="",AH32=""),"",IF(Jurnal!AI26="",Jurnal!AJ26,IF(Jurnal!AJ26&lt;&gt;"",(Jurnal!AJ26+Jurnal!AI26)/2,Jurnal!AI26)))</f>
        <v/>
      </c>
      <c r="AJ32" s="211" t="str">
        <f>IF(Jurnal!$AJ26="","",Jurnal!$AJ26)</f>
        <v/>
      </c>
      <c r="AK32" s="180" t="str">
        <f t="shared" si="0"/>
        <v/>
      </c>
      <c r="AL32" s="179" t="str">
        <f>IF(B32="","",IF(AG32=0,"bm",IF(Jurnal!AK26="","",Jurnal!AK26)))</f>
        <v/>
      </c>
      <c r="AM32" s="181" t="str">
        <f t="shared" si="1"/>
        <v/>
      </c>
      <c r="AN32" s="182" t="str">
        <f t="shared" si="2"/>
        <v/>
      </c>
      <c r="AO32" s="10"/>
    </row>
    <row r="33" spans="1:41" ht="20.25" customHeight="1">
      <c r="A33" s="216">
        <v>22</v>
      </c>
      <c r="B33" s="175" t="str">
        <f>IF(Jurnal!B27="","",Jurnal!B27)</f>
        <v/>
      </c>
      <c r="C33" s="110" t="str">
        <f>IF(Jurnal!$B$27="","",IF(Jurnal!C27="","",Jurnal!C27))</f>
        <v/>
      </c>
      <c r="D33" s="110" t="str">
        <f>IF(Jurnal!$B$27="","",IF(Jurnal!D27="","",Jurnal!D27))</f>
        <v/>
      </c>
      <c r="E33" s="110" t="str">
        <f>IF(Jurnal!$B$27="","",IF(Jurnal!E27="","",Jurnal!E27))</f>
        <v/>
      </c>
      <c r="F33" s="110" t="str">
        <f>IF(Jurnal!$B$27="","",IF(Jurnal!F27="","",Jurnal!F27))</f>
        <v/>
      </c>
      <c r="G33" s="110" t="str">
        <f>IF(Jurnal!$B$27="","",IF(Jurnal!G27="","",Jurnal!G27))</f>
        <v/>
      </c>
      <c r="H33" s="110" t="str">
        <f>IF(Jurnal!$B$27="","",IF(Jurnal!H27="","",Jurnal!H27))</f>
        <v/>
      </c>
      <c r="I33" s="110" t="str">
        <f>IF(Jurnal!$B$27="","",IF(Jurnal!I27="","",Jurnal!I27))</f>
        <v/>
      </c>
      <c r="J33" s="110" t="str">
        <f>IF(Jurnal!$B$27="","",IF(Jurnal!J27="","",Jurnal!J27))</f>
        <v/>
      </c>
      <c r="K33" s="110" t="str">
        <f>IF(Jurnal!$B$27="","",IF(Jurnal!K27="","",Jurnal!K27))</f>
        <v/>
      </c>
      <c r="L33" s="110" t="str">
        <f>IF(Jurnal!$B$27="","",IF(Jurnal!L27="","",Jurnal!L27))</f>
        <v/>
      </c>
      <c r="M33" s="110" t="str">
        <f>IF(Jurnal!$B$27="","",IF(Jurnal!M27="","",Jurnal!M27))</f>
        <v/>
      </c>
      <c r="N33" s="110" t="str">
        <f>IF(Jurnal!$B$27="","",IF(Jurnal!N27="","",Jurnal!N27))</f>
        <v/>
      </c>
      <c r="O33" s="110" t="str">
        <f>IF(Jurnal!$B$27="","",IF(Jurnal!O27="","",Jurnal!O27))</f>
        <v/>
      </c>
      <c r="P33" s="110" t="str">
        <f>IF(Jurnal!$B$27="","",IF(Jurnal!P27="","",Jurnal!P27))</f>
        <v/>
      </c>
      <c r="Q33" s="110" t="str">
        <f>IF(Jurnal!$B$27="","",IF(Jurnal!Q27="","",Jurnal!Q27))</f>
        <v/>
      </c>
      <c r="R33" s="110" t="str">
        <f>IF(Jurnal!$B$27="","",IF(Jurnal!R27="","",Jurnal!R27))</f>
        <v/>
      </c>
      <c r="S33" s="110" t="str">
        <f>IF(Jurnal!$B$27="","",IF(Jurnal!S27="","",Jurnal!S27))</f>
        <v/>
      </c>
      <c r="T33" s="110" t="str">
        <f>IF(Jurnal!$B$27="","",IF(Jurnal!T27="","",Jurnal!T27))</f>
        <v/>
      </c>
      <c r="U33" s="110" t="str">
        <f>IF(Jurnal!$B$27="","",IF(Jurnal!U27="","",Jurnal!U27))</f>
        <v/>
      </c>
      <c r="V33" s="110" t="str">
        <f>IF(Jurnal!$B$27="","",IF(Jurnal!V27="","",Jurnal!V27))</f>
        <v/>
      </c>
      <c r="W33" s="110" t="str">
        <f>IF(Jurnal!$B$27="","",IF(Jurnal!W27="","",Jurnal!W27))</f>
        <v/>
      </c>
      <c r="X33" s="110" t="str">
        <f>IF(Jurnal!$B$27="","",IF(Jurnal!X27="","",Jurnal!X27))</f>
        <v/>
      </c>
      <c r="Y33" s="110" t="str">
        <f>IF(Jurnal!$B$27="","",IF(Jurnal!Y27="","",Jurnal!Y27))</f>
        <v/>
      </c>
      <c r="Z33" s="110" t="str">
        <f>IF(Jurnal!$B$27="","",IF(Jurnal!Z27="","",Jurnal!Z27))</f>
        <v/>
      </c>
      <c r="AA33" s="110" t="str">
        <f>IF(Jurnal!$B$27="","",IF(Jurnal!AA27="","",Jurnal!AA27))</f>
        <v/>
      </c>
      <c r="AB33" s="110" t="str">
        <f>IF(Jurnal!$B$27="","",IF(Jurnal!AB27="","",Jurnal!AB27))</f>
        <v/>
      </c>
      <c r="AC33" s="110" t="str">
        <f>IF(Jurnal!$B$27="","",IF(Jurnal!AC27="","",Jurnal!AC27))</f>
        <v/>
      </c>
      <c r="AD33" s="110" t="str">
        <f>IF(Jurnal!$B$27="","",IF(Jurnal!AD27="","",Jurnal!AD27))</f>
        <v/>
      </c>
      <c r="AE33" s="110" t="str">
        <f>IF(Jurnal!$B$27="","",IF(Jurnal!AE27="","",Jurnal!AE27))</f>
        <v/>
      </c>
      <c r="AF33" s="110" t="str">
        <f>IF(Jurnal!$B$27="","",IF(Jurnal!AF27="","",Jurnal!AF27))</f>
        <v/>
      </c>
      <c r="AG33" s="178" t="str">
        <f>IF(B33="","",IF(Jurnal!AG27="","",IF(COUNTIF(C33:AF33,"q")&gt;=10,0,Jurnal!AG27)))</f>
        <v/>
      </c>
      <c r="AH33" s="178" t="str">
        <f>IF(B33="","",IF(Jurnal!AH27="","",Jurnal!AH27))</f>
        <v/>
      </c>
      <c r="AI33" s="210" t="str">
        <f>IF(OR(B33="",AH33=""),"",IF(Jurnal!AI27="",Jurnal!AJ27,IF(Jurnal!AJ27&lt;&gt;"",(Jurnal!AJ27+Jurnal!AI27)/2,Jurnal!AI27)))</f>
        <v/>
      </c>
      <c r="AJ33" s="211" t="str">
        <f>IF(Jurnal!$AJ27="","",Jurnal!$AJ27)</f>
        <v/>
      </c>
      <c r="AK33" s="180" t="str">
        <f t="shared" si="0"/>
        <v/>
      </c>
      <c r="AL33" s="179" t="str">
        <f>IF(B33="","",IF(AG33=0,"bm",IF(Jurnal!AK27="","",Jurnal!AK27)))</f>
        <v/>
      </c>
      <c r="AM33" s="181" t="str">
        <f t="shared" si="1"/>
        <v/>
      </c>
      <c r="AN33" s="182" t="str">
        <f t="shared" si="2"/>
        <v/>
      </c>
      <c r="AO33" s="10"/>
    </row>
    <row r="34" spans="1:41" ht="20.25" customHeight="1">
      <c r="A34" s="216">
        <v>23</v>
      </c>
      <c r="B34" s="175" t="str">
        <f>IF(Jurnal!B28="","",Jurnal!B28)</f>
        <v/>
      </c>
      <c r="C34" s="110" t="str">
        <f>IF(Jurnal!$B$28="","",IF(Jurnal!C28="","",Jurnal!C28))</f>
        <v/>
      </c>
      <c r="D34" s="110" t="str">
        <f>IF(Jurnal!$B$28="","",IF(Jurnal!D28="","",Jurnal!D28))</f>
        <v/>
      </c>
      <c r="E34" s="110" t="str">
        <f>IF(Jurnal!$B$28="","",IF(Jurnal!E28="","",Jurnal!E28))</f>
        <v/>
      </c>
      <c r="F34" s="110" t="str">
        <f>IF(Jurnal!$B$28="","",IF(Jurnal!F28="","",Jurnal!F28))</f>
        <v/>
      </c>
      <c r="G34" s="110" t="str">
        <f>IF(Jurnal!$B$28="","",IF(Jurnal!G28="","",Jurnal!G28))</f>
        <v/>
      </c>
      <c r="H34" s="110" t="str">
        <f>IF(Jurnal!$B$28="","",IF(Jurnal!H28="","",Jurnal!H28))</f>
        <v/>
      </c>
      <c r="I34" s="110" t="str">
        <f>IF(Jurnal!$B$28="","",IF(Jurnal!I28="","",Jurnal!I28))</f>
        <v/>
      </c>
      <c r="J34" s="110" t="str">
        <f>IF(Jurnal!$B$28="","",IF(Jurnal!J28="","",Jurnal!J28))</f>
        <v/>
      </c>
      <c r="K34" s="110" t="str">
        <f>IF(Jurnal!$B$28="","",IF(Jurnal!K28="","",Jurnal!K28))</f>
        <v/>
      </c>
      <c r="L34" s="110" t="str">
        <f>IF(Jurnal!$B$28="","",IF(Jurnal!L28="","",Jurnal!L28))</f>
        <v/>
      </c>
      <c r="M34" s="110" t="str">
        <f>IF(Jurnal!$B$28="","",IF(Jurnal!M28="","",Jurnal!M28))</f>
        <v/>
      </c>
      <c r="N34" s="110" t="str">
        <f>IF(Jurnal!$B$28="","",IF(Jurnal!N28="","",Jurnal!N28))</f>
        <v/>
      </c>
      <c r="O34" s="110" t="str">
        <f>IF(Jurnal!$B$28="","",IF(Jurnal!O28="","",Jurnal!O28))</f>
        <v/>
      </c>
      <c r="P34" s="110" t="str">
        <f>IF(Jurnal!$B$28="","",IF(Jurnal!P28="","",Jurnal!P28))</f>
        <v/>
      </c>
      <c r="Q34" s="110" t="str">
        <f>IF(Jurnal!$B$28="","",IF(Jurnal!Q28="","",Jurnal!Q28))</f>
        <v/>
      </c>
      <c r="R34" s="110" t="str">
        <f>IF(Jurnal!$B$28="","",IF(Jurnal!R28="","",Jurnal!R28))</f>
        <v/>
      </c>
      <c r="S34" s="110" t="str">
        <f>IF(Jurnal!$B$28="","",IF(Jurnal!S28="","",Jurnal!S28))</f>
        <v/>
      </c>
      <c r="T34" s="110" t="str">
        <f>IF(Jurnal!$B$28="","",IF(Jurnal!T28="","",Jurnal!T28))</f>
        <v/>
      </c>
      <c r="U34" s="110" t="str">
        <f>IF(Jurnal!$B$28="","",IF(Jurnal!U28="","",Jurnal!U28))</f>
        <v/>
      </c>
      <c r="V34" s="110" t="str">
        <f>IF(Jurnal!$B$28="","",IF(Jurnal!V28="","",Jurnal!V28))</f>
        <v/>
      </c>
      <c r="W34" s="110" t="str">
        <f>IF(Jurnal!$B$28="","",IF(Jurnal!W28="","",Jurnal!W28))</f>
        <v/>
      </c>
      <c r="X34" s="110" t="str">
        <f>IF(Jurnal!$B$28="","",IF(Jurnal!X28="","",Jurnal!X28))</f>
        <v/>
      </c>
      <c r="Y34" s="110" t="str">
        <f>IF(Jurnal!$B$28="","",IF(Jurnal!Y28="","",Jurnal!Y28))</f>
        <v/>
      </c>
      <c r="Z34" s="110" t="str">
        <f>IF(Jurnal!$B$28="","",IF(Jurnal!Z28="","",Jurnal!Z28))</f>
        <v/>
      </c>
      <c r="AA34" s="110" t="str">
        <f>IF(Jurnal!$B$28="","",IF(Jurnal!AA28="","",Jurnal!AA28))</f>
        <v/>
      </c>
      <c r="AB34" s="110" t="str">
        <f>IF(Jurnal!$B$28="","",IF(Jurnal!AB28="","",Jurnal!AB28))</f>
        <v/>
      </c>
      <c r="AC34" s="110" t="str">
        <f>IF(Jurnal!$B$28="","",IF(Jurnal!AC28="","",Jurnal!AC28))</f>
        <v/>
      </c>
      <c r="AD34" s="110" t="str">
        <f>IF(Jurnal!$B$28="","",IF(Jurnal!AD28="","",Jurnal!AD28))</f>
        <v/>
      </c>
      <c r="AE34" s="110" t="str">
        <f>IF(Jurnal!$B$28="","",IF(Jurnal!AE28="","",Jurnal!AE28))</f>
        <v/>
      </c>
      <c r="AF34" s="110" t="str">
        <f>IF(Jurnal!$B$28="","",IF(Jurnal!AF28="","",Jurnal!AF28))</f>
        <v/>
      </c>
      <c r="AG34" s="178" t="str">
        <f>IF(B34="","",IF(Jurnal!AG28="","",IF(COUNTIF(C34:AF34,"q")&gt;=10,0,Jurnal!AG28)))</f>
        <v/>
      </c>
      <c r="AH34" s="178" t="str">
        <f>IF(B34="","",IF(Jurnal!AH28="","",Jurnal!AH28))</f>
        <v/>
      </c>
      <c r="AI34" s="210" t="str">
        <f>IF(OR(B34="",AH34=""),"",IF(Jurnal!AI28="",Jurnal!AJ28,IF(Jurnal!AJ28&lt;&gt;"",(Jurnal!AJ28+Jurnal!AI28)/2,Jurnal!AI28)))</f>
        <v/>
      </c>
      <c r="AJ34" s="211" t="str">
        <f>IF(Jurnal!$AJ28="","",Jurnal!$AJ28)</f>
        <v/>
      </c>
      <c r="AK34" s="180" t="str">
        <f t="shared" si="0"/>
        <v/>
      </c>
      <c r="AL34" s="179" t="str">
        <f>IF(B34="","",IF(AG34=0,"bm",IF(Jurnal!AK28="","",Jurnal!AK28)))</f>
        <v/>
      </c>
      <c r="AM34" s="181" t="str">
        <f t="shared" si="1"/>
        <v/>
      </c>
      <c r="AN34" s="182" t="str">
        <f t="shared" si="2"/>
        <v/>
      </c>
      <c r="AO34" s="10"/>
    </row>
    <row r="35" spans="1:41" ht="20.25" customHeight="1">
      <c r="A35" s="216">
        <v>24</v>
      </c>
      <c r="B35" s="175" t="str">
        <f>IF(Jurnal!B29="","",Jurnal!B29)</f>
        <v/>
      </c>
      <c r="C35" s="110" t="str">
        <f>IF(Jurnal!$B$29="","",IF(Jurnal!C29="","",Jurnal!C29))</f>
        <v/>
      </c>
      <c r="D35" s="110" t="str">
        <f>IF(Jurnal!$B$29="","",IF(Jurnal!D29="","",Jurnal!D29))</f>
        <v/>
      </c>
      <c r="E35" s="110" t="str">
        <f>IF(Jurnal!$B$29="","",IF(Jurnal!E29="","",Jurnal!E29))</f>
        <v/>
      </c>
      <c r="F35" s="110" t="str">
        <f>IF(Jurnal!$B$29="","",IF(Jurnal!F29="","",Jurnal!F29))</f>
        <v/>
      </c>
      <c r="G35" s="110" t="str">
        <f>IF(Jurnal!$B$29="","",IF(Jurnal!G29="","",Jurnal!G29))</f>
        <v/>
      </c>
      <c r="H35" s="110" t="str">
        <f>IF(Jurnal!$B$29="","",IF(Jurnal!H29="","",Jurnal!H29))</f>
        <v/>
      </c>
      <c r="I35" s="110" t="str">
        <f>IF(Jurnal!$B$29="","",IF(Jurnal!I29="","",Jurnal!I29))</f>
        <v/>
      </c>
      <c r="J35" s="110" t="str">
        <f>IF(Jurnal!$B$29="","",IF(Jurnal!J29="","",Jurnal!J29))</f>
        <v/>
      </c>
      <c r="K35" s="110" t="str">
        <f>IF(Jurnal!$B$29="","",IF(Jurnal!K29="","",Jurnal!K29))</f>
        <v/>
      </c>
      <c r="L35" s="110" t="str">
        <f>IF(Jurnal!$B$29="","",IF(Jurnal!L29="","",Jurnal!L29))</f>
        <v/>
      </c>
      <c r="M35" s="110" t="str">
        <f>IF(Jurnal!$B$29="","",IF(Jurnal!M29="","",Jurnal!M29))</f>
        <v/>
      </c>
      <c r="N35" s="110" t="str">
        <f>IF(Jurnal!$B$29="","",IF(Jurnal!N29="","",Jurnal!N29))</f>
        <v/>
      </c>
      <c r="O35" s="110" t="str">
        <f>IF(Jurnal!$B$29="","",IF(Jurnal!O29="","",Jurnal!O29))</f>
        <v/>
      </c>
      <c r="P35" s="110" t="str">
        <f>IF(Jurnal!$B$29="","",IF(Jurnal!P29="","",Jurnal!P29))</f>
        <v/>
      </c>
      <c r="Q35" s="110" t="str">
        <f>IF(Jurnal!$B$29="","",IF(Jurnal!Q29="","",Jurnal!Q29))</f>
        <v/>
      </c>
      <c r="R35" s="110" t="str">
        <f>IF(Jurnal!$B$29="","",IF(Jurnal!R29="","",Jurnal!R29))</f>
        <v/>
      </c>
      <c r="S35" s="110" t="str">
        <f>IF(Jurnal!$B$29="","",IF(Jurnal!S29="","",Jurnal!S29))</f>
        <v/>
      </c>
      <c r="T35" s="110" t="str">
        <f>IF(Jurnal!$B$29="","",IF(Jurnal!T29="","",Jurnal!T29))</f>
        <v/>
      </c>
      <c r="U35" s="110" t="str">
        <f>IF(Jurnal!$B$29="","",IF(Jurnal!U29="","",Jurnal!U29))</f>
        <v/>
      </c>
      <c r="V35" s="110" t="str">
        <f>IF(Jurnal!$B$29="","",IF(Jurnal!V29="","",Jurnal!V29))</f>
        <v/>
      </c>
      <c r="W35" s="110" t="str">
        <f>IF(Jurnal!$B$29="","",IF(Jurnal!W29="","",Jurnal!W29))</f>
        <v/>
      </c>
      <c r="X35" s="110" t="str">
        <f>IF(Jurnal!$B$29="","",IF(Jurnal!X29="","",Jurnal!X29))</f>
        <v/>
      </c>
      <c r="Y35" s="110" t="str">
        <f>IF(Jurnal!$B$29="","",IF(Jurnal!Y29="","",Jurnal!Y29))</f>
        <v/>
      </c>
      <c r="Z35" s="110" t="str">
        <f>IF(Jurnal!$B$29="","",IF(Jurnal!Z29="","",Jurnal!Z29))</f>
        <v/>
      </c>
      <c r="AA35" s="110" t="str">
        <f>IF(Jurnal!$B$29="","",IF(Jurnal!AA29="","",Jurnal!AA29))</f>
        <v/>
      </c>
      <c r="AB35" s="110" t="str">
        <f>IF(Jurnal!$B$29="","",IF(Jurnal!AB29="","",Jurnal!AB29))</f>
        <v/>
      </c>
      <c r="AC35" s="110" t="str">
        <f>IF(Jurnal!$B$29="","",IF(Jurnal!AC29="","",Jurnal!AC29))</f>
        <v/>
      </c>
      <c r="AD35" s="110" t="str">
        <f>IF(Jurnal!$B$29="","",IF(Jurnal!AD29="","",Jurnal!AD29))</f>
        <v/>
      </c>
      <c r="AE35" s="110" t="str">
        <f>IF(Jurnal!$B$29="","",IF(Jurnal!AE29="","",Jurnal!AE29))</f>
        <v/>
      </c>
      <c r="AF35" s="110" t="str">
        <f>IF(Jurnal!$B$29="","",IF(Jurnal!AF29="","",Jurnal!AF29))</f>
        <v/>
      </c>
      <c r="AG35" s="178" t="str">
        <f>IF(B35="","",IF(Jurnal!AG29="","",IF(COUNTIF(C35:AF35,"q")&gt;=10,0,Jurnal!AG29)))</f>
        <v/>
      </c>
      <c r="AH35" s="178" t="str">
        <f>IF(B35="","",IF(Jurnal!AH29="","",Jurnal!AH29))</f>
        <v/>
      </c>
      <c r="AI35" s="210" t="str">
        <f>IF(OR(B35="",AH35=""),"",IF(Jurnal!AI29="",Jurnal!AJ29,IF(Jurnal!AJ29&lt;&gt;"",(Jurnal!AJ29+Jurnal!AI29)/2,Jurnal!AI29)))</f>
        <v/>
      </c>
      <c r="AJ35" s="211" t="str">
        <f>IF(Jurnal!$AJ29="","",Jurnal!$AJ29)</f>
        <v/>
      </c>
      <c r="AK35" s="180" t="str">
        <f t="shared" si="0"/>
        <v/>
      </c>
      <c r="AL35" s="179" t="str">
        <f>IF(B35="","",IF(AG35=0,"bm",IF(Jurnal!AK29="","",Jurnal!AK29)))</f>
        <v/>
      </c>
      <c r="AM35" s="181" t="str">
        <f t="shared" si="1"/>
        <v/>
      </c>
      <c r="AN35" s="182" t="str">
        <f t="shared" si="2"/>
        <v/>
      </c>
      <c r="AO35" s="10"/>
    </row>
    <row r="36" spans="1:41" ht="20.25" customHeight="1">
      <c r="A36" s="216">
        <v>25</v>
      </c>
      <c r="B36" s="175" t="str">
        <f>IF(Jurnal!B30="","",Jurnal!B30)</f>
        <v/>
      </c>
      <c r="C36" s="110" t="str">
        <f>IF(Jurnal!$B$30="","",IF(Jurnal!C30="","",Jurnal!C30))</f>
        <v/>
      </c>
      <c r="D36" s="110" t="str">
        <f>IF(Jurnal!$B$30="","",IF(Jurnal!D30="","",Jurnal!D30))</f>
        <v/>
      </c>
      <c r="E36" s="110" t="str">
        <f>IF(Jurnal!$B$30="","",IF(Jurnal!E30="","",Jurnal!E30))</f>
        <v/>
      </c>
      <c r="F36" s="110" t="str">
        <f>IF(Jurnal!$B$30="","",IF(Jurnal!F30="","",Jurnal!F30))</f>
        <v/>
      </c>
      <c r="G36" s="110" t="str">
        <f>IF(Jurnal!$B$30="","",IF(Jurnal!G30="","",Jurnal!G30))</f>
        <v/>
      </c>
      <c r="H36" s="110" t="str">
        <f>IF(Jurnal!$B$30="","",IF(Jurnal!H30="","",Jurnal!H30))</f>
        <v/>
      </c>
      <c r="I36" s="110" t="str">
        <f>IF(Jurnal!$B$30="","",IF(Jurnal!I30="","",Jurnal!I30))</f>
        <v/>
      </c>
      <c r="J36" s="110" t="str">
        <f>IF(Jurnal!$B$30="","",IF(Jurnal!J30="","",Jurnal!J30))</f>
        <v/>
      </c>
      <c r="K36" s="110" t="str">
        <f>IF(Jurnal!$B$30="","",IF(Jurnal!K30="","",Jurnal!K30))</f>
        <v/>
      </c>
      <c r="L36" s="110" t="str">
        <f>IF(Jurnal!$B$30="","",IF(Jurnal!L30="","",Jurnal!L30))</f>
        <v/>
      </c>
      <c r="M36" s="110" t="str">
        <f>IF(Jurnal!$B$30="","",IF(Jurnal!M30="","",Jurnal!M30))</f>
        <v/>
      </c>
      <c r="N36" s="110" t="str">
        <f>IF(Jurnal!$B$30="","",IF(Jurnal!N30="","",Jurnal!N30))</f>
        <v/>
      </c>
      <c r="O36" s="110" t="str">
        <f>IF(Jurnal!$B$30="","",IF(Jurnal!O30="","",Jurnal!O30))</f>
        <v/>
      </c>
      <c r="P36" s="110" t="str">
        <f>IF(Jurnal!$B$30="","",IF(Jurnal!P30="","",Jurnal!P30))</f>
        <v/>
      </c>
      <c r="Q36" s="110" t="str">
        <f>IF(Jurnal!$B$30="","",IF(Jurnal!Q30="","",Jurnal!Q30))</f>
        <v/>
      </c>
      <c r="R36" s="110" t="str">
        <f>IF(Jurnal!$B$30="","",IF(Jurnal!R30="","",Jurnal!R30))</f>
        <v/>
      </c>
      <c r="S36" s="110" t="str">
        <f>IF(Jurnal!$B$30="","",IF(Jurnal!S30="","",Jurnal!S30))</f>
        <v/>
      </c>
      <c r="T36" s="110" t="str">
        <f>IF(Jurnal!$B$30="","",IF(Jurnal!T30="","",Jurnal!T30))</f>
        <v/>
      </c>
      <c r="U36" s="110" t="str">
        <f>IF(Jurnal!$B$30="","",IF(Jurnal!U30="","",Jurnal!U30))</f>
        <v/>
      </c>
      <c r="V36" s="110" t="str">
        <f>IF(Jurnal!$B$30="","",IF(Jurnal!V30="","",Jurnal!V30))</f>
        <v/>
      </c>
      <c r="W36" s="110" t="str">
        <f>IF(Jurnal!$B$30="","",IF(Jurnal!W30="","",Jurnal!W30))</f>
        <v/>
      </c>
      <c r="X36" s="110" t="str">
        <f>IF(Jurnal!$B$30="","",IF(Jurnal!X30="","",Jurnal!X30))</f>
        <v/>
      </c>
      <c r="Y36" s="110" t="str">
        <f>IF(Jurnal!$B$30="","",IF(Jurnal!Y30="","",Jurnal!Y30))</f>
        <v/>
      </c>
      <c r="Z36" s="110" t="str">
        <f>IF(Jurnal!$B$30="","",IF(Jurnal!Z30="","",Jurnal!Z30))</f>
        <v/>
      </c>
      <c r="AA36" s="110" t="str">
        <f>IF(Jurnal!$B$30="","",IF(Jurnal!AA30="","",Jurnal!AA30))</f>
        <v/>
      </c>
      <c r="AB36" s="110" t="str">
        <f>IF(Jurnal!$B$30="","",IF(Jurnal!AB30="","",Jurnal!AB30))</f>
        <v/>
      </c>
      <c r="AC36" s="110" t="str">
        <f>IF(Jurnal!$B$30="","",IF(Jurnal!AC30="","",Jurnal!AC30))</f>
        <v/>
      </c>
      <c r="AD36" s="110" t="str">
        <f>IF(Jurnal!$B$30="","",IF(Jurnal!AD30="","",Jurnal!AD30))</f>
        <v/>
      </c>
      <c r="AE36" s="110" t="str">
        <f>IF(Jurnal!$B$30="","",IF(Jurnal!AE30="","",Jurnal!AE30))</f>
        <v/>
      </c>
      <c r="AF36" s="110" t="str">
        <f>IF(Jurnal!$B$30="","",IF(Jurnal!AF30="","",Jurnal!AF30))</f>
        <v/>
      </c>
      <c r="AG36" s="178" t="str">
        <f>IF(B36="","",IF(Jurnal!AG30="","",IF(COUNTIF(C36:AF36,"q")&gt;=10,0,Jurnal!AG30)))</f>
        <v/>
      </c>
      <c r="AH36" s="178" t="str">
        <f>IF(B36="","",IF(Jurnal!AH30="","",Jurnal!AH30))</f>
        <v/>
      </c>
      <c r="AI36" s="210" t="str">
        <f>IF(OR(B36="",AH36=""),"",IF(Jurnal!AI30="",Jurnal!AJ30,IF(Jurnal!AJ30&lt;&gt;"",(Jurnal!AJ30+Jurnal!AI30)/2,Jurnal!AI30)))</f>
        <v/>
      </c>
      <c r="AJ36" s="211" t="str">
        <f>IF(Jurnal!$AJ30="","",Jurnal!$AJ30)</f>
        <v/>
      </c>
      <c r="AK36" s="180" t="str">
        <f t="shared" si="0"/>
        <v/>
      </c>
      <c r="AL36" s="179" t="str">
        <f>IF(B36="","",IF(AG36=0,"bm",IF(Jurnal!AK30="","",Jurnal!AK30)))</f>
        <v/>
      </c>
      <c r="AM36" s="181" t="str">
        <f t="shared" si="1"/>
        <v/>
      </c>
      <c r="AN36" s="182" t="str">
        <f t="shared" si="2"/>
        <v/>
      </c>
      <c r="AO36" s="10"/>
    </row>
    <row r="37" spans="1:41" ht="20.25" customHeight="1">
      <c r="A37" s="216">
        <v>26</v>
      </c>
      <c r="B37" s="175" t="str">
        <f>IF(Jurnal!B31="","",Jurnal!B31)</f>
        <v/>
      </c>
      <c r="C37" s="110" t="str">
        <f>IF(Jurnal!$B$31="","",IF(Jurnal!C31="","",Jurnal!C31))</f>
        <v/>
      </c>
      <c r="D37" s="110" t="str">
        <f>IF(Jurnal!$B$31="","",IF(Jurnal!D31="","",Jurnal!D31))</f>
        <v/>
      </c>
      <c r="E37" s="110" t="str">
        <f>IF(Jurnal!$B$31="","",IF(Jurnal!E31="","",Jurnal!E31))</f>
        <v/>
      </c>
      <c r="F37" s="110" t="str">
        <f>IF(Jurnal!$B$31="","",IF(Jurnal!F31="","",Jurnal!F31))</f>
        <v/>
      </c>
      <c r="G37" s="110" t="str">
        <f>IF(Jurnal!$B$31="","",IF(Jurnal!G31="","",Jurnal!G31))</f>
        <v/>
      </c>
      <c r="H37" s="110" t="str">
        <f>IF(Jurnal!$B$31="","",IF(Jurnal!H31="","",Jurnal!H31))</f>
        <v/>
      </c>
      <c r="I37" s="110" t="str">
        <f>IF(Jurnal!$B$31="","",IF(Jurnal!I31="","",Jurnal!I31))</f>
        <v/>
      </c>
      <c r="J37" s="110" t="str">
        <f>IF(Jurnal!$B$31="","",IF(Jurnal!J31="","",Jurnal!J31))</f>
        <v/>
      </c>
      <c r="K37" s="110" t="str">
        <f>IF(Jurnal!$B$31="","",IF(Jurnal!K31="","",Jurnal!K31))</f>
        <v/>
      </c>
      <c r="L37" s="110" t="str">
        <f>IF(Jurnal!$B$31="","",IF(Jurnal!L31="","",Jurnal!L31))</f>
        <v/>
      </c>
      <c r="M37" s="110" t="str">
        <f>IF(Jurnal!$B$31="","",IF(Jurnal!M31="","",Jurnal!M31))</f>
        <v/>
      </c>
      <c r="N37" s="110" t="str">
        <f>IF(Jurnal!$B$31="","",IF(Jurnal!N31="","",Jurnal!N31))</f>
        <v/>
      </c>
      <c r="O37" s="110" t="str">
        <f>IF(Jurnal!$B$31="","",IF(Jurnal!O31="","",Jurnal!O31))</f>
        <v/>
      </c>
      <c r="P37" s="110" t="str">
        <f>IF(Jurnal!$B$31="","",IF(Jurnal!P31="","",Jurnal!P31))</f>
        <v/>
      </c>
      <c r="Q37" s="110" t="str">
        <f>IF(Jurnal!$B$31="","",IF(Jurnal!Q31="","",Jurnal!Q31))</f>
        <v/>
      </c>
      <c r="R37" s="110" t="str">
        <f>IF(Jurnal!$B$31="","",IF(Jurnal!R31="","",Jurnal!R31))</f>
        <v/>
      </c>
      <c r="S37" s="110" t="str">
        <f>IF(Jurnal!$B$31="","",IF(Jurnal!S31="","",Jurnal!S31))</f>
        <v/>
      </c>
      <c r="T37" s="110" t="str">
        <f>IF(Jurnal!$B$31="","",IF(Jurnal!T31="","",Jurnal!T31))</f>
        <v/>
      </c>
      <c r="U37" s="110" t="str">
        <f>IF(Jurnal!$B$31="","",IF(Jurnal!U31="","",Jurnal!U31))</f>
        <v/>
      </c>
      <c r="V37" s="110" t="str">
        <f>IF(Jurnal!$B$31="","",IF(Jurnal!V31="","",Jurnal!V31))</f>
        <v/>
      </c>
      <c r="W37" s="110" t="str">
        <f>IF(Jurnal!$B$31="","",IF(Jurnal!W31="","",Jurnal!W31))</f>
        <v/>
      </c>
      <c r="X37" s="110" t="str">
        <f>IF(Jurnal!$B$31="","",IF(Jurnal!X31="","",Jurnal!X31))</f>
        <v/>
      </c>
      <c r="Y37" s="110" t="str">
        <f>IF(Jurnal!$B$31="","",IF(Jurnal!Y31="","",Jurnal!Y31))</f>
        <v/>
      </c>
      <c r="Z37" s="110" t="str">
        <f>IF(Jurnal!$B$31="","",IF(Jurnal!Z31="","",Jurnal!Z31))</f>
        <v/>
      </c>
      <c r="AA37" s="110" t="str">
        <f>IF(Jurnal!$B$31="","",IF(Jurnal!AA31="","",Jurnal!AA31))</f>
        <v/>
      </c>
      <c r="AB37" s="110" t="str">
        <f>IF(Jurnal!$B$31="","",IF(Jurnal!AB31="","",Jurnal!AB31))</f>
        <v/>
      </c>
      <c r="AC37" s="110" t="str">
        <f>IF(Jurnal!$B$31="","",IF(Jurnal!AC31="","",Jurnal!AC31))</f>
        <v/>
      </c>
      <c r="AD37" s="110" t="str">
        <f>IF(Jurnal!$B$31="","",IF(Jurnal!AD31="","",Jurnal!AD31))</f>
        <v/>
      </c>
      <c r="AE37" s="110" t="str">
        <f>IF(Jurnal!$B$31="","",IF(Jurnal!AE31="","",Jurnal!AE31))</f>
        <v/>
      </c>
      <c r="AF37" s="110" t="str">
        <f>IF(Jurnal!$B$31="","",IF(Jurnal!AF31="","",Jurnal!AF31))</f>
        <v/>
      </c>
      <c r="AG37" s="178" t="str">
        <f>IF(B37="","",IF(Jurnal!AG31="","",IF(COUNTIF(C37:AF37,"q")&gt;=10,0,Jurnal!AG31)))</f>
        <v/>
      </c>
      <c r="AH37" s="178" t="str">
        <f>IF(B37="","",IF(Jurnal!AH31="","",Jurnal!AH31))</f>
        <v/>
      </c>
      <c r="AI37" s="210" t="str">
        <f>IF(OR(B37="",AH37=""),"",IF(Jurnal!AI31="",Jurnal!AJ31,IF(Jurnal!AJ31&lt;&gt;"",(Jurnal!AJ31+Jurnal!AI31)/2,Jurnal!AI31)))</f>
        <v/>
      </c>
      <c r="AJ37" s="211" t="str">
        <f>IF(Jurnal!$AJ31="","",Jurnal!$AJ31)</f>
        <v/>
      </c>
      <c r="AK37" s="180" t="str">
        <f t="shared" si="0"/>
        <v/>
      </c>
      <c r="AL37" s="179" t="str">
        <f>IF(B37="","",IF(AG37=0,"bm",IF(Jurnal!AK31="","",Jurnal!AK31)))</f>
        <v/>
      </c>
      <c r="AM37" s="181" t="str">
        <f t="shared" si="1"/>
        <v/>
      </c>
      <c r="AN37" s="182" t="str">
        <f t="shared" si="2"/>
        <v/>
      </c>
      <c r="AO37" s="10"/>
    </row>
    <row r="38" spans="1:41" ht="20.25" customHeight="1">
      <c r="A38" s="216">
        <v>27</v>
      </c>
      <c r="B38" s="175" t="str">
        <f>IF(Jurnal!B32="","",Jurnal!B32)</f>
        <v/>
      </c>
      <c r="C38" s="110" t="str">
        <f>IF(Jurnal!$B$32="","",IF(Jurnal!C32="","",Jurnal!C32))</f>
        <v/>
      </c>
      <c r="D38" s="110" t="str">
        <f>IF(Jurnal!$B$32="","",IF(Jurnal!D32="","",Jurnal!D32))</f>
        <v/>
      </c>
      <c r="E38" s="110" t="str">
        <f>IF(Jurnal!$B$32="","",IF(Jurnal!E32="","",Jurnal!E32))</f>
        <v/>
      </c>
      <c r="F38" s="110" t="str">
        <f>IF(Jurnal!$B$32="","",IF(Jurnal!F32="","",Jurnal!F32))</f>
        <v/>
      </c>
      <c r="G38" s="110" t="str">
        <f>IF(Jurnal!$B$32="","",IF(Jurnal!G32="","",Jurnal!G32))</f>
        <v/>
      </c>
      <c r="H38" s="110" t="str">
        <f>IF(Jurnal!$B$32="","",IF(Jurnal!H32="","",Jurnal!H32))</f>
        <v/>
      </c>
      <c r="I38" s="110" t="str">
        <f>IF(Jurnal!$B$32="","",IF(Jurnal!I32="","",Jurnal!I32))</f>
        <v/>
      </c>
      <c r="J38" s="110" t="str">
        <f>IF(Jurnal!$B$32="","",IF(Jurnal!J32="","",Jurnal!J32))</f>
        <v/>
      </c>
      <c r="K38" s="110" t="str">
        <f>IF(Jurnal!$B$32="","",IF(Jurnal!K32="","",Jurnal!K32))</f>
        <v/>
      </c>
      <c r="L38" s="110" t="str">
        <f>IF(Jurnal!$B$32="","",IF(Jurnal!L32="","",Jurnal!L32))</f>
        <v/>
      </c>
      <c r="M38" s="110" t="str">
        <f>IF(Jurnal!$B$32="","",IF(Jurnal!M32="","",Jurnal!M32))</f>
        <v/>
      </c>
      <c r="N38" s="110" t="str">
        <f>IF(Jurnal!$B$32="","",IF(Jurnal!N32="","",Jurnal!N32))</f>
        <v/>
      </c>
      <c r="O38" s="110" t="str">
        <f>IF(Jurnal!$B$32="","",IF(Jurnal!O32="","",Jurnal!O32))</f>
        <v/>
      </c>
      <c r="P38" s="110" t="str">
        <f>IF(Jurnal!$B$32="","",IF(Jurnal!P32="","",Jurnal!P32))</f>
        <v/>
      </c>
      <c r="Q38" s="110" t="str">
        <f>IF(Jurnal!$B$32="","",IF(Jurnal!Q32="","",Jurnal!Q32))</f>
        <v/>
      </c>
      <c r="R38" s="110" t="str">
        <f>IF(Jurnal!$B$32="","",IF(Jurnal!R32="","",Jurnal!R32))</f>
        <v/>
      </c>
      <c r="S38" s="110" t="str">
        <f>IF(Jurnal!$B$32="","",IF(Jurnal!S32="","",Jurnal!S32))</f>
        <v/>
      </c>
      <c r="T38" s="110" t="str">
        <f>IF(Jurnal!$B$32="","",IF(Jurnal!T32="","",Jurnal!T32))</f>
        <v/>
      </c>
      <c r="U38" s="110" t="str">
        <f>IF(Jurnal!$B$32="","",IF(Jurnal!U32="","",Jurnal!U32))</f>
        <v/>
      </c>
      <c r="V38" s="110" t="str">
        <f>IF(Jurnal!$B$32="","",IF(Jurnal!V32="","",Jurnal!V32))</f>
        <v/>
      </c>
      <c r="W38" s="110" t="str">
        <f>IF(Jurnal!$B$32="","",IF(Jurnal!W32="","",Jurnal!W32))</f>
        <v/>
      </c>
      <c r="X38" s="110" t="str">
        <f>IF(Jurnal!$B$32="","",IF(Jurnal!X32="","",Jurnal!X32))</f>
        <v/>
      </c>
      <c r="Y38" s="110" t="str">
        <f>IF(Jurnal!$B$32="","",IF(Jurnal!Y32="","",Jurnal!Y32))</f>
        <v/>
      </c>
      <c r="Z38" s="110" t="str">
        <f>IF(Jurnal!$B$32="","",IF(Jurnal!Z32="","",Jurnal!Z32))</f>
        <v/>
      </c>
      <c r="AA38" s="110" t="str">
        <f>IF(Jurnal!$B$32="","",IF(Jurnal!AA32="","",Jurnal!AA32))</f>
        <v/>
      </c>
      <c r="AB38" s="110" t="str">
        <f>IF(Jurnal!$B$32="","",IF(Jurnal!AB32="","",Jurnal!AB32))</f>
        <v/>
      </c>
      <c r="AC38" s="110" t="str">
        <f>IF(Jurnal!$B$32="","",IF(Jurnal!AC32="","",Jurnal!AC32))</f>
        <v/>
      </c>
      <c r="AD38" s="110" t="str">
        <f>IF(Jurnal!$B$32="","",IF(Jurnal!AD32="","",Jurnal!AD32))</f>
        <v/>
      </c>
      <c r="AE38" s="110" t="str">
        <f>IF(Jurnal!$B$32="","",IF(Jurnal!AE32="","",Jurnal!AE32))</f>
        <v/>
      </c>
      <c r="AF38" s="110" t="str">
        <f>IF(Jurnal!$B$32="","",IF(Jurnal!AF32="","",Jurnal!AF32))</f>
        <v/>
      </c>
      <c r="AG38" s="178" t="str">
        <f>IF(B38="","",IF(Jurnal!AG32="","",IF(COUNTIF(C38:AF38,"q")&gt;=10,0,Jurnal!AG32)))</f>
        <v/>
      </c>
      <c r="AH38" s="178" t="str">
        <f>IF(B38="","",IF(Jurnal!AH32="","",Jurnal!AH32))</f>
        <v/>
      </c>
      <c r="AI38" s="210" t="str">
        <f>IF(OR(B38="",AH38=""),"",IF(Jurnal!AI32="",Jurnal!AJ32,IF(Jurnal!AJ32&lt;&gt;"",(Jurnal!AJ32+Jurnal!AI32)/2,Jurnal!AI32)))</f>
        <v/>
      </c>
      <c r="AJ38" s="211" t="str">
        <f>IF(Jurnal!$AJ32="","",Jurnal!$AJ32)</f>
        <v/>
      </c>
      <c r="AK38" s="180" t="str">
        <f t="shared" si="0"/>
        <v/>
      </c>
      <c r="AL38" s="179" t="str">
        <f>IF(B38="","",IF(AG38=0,"bm",IF(Jurnal!AK32="","",Jurnal!AK32)))</f>
        <v/>
      </c>
      <c r="AM38" s="181" t="str">
        <f t="shared" si="1"/>
        <v/>
      </c>
      <c r="AN38" s="182" t="str">
        <f t="shared" si="2"/>
        <v/>
      </c>
      <c r="AO38" s="10"/>
    </row>
    <row r="39" spans="1:41" ht="20.25" customHeight="1">
      <c r="A39" s="216">
        <v>28</v>
      </c>
      <c r="B39" s="175" t="str">
        <f>IF(Jurnal!B33="","",Jurnal!B33)</f>
        <v/>
      </c>
      <c r="C39" s="110" t="str">
        <f>IF(Jurnal!$B$33="","",IF(Jurnal!C33="","",Jurnal!C33))</f>
        <v/>
      </c>
      <c r="D39" s="110" t="str">
        <f>IF(Jurnal!$B$33="","",IF(Jurnal!D33="","",Jurnal!D33))</f>
        <v/>
      </c>
      <c r="E39" s="110" t="str">
        <f>IF(Jurnal!$B$33="","",IF(Jurnal!E33="","",Jurnal!E33))</f>
        <v/>
      </c>
      <c r="F39" s="110" t="str">
        <f>IF(Jurnal!$B$33="","",IF(Jurnal!F33="","",Jurnal!F33))</f>
        <v/>
      </c>
      <c r="G39" s="110" t="str">
        <f>IF(Jurnal!$B$33="","",IF(Jurnal!G33="","",Jurnal!G33))</f>
        <v/>
      </c>
      <c r="H39" s="110" t="str">
        <f>IF(Jurnal!$B$33="","",IF(Jurnal!H33="","",Jurnal!H33))</f>
        <v/>
      </c>
      <c r="I39" s="110" t="str">
        <f>IF(Jurnal!$B$33="","",IF(Jurnal!I33="","",Jurnal!I33))</f>
        <v/>
      </c>
      <c r="J39" s="110" t="str">
        <f>IF(Jurnal!$B$33="","",IF(Jurnal!J33="","",Jurnal!J33))</f>
        <v/>
      </c>
      <c r="K39" s="110" t="str">
        <f>IF(Jurnal!$B$33="","",IF(Jurnal!K33="","",Jurnal!K33))</f>
        <v/>
      </c>
      <c r="L39" s="110" t="str">
        <f>IF(Jurnal!$B$33="","",IF(Jurnal!L33="","",Jurnal!L33))</f>
        <v/>
      </c>
      <c r="M39" s="110" t="str">
        <f>IF(Jurnal!$B$33="","",IF(Jurnal!M33="","",Jurnal!M33))</f>
        <v/>
      </c>
      <c r="N39" s="110" t="str">
        <f>IF(Jurnal!$B$33="","",IF(Jurnal!N33="","",Jurnal!N33))</f>
        <v/>
      </c>
      <c r="O39" s="110" t="str">
        <f>IF(Jurnal!$B$33="","",IF(Jurnal!O33="","",Jurnal!O33))</f>
        <v/>
      </c>
      <c r="P39" s="110" t="str">
        <f>IF(Jurnal!$B$33="","",IF(Jurnal!P33="","",Jurnal!P33))</f>
        <v/>
      </c>
      <c r="Q39" s="110" t="str">
        <f>IF(Jurnal!$B$33="","",IF(Jurnal!Q33="","",Jurnal!Q33))</f>
        <v/>
      </c>
      <c r="R39" s="110" t="str">
        <f>IF(Jurnal!$B$33="","",IF(Jurnal!R33="","",Jurnal!R33))</f>
        <v/>
      </c>
      <c r="S39" s="110" t="str">
        <f>IF(Jurnal!$B$33="","",IF(Jurnal!S33="","",Jurnal!S33))</f>
        <v/>
      </c>
      <c r="T39" s="110" t="str">
        <f>IF(Jurnal!$B$33="","",IF(Jurnal!T33="","",Jurnal!T33))</f>
        <v/>
      </c>
      <c r="U39" s="110" t="str">
        <f>IF(Jurnal!$B$33="","",IF(Jurnal!U33="","",Jurnal!U33))</f>
        <v/>
      </c>
      <c r="V39" s="110" t="str">
        <f>IF(Jurnal!$B$33="","",IF(Jurnal!V33="","",Jurnal!V33))</f>
        <v/>
      </c>
      <c r="W39" s="110" t="str">
        <f>IF(Jurnal!$B$33="","",IF(Jurnal!W33="","",Jurnal!W33))</f>
        <v/>
      </c>
      <c r="X39" s="110" t="str">
        <f>IF(Jurnal!$B$33="","",IF(Jurnal!X33="","",Jurnal!X33))</f>
        <v/>
      </c>
      <c r="Y39" s="110" t="str">
        <f>IF(Jurnal!$B$33="","",IF(Jurnal!Y33="","",Jurnal!Y33))</f>
        <v/>
      </c>
      <c r="Z39" s="110" t="str">
        <f>IF(Jurnal!$B$33="","",IF(Jurnal!Z33="","",Jurnal!Z33))</f>
        <v/>
      </c>
      <c r="AA39" s="110" t="str">
        <f>IF(Jurnal!$B$33="","",IF(Jurnal!AA33="","",Jurnal!AA33))</f>
        <v/>
      </c>
      <c r="AB39" s="110" t="str">
        <f>IF(Jurnal!$B$33="","",IF(Jurnal!AB33="","",Jurnal!AB33))</f>
        <v/>
      </c>
      <c r="AC39" s="110" t="str">
        <f>IF(Jurnal!$B$33="","",IF(Jurnal!AC33="","",Jurnal!AC33))</f>
        <v/>
      </c>
      <c r="AD39" s="110" t="str">
        <f>IF(Jurnal!$B$33="","",IF(Jurnal!AD33="","",Jurnal!AD33))</f>
        <v/>
      </c>
      <c r="AE39" s="110" t="str">
        <f>IF(Jurnal!$B$33="","",IF(Jurnal!AE33="","",Jurnal!AE33))</f>
        <v/>
      </c>
      <c r="AF39" s="110" t="str">
        <f>IF(Jurnal!$B$33="","",IF(Jurnal!AF33="","",Jurnal!AF33))</f>
        <v/>
      </c>
      <c r="AG39" s="178" t="str">
        <f>IF(B39="","",IF(Jurnal!AG33="","",IF(COUNTIF(C39:AF39,"q")&gt;=10,0,Jurnal!AG33)))</f>
        <v/>
      </c>
      <c r="AH39" s="178" t="str">
        <f>IF(B39="","",IF(Jurnal!AH33="","",Jurnal!AH33))</f>
        <v/>
      </c>
      <c r="AI39" s="210" t="str">
        <f>IF(OR(B39="",AH39=""),"",IF(Jurnal!AI33="",Jurnal!AJ33,IF(Jurnal!AJ33&lt;&gt;"",(Jurnal!AJ33+Jurnal!AI33)/2,Jurnal!AI33)))</f>
        <v/>
      </c>
      <c r="AJ39" s="211" t="str">
        <f>IF(Jurnal!$AJ33="","",Jurnal!$AJ33)</f>
        <v/>
      </c>
      <c r="AK39" s="180" t="str">
        <f t="shared" si="0"/>
        <v/>
      </c>
      <c r="AL39" s="179" t="str">
        <f>IF(B39="","",IF(AG39=0,"bm",IF(Jurnal!AK33="","",Jurnal!AK33)))</f>
        <v/>
      </c>
      <c r="AM39" s="181" t="str">
        <f t="shared" si="1"/>
        <v/>
      </c>
      <c r="AN39" s="182" t="str">
        <f t="shared" si="2"/>
        <v/>
      </c>
      <c r="AO39" s="10"/>
    </row>
    <row r="40" spans="1:41" ht="20.25" customHeight="1">
      <c r="A40" s="216">
        <v>29</v>
      </c>
      <c r="B40" s="175" t="str">
        <f>IF(Jurnal!B34="","",Jurnal!B34)</f>
        <v/>
      </c>
      <c r="C40" s="110" t="str">
        <f>IF(Jurnal!$B$34="","",IF(Jurnal!C34="","",Jurnal!C34))</f>
        <v/>
      </c>
      <c r="D40" s="110" t="str">
        <f>IF(Jurnal!$B$34="","",IF(Jurnal!D34="","",Jurnal!D34))</f>
        <v/>
      </c>
      <c r="E40" s="110" t="str">
        <f>IF(Jurnal!$B$34="","",IF(Jurnal!E34="","",Jurnal!E34))</f>
        <v/>
      </c>
      <c r="F40" s="110" t="str">
        <f>IF(Jurnal!$B$34="","",IF(Jurnal!F34="","",Jurnal!F34))</f>
        <v/>
      </c>
      <c r="G40" s="110" t="str">
        <f>IF(Jurnal!$B$34="","",IF(Jurnal!G34="","",Jurnal!G34))</f>
        <v/>
      </c>
      <c r="H40" s="110" t="str">
        <f>IF(Jurnal!$B$34="","",IF(Jurnal!H34="","",Jurnal!H34))</f>
        <v/>
      </c>
      <c r="I40" s="110" t="str">
        <f>IF(Jurnal!$B$34="","",IF(Jurnal!I34="","",Jurnal!I34))</f>
        <v/>
      </c>
      <c r="J40" s="110" t="str">
        <f>IF(Jurnal!$B$34="","",IF(Jurnal!J34="","",Jurnal!J34))</f>
        <v/>
      </c>
      <c r="K40" s="110" t="str">
        <f>IF(Jurnal!$B$34="","",IF(Jurnal!K34="","",Jurnal!K34))</f>
        <v/>
      </c>
      <c r="L40" s="110" t="str">
        <f>IF(Jurnal!$B$34="","",IF(Jurnal!L34="","",Jurnal!L34))</f>
        <v/>
      </c>
      <c r="M40" s="110" t="str">
        <f>IF(Jurnal!$B$34="","",IF(Jurnal!M34="","",Jurnal!M34))</f>
        <v/>
      </c>
      <c r="N40" s="110" t="str">
        <f>IF(Jurnal!$B$34="","",IF(Jurnal!N34="","",Jurnal!N34))</f>
        <v/>
      </c>
      <c r="O40" s="110" t="str">
        <f>IF(Jurnal!$B$34="","",IF(Jurnal!O34="","",Jurnal!O34))</f>
        <v/>
      </c>
      <c r="P40" s="110" t="str">
        <f>IF(Jurnal!$B$34="","",IF(Jurnal!P34="","",Jurnal!P34))</f>
        <v/>
      </c>
      <c r="Q40" s="110" t="str">
        <f>IF(Jurnal!$B$34="","",IF(Jurnal!Q34="","",Jurnal!Q34))</f>
        <v/>
      </c>
      <c r="R40" s="110" t="str">
        <f>IF(Jurnal!$B$34="","",IF(Jurnal!R34="","",Jurnal!R34))</f>
        <v/>
      </c>
      <c r="S40" s="110" t="str">
        <f>IF(Jurnal!$B$34="","",IF(Jurnal!S34="","",Jurnal!S34))</f>
        <v/>
      </c>
      <c r="T40" s="110" t="str">
        <f>IF(Jurnal!$B$34="","",IF(Jurnal!T34="","",Jurnal!T34))</f>
        <v/>
      </c>
      <c r="U40" s="110" t="str">
        <f>IF(Jurnal!$B$34="","",IF(Jurnal!U34="","",Jurnal!U34))</f>
        <v/>
      </c>
      <c r="V40" s="110" t="str">
        <f>IF(Jurnal!$B$34="","",IF(Jurnal!V34="","",Jurnal!V34))</f>
        <v/>
      </c>
      <c r="W40" s="110" t="str">
        <f>IF(Jurnal!$B$34="","",IF(Jurnal!W34="","",Jurnal!W34))</f>
        <v/>
      </c>
      <c r="X40" s="110" t="str">
        <f>IF(Jurnal!$B$34="","",IF(Jurnal!X34="","",Jurnal!X34))</f>
        <v/>
      </c>
      <c r="Y40" s="110" t="str">
        <f>IF(Jurnal!$B$34="","",IF(Jurnal!Y34="","",Jurnal!Y34))</f>
        <v/>
      </c>
      <c r="Z40" s="110" t="str">
        <f>IF(Jurnal!$B$34="","",IF(Jurnal!Z34="","",Jurnal!Z34))</f>
        <v/>
      </c>
      <c r="AA40" s="110" t="str">
        <f>IF(Jurnal!$B$34="","",IF(Jurnal!AA34="","",Jurnal!AA34))</f>
        <v/>
      </c>
      <c r="AB40" s="110" t="str">
        <f>IF(Jurnal!$B$34="","",IF(Jurnal!AB34="","",Jurnal!AB34))</f>
        <v/>
      </c>
      <c r="AC40" s="110" t="str">
        <f>IF(Jurnal!$B$34="","",IF(Jurnal!AC34="","",Jurnal!AC34))</f>
        <v/>
      </c>
      <c r="AD40" s="110" t="str">
        <f>IF(Jurnal!$B$34="","",IF(Jurnal!AD34="","",Jurnal!AD34))</f>
        <v/>
      </c>
      <c r="AE40" s="110" t="str">
        <f>IF(Jurnal!$B$34="","",IF(Jurnal!AE34="","",Jurnal!AE34))</f>
        <v/>
      </c>
      <c r="AF40" s="110" t="str">
        <f>IF(Jurnal!$B$34="","",IF(Jurnal!AF34="","",Jurnal!AF34))</f>
        <v/>
      </c>
      <c r="AG40" s="178" t="str">
        <f>IF(B40="","",IF(Jurnal!AG34="","",IF(COUNTIF(C40:AF40,"q")&gt;=10,0,Jurnal!AG34)))</f>
        <v/>
      </c>
      <c r="AH40" s="178" t="str">
        <f>IF(B40="","",IF(Jurnal!AH34="","",Jurnal!AH34))</f>
        <v/>
      </c>
      <c r="AI40" s="210" t="str">
        <f>IF(OR(B40="",AH40=""),"",IF(Jurnal!AI34="",Jurnal!AJ34,IF(Jurnal!AJ34&lt;&gt;"",(Jurnal!AJ34+Jurnal!AI34)/2,Jurnal!AI34)))</f>
        <v/>
      </c>
      <c r="AJ40" s="211" t="str">
        <f>IF(Jurnal!$AJ34="","",Jurnal!$AJ34)</f>
        <v/>
      </c>
      <c r="AK40" s="180" t="str">
        <f t="shared" si="0"/>
        <v/>
      </c>
      <c r="AL40" s="179" t="str">
        <f>IF(B40="","",IF(AG40=0,"bm",IF(Jurnal!AK34="","",Jurnal!AK34)))</f>
        <v/>
      </c>
      <c r="AM40" s="181" t="str">
        <f t="shared" si="1"/>
        <v/>
      </c>
      <c r="AN40" s="182" t="str">
        <f t="shared" si="2"/>
        <v/>
      </c>
      <c r="AO40" s="10"/>
    </row>
    <row r="41" spans="1:41" ht="20.25" customHeight="1">
      <c r="A41" s="216">
        <v>30</v>
      </c>
      <c r="B41" s="175" t="str">
        <f>IF(Jurnal!B35="","",Jurnal!B35)</f>
        <v/>
      </c>
      <c r="C41" s="110" t="str">
        <f>IF(Jurnal!$B$35="","",IF(Jurnal!C35="","",Jurnal!C35))</f>
        <v/>
      </c>
      <c r="D41" s="110" t="str">
        <f>IF(Jurnal!$B$35="","",IF(Jurnal!D35="","",Jurnal!D35))</f>
        <v/>
      </c>
      <c r="E41" s="110" t="str">
        <f>IF(Jurnal!$B$35="","",IF(Jurnal!E35="","",Jurnal!E35))</f>
        <v/>
      </c>
      <c r="F41" s="110" t="str">
        <f>IF(Jurnal!$B$35="","",IF(Jurnal!F35="","",Jurnal!F35))</f>
        <v/>
      </c>
      <c r="G41" s="110" t="str">
        <f>IF(Jurnal!$B$35="","",IF(Jurnal!G35="","",Jurnal!G35))</f>
        <v/>
      </c>
      <c r="H41" s="110" t="str">
        <f>IF(Jurnal!$B$35="","",IF(Jurnal!H35="","",Jurnal!H35))</f>
        <v/>
      </c>
      <c r="I41" s="110" t="str">
        <f>IF(Jurnal!$B$35="","",IF(Jurnal!I35="","",Jurnal!I35))</f>
        <v/>
      </c>
      <c r="J41" s="110" t="str">
        <f>IF(Jurnal!$B$35="","",IF(Jurnal!J35="","",Jurnal!J35))</f>
        <v/>
      </c>
      <c r="K41" s="110" t="str">
        <f>IF(Jurnal!$B$35="","",IF(Jurnal!K35="","",Jurnal!K35))</f>
        <v/>
      </c>
      <c r="L41" s="110" t="str">
        <f>IF(Jurnal!$B$35="","",IF(Jurnal!L35="","",Jurnal!L35))</f>
        <v/>
      </c>
      <c r="M41" s="110" t="str">
        <f>IF(Jurnal!$B$35="","",IF(Jurnal!M35="","",Jurnal!M35))</f>
        <v/>
      </c>
      <c r="N41" s="110" t="str">
        <f>IF(Jurnal!$B$35="","",IF(Jurnal!N35="","",Jurnal!N35))</f>
        <v/>
      </c>
      <c r="O41" s="110" t="str">
        <f>IF(Jurnal!$B$35="","",IF(Jurnal!O35="","",Jurnal!O35))</f>
        <v/>
      </c>
      <c r="P41" s="110" t="str">
        <f>IF(Jurnal!$B$35="","",IF(Jurnal!P35="","",Jurnal!P35))</f>
        <v/>
      </c>
      <c r="Q41" s="110" t="str">
        <f>IF(Jurnal!$B$35="","",IF(Jurnal!Q35="","",Jurnal!Q35))</f>
        <v/>
      </c>
      <c r="R41" s="110" t="str">
        <f>IF(Jurnal!$B$35="","",IF(Jurnal!R35="","",Jurnal!R35))</f>
        <v/>
      </c>
      <c r="S41" s="110" t="str">
        <f>IF(Jurnal!$B$35="","",IF(Jurnal!S35="","",Jurnal!S35))</f>
        <v/>
      </c>
      <c r="T41" s="110" t="str">
        <f>IF(Jurnal!$B$35="","",IF(Jurnal!T35="","",Jurnal!T35))</f>
        <v/>
      </c>
      <c r="U41" s="110" t="str">
        <f>IF(Jurnal!$B$35="","",IF(Jurnal!U35="","",Jurnal!U35))</f>
        <v/>
      </c>
      <c r="V41" s="110" t="str">
        <f>IF(Jurnal!$B$35="","",IF(Jurnal!V35="","",Jurnal!V35))</f>
        <v/>
      </c>
      <c r="W41" s="110" t="str">
        <f>IF(Jurnal!$B$35="","",IF(Jurnal!W35="","",Jurnal!W35))</f>
        <v/>
      </c>
      <c r="X41" s="110" t="str">
        <f>IF(Jurnal!$B$35="","",IF(Jurnal!X35="","",Jurnal!X35))</f>
        <v/>
      </c>
      <c r="Y41" s="110" t="str">
        <f>IF(Jurnal!$B$35="","",IF(Jurnal!Y35="","",Jurnal!Y35))</f>
        <v/>
      </c>
      <c r="Z41" s="110" t="str">
        <f>IF(Jurnal!$B$35="","",IF(Jurnal!Z35="","",Jurnal!Z35))</f>
        <v/>
      </c>
      <c r="AA41" s="110" t="str">
        <f>IF(Jurnal!$B$35="","",IF(Jurnal!AA35="","",Jurnal!AA35))</f>
        <v/>
      </c>
      <c r="AB41" s="110" t="str">
        <f>IF(Jurnal!$B$35="","",IF(Jurnal!AB35="","",Jurnal!AB35))</f>
        <v/>
      </c>
      <c r="AC41" s="110" t="str">
        <f>IF(Jurnal!$B$35="","",IF(Jurnal!AC35="","",Jurnal!AC35))</f>
        <v/>
      </c>
      <c r="AD41" s="110" t="str">
        <f>IF(Jurnal!$B$35="","",IF(Jurnal!AD35="","",Jurnal!AD35))</f>
        <v/>
      </c>
      <c r="AE41" s="110" t="str">
        <f>IF(Jurnal!$B$35="","",IF(Jurnal!AE35="","",Jurnal!AE35))</f>
        <v/>
      </c>
      <c r="AF41" s="110" t="str">
        <f>IF(Jurnal!$B$35="","",IF(Jurnal!AF35="","",Jurnal!AF35))</f>
        <v/>
      </c>
      <c r="AG41" s="178" t="str">
        <f>IF(B41="","",IF(Jurnal!AG35="","",IF(COUNTIF(C41:AF41,"q")&gt;=10,0,Jurnal!AG35)))</f>
        <v/>
      </c>
      <c r="AH41" s="178" t="str">
        <f>IF(B41="","",IF(Jurnal!AH35="","",Jurnal!AH35))</f>
        <v/>
      </c>
      <c r="AI41" s="210" t="str">
        <f>IF(OR(B41="",AH41=""),"",IF(Jurnal!AI35="",Jurnal!AJ35,IF(Jurnal!AJ35&lt;&gt;"",(Jurnal!AJ35+Jurnal!AI35)/2,Jurnal!AI35)))</f>
        <v/>
      </c>
      <c r="AJ41" s="211" t="str">
        <f>IF(Jurnal!$AJ35="","",Jurnal!$AJ35)</f>
        <v/>
      </c>
      <c r="AK41" s="180" t="str">
        <f t="shared" si="0"/>
        <v/>
      </c>
      <c r="AL41" s="179" t="str">
        <f>IF(B41="","",IF(AG41=0,"bm",IF(Jurnal!AK35="","",Jurnal!AK35)))</f>
        <v/>
      </c>
      <c r="AM41" s="181" t="str">
        <f t="shared" si="1"/>
        <v/>
      </c>
      <c r="AN41" s="182" t="str">
        <f t="shared" si="2"/>
        <v/>
      </c>
      <c r="AO41" s="10"/>
    </row>
    <row r="42" spans="1:41" ht="20.25" customHeight="1">
      <c r="A42" s="216">
        <v>31</v>
      </c>
      <c r="B42" s="175" t="str">
        <f>IF(Jurnal!B36="","",Jurnal!B36)</f>
        <v/>
      </c>
      <c r="C42" s="110" t="str">
        <f>IF(Jurnal!$B$36="","",IF(Jurnal!C36="","",Jurnal!C36))</f>
        <v/>
      </c>
      <c r="D42" s="110" t="str">
        <f>IF(Jurnal!$B$36="","",IF(Jurnal!D36="","",Jurnal!D36))</f>
        <v/>
      </c>
      <c r="E42" s="110" t="str">
        <f>IF(Jurnal!$B$36="","",IF(Jurnal!E36="","",Jurnal!E36))</f>
        <v/>
      </c>
      <c r="F42" s="110" t="str">
        <f>IF(Jurnal!$B$36="","",IF(Jurnal!F36="","",Jurnal!F36))</f>
        <v/>
      </c>
      <c r="G42" s="110" t="str">
        <f>IF(Jurnal!$B$36="","",IF(Jurnal!G36="","",Jurnal!G36))</f>
        <v/>
      </c>
      <c r="H42" s="110" t="str">
        <f>IF(Jurnal!$B$36="","",IF(Jurnal!H36="","",Jurnal!H36))</f>
        <v/>
      </c>
      <c r="I42" s="110" t="str">
        <f>IF(Jurnal!$B$36="","",IF(Jurnal!I36="","",Jurnal!I36))</f>
        <v/>
      </c>
      <c r="J42" s="110" t="str">
        <f>IF(Jurnal!$B$36="","",IF(Jurnal!J36="","",Jurnal!J36))</f>
        <v/>
      </c>
      <c r="K42" s="110" t="str">
        <f>IF(Jurnal!$B$36="","",IF(Jurnal!K36="","",Jurnal!K36))</f>
        <v/>
      </c>
      <c r="L42" s="110" t="str">
        <f>IF(Jurnal!$B$36="","",IF(Jurnal!L36="","",Jurnal!L36))</f>
        <v/>
      </c>
      <c r="M42" s="110" t="str">
        <f>IF(Jurnal!$B$36="","",IF(Jurnal!M36="","",Jurnal!M36))</f>
        <v/>
      </c>
      <c r="N42" s="110" t="str">
        <f>IF(Jurnal!$B$36="","",IF(Jurnal!N36="","",Jurnal!N36))</f>
        <v/>
      </c>
      <c r="O42" s="110" t="str">
        <f>IF(Jurnal!$B$36="","",IF(Jurnal!O36="","",Jurnal!O36))</f>
        <v/>
      </c>
      <c r="P42" s="110" t="str">
        <f>IF(Jurnal!$B$36="","",IF(Jurnal!P36="","",Jurnal!P36))</f>
        <v/>
      </c>
      <c r="Q42" s="110" t="str">
        <f>IF(Jurnal!$B$36="","",IF(Jurnal!Q36="","",Jurnal!Q36))</f>
        <v/>
      </c>
      <c r="R42" s="110" t="str">
        <f>IF(Jurnal!$B$36="","",IF(Jurnal!R36="","",Jurnal!R36))</f>
        <v/>
      </c>
      <c r="S42" s="110" t="str">
        <f>IF(Jurnal!$B$36="","",IF(Jurnal!S36="","",Jurnal!S36))</f>
        <v/>
      </c>
      <c r="T42" s="110" t="str">
        <f>IF(Jurnal!$B$36="","",IF(Jurnal!T36="","",Jurnal!T36))</f>
        <v/>
      </c>
      <c r="U42" s="110" t="str">
        <f>IF(Jurnal!$B$36="","",IF(Jurnal!U36="","",Jurnal!U36))</f>
        <v/>
      </c>
      <c r="V42" s="110" t="str">
        <f>IF(Jurnal!$B$36="","",IF(Jurnal!V36="","",Jurnal!V36))</f>
        <v/>
      </c>
      <c r="W42" s="110" t="str">
        <f>IF(Jurnal!$B$36="","",IF(Jurnal!W36="","",Jurnal!W36))</f>
        <v/>
      </c>
      <c r="X42" s="110" t="str">
        <f>IF(Jurnal!$B$36="","",IF(Jurnal!X36="","",Jurnal!X36))</f>
        <v/>
      </c>
      <c r="Y42" s="110" t="str">
        <f>IF(Jurnal!$B$36="","",IF(Jurnal!Y36="","",Jurnal!Y36))</f>
        <v/>
      </c>
      <c r="Z42" s="110" t="str">
        <f>IF(Jurnal!$B$36="","",IF(Jurnal!Z36="","",Jurnal!Z36))</f>
        <v/>
      </c>
      <c r="AA42" s="110" t="str">
        <f>IF(Jurnal!$B$36="","",IF(Jurnal!AA36="","",Jurnal!AA36))</f>
        <v/>
      </c>
      <c r="AB42" s="110" t="str">
        <f>IF(Jurnal!$B$36="","",IF(Jurnal!AB36="","",Jurnal!AB36))</f>
        <v/>
      </c>
      <c r="AC42" s="110" t="str">
        <f>IF(Jurnal!$B$36="","",IF(Jurnal!AC36="","",Jurnal!AC36))</f>
        <v/>
      </c>
      <c r="AD42" s="110" t="str">
        <f>IF(Jurnal!$B$36="","",IF(Jurnal!AD36="","",Jurnal!AD36))</f>
        <v/>
      </c>
      <c r="AE42" s="110" t="str">
        <f>IF(Jurnal!$B$36="","",IF(Jurnal!AE36="","",Jurnal!AE36))</f>
        <v/>
      </c>
      <c r="AF42" s="110" t="str">
        <f>IF(Jurnal!$B$36="","",IF(Jurnal!AF36="","",Jurnal!AF36))</f>
        <v/>
      </c>
      <c r="AG42" s="178" t="str">
        <f>IF(B42="","",IF(Jurnal!AG36="","",IF(COUNTIF(C42:AF42,"q")&gt;=10,0,Jurnal!AG36)))</f>
        <v/>
      </c>
      <c r="AH42" s="178" t="str">
        <f>IF(B42="","",IF(Jurnal!AH36="","",Jurnal!AH36))</f>
        <v/>
      </c>
      <c r="AI42" s="210" t="str">
        <f>IF(OR(B42="",AH42=""),"",IF(Jurnal!AI36="",Jurnal!AJ36,IF(Jurnal!AJ36&lt;&gt;"",(Jurnal!AJ36+Jurnal!AI36)/2,Jurnal!AI36)))</f>
        <v/>
      </c>
      <c r="AJ42" s="211" t="str">
        <f>IF(Jurnal!$AJ36="","",Jurnal!$AJ36)</f>
        <v/>
      </c>
      <c r="AK42" s="180" t="str">
        <f t="shared" si="0"/>
        <v/>
      </c>
      <c r="AL42" s="179" t="str">
        <f>IF(B42="","",IF(AG42=0,"bm",IF(Jurnal!AK36="","",Jurnal!AK36)))</f>
        <v/>
      </c>
      <c r="AM42" s="181" t="str">
        <f t="shared" si="1"/>
        <v/>
      </c>
      <c r="AN42" s="182" t="str">
        <f t="shared" si="2"/>
        <v/>
      </c>
      <c r="AO42" s="10"/>
    </row>
    <row r="43" spans="1:41" ht="20.25" customHeight="1">
      <c r="A43" s="216">
        <v>32</v>
      </c>
      <c r="B43" s="175" t="str">
        <f>IF(Jurnal!B37="","",Jurnal!B37)</f>
        <v/>
      </c>
      <c r="C43" s="110" t="str">
        <f>IF(Jurnal!$B$37="","",IF(Jurnal!C37="","",Jurnal!C37))</f>
        <v/>
      </c>
      <c r="D43" s="110" t="str">
        <f>IF(Jurnal!$B$37="","",IF(Jurnal!D37="","",Jurnal!D37))</f>
        <v/>
      </c>
      <c r="E43" s="110" t="str">
        <f>IF(Jurnal!$B$37="","",IF(Jurnal!E37="","",Jurnal!E37))</f>
        <v/>
      </c>
      <c r="F43" s="110" t="str">
        <f>IF(Jurnal!$B$37="","",IF(Jurnal!F37="","",Jurnal!F37))</f>
        <v/>
      </c>
      <c r="G43" s="110" t="str">
        <f>IF(Jurnal!$B$37="","",IF(Jurnal!G37="","",Jurnal!G37))</f>
        <v/>
      </c>
      <c r="H43" s="110" t="str">
        <f>IF(Jurnal!$B$37="","",IF(Jurnal!H37="","",Jurnal!H37))</f>
        <v/>
      </c>
      <c r="I43" s="110" t="str">
        <f>IF(Jurnal!$B$37="","",IF(Jurnal!I37="","",Jurnal!I37))</f>
        <v/>
      </c>
      <c r="J43" s="110" t="str">
        <f>IF(Jurnal!$B$37="","",IF(Jurnal!J37="","",Jurnal!J37))</f>
        <v/>
      </c>
      <c r="K43" s="110" t="str">
        <f>IF(Jurnal!$B$37="","",IF(Jurnal!K37="","",Jurnal!K37))</f>
        <v/>
      </c>
      <c r="L43" s="110" t="str">
        <f>IF(Jurnal!$B$37="","",IF(Jurnal!L37="","",Jurnal!L37))</f>
        <v/>
      </c>
      <c r="M43" s="110" t="str">
        <f>IF(Jurnal!$B$37="","",IF(Jurnal!M37="","",Jurnal!M37))</f>
        <v/>
      </c>
      <c r="N43" s="110" t="str">
        <f>IF(Jurnal!$B$37="","",IF(Jurnal!N37="","",Jurnal!N37))</f>
        <v/>
      </c>
      <c r="O43" s="110" t="str">
        <f>IF(Jurnal!$B$37="","",IF(Jurnal!O37="","",Jurnal!O37))</f>
        <v/>
      </c>
      <c r="P43" s="110" t="str">
        <f>IF(Jurnal!$B$37="","",IF(Jurnal!P37="","",Jurnal!P37))</f>
        <v/>
      </c>
      <c r="Q43" s="110" t="str">
        <f>IF(Jurnal!$B$37="","",IF(Jurnal!Q37="","",Jurnal!Q37))</f>
        <v/>
      </c>
      <c r="R43" s="110" t="str">
        <f>IF(Jurnal!$B$37="","",IF(Jurnal!R37="","",Jurnal!R37))</f>
        <v/>
      </c>
      <c r="S43" s="110" t="str">
        <f>IF(Jurnal!$B$37="","",IF(Jurnal!S37="","",Jurnal!S37))</f>
        <v/>
      </c>
      <c r="T43" s="110" t="str">
        <f>IF(Jurnal!$B$37="","",IF(Jurnal!T37="","",Jurnal!T37))</f>
        <v/>
      </c>
      <c r="U43" s="110" t="str">
        <f>IF(Jurnal!$B$37="","",IF(Jurnal!U37="","",Jurnal!U37))</f>
        <v/>
      </c>
      <c r="V43" s="110" t="str">
        <f>IF(Jurnal!$B$37="","",IF(Jurnal!V37="","",Jurnal!V37))</f>
        <v/>
      </c>
      <c r="W43" s="110" t="str">
        <f>IF(Jurnal!$B$37="","",IF(Jurnal!W37="","",Jurnal!W37))</f>
        <v/>
      </c>
      <c r="X43" s="110" t="str">
        <f>IF(Jurnal!$B$37="","",IF(Jurnal!X37="","",Jurnal!X37))</f>
        <v/>
      </c>
      <c r="Y43" s="110" t="str">
        <f>IF(Jurnal!$B$37="","",IF(Jurnal!Y37="","",Jurnal!Y37))</f>
        <v/>
      </c>
      <c r="Z43" s="110" t="str">
        <f>IF(Jurnal!$B$37="","",IF(Jurnal!Z37="","",Jurnal!Z37))</f>
        <v/>
      </c>
      <c r="AA43" s="110" t="str">
        <f>IF(Jurnal!$B$37="","",IF(Jurnal!AA37="","",Jurnal!AA37))</f>
        <v/>
      </c>
      <c r="AB43" s="110" t="str">
        <f>IF(Jurnal!$B$37="","",IF(Jurnal!AB37="","",Jurnal!AB37))</f>
        <v/>
      </c>
      <c r="AC43" s="110" t="str">
        <f>IF(Jurnal!$B$37="","",IF(Jurnal!AC37="","",Jurnal!AC37))</f>
        <v/>
      </c>
      <c r="AD43" s="110" t="str">
        <f>IF(Jurnal!$B$37="","",IF(Jurnal!AD37="","",Jurnal!AD37))</f>
        <v/>
      </c>
      <c r="AE43" s="110" t="str">
        <f>IF(Jurnal!$B$37="","",IF(Jurnal!AE37="","",Jurnal!AE37))</f>
        <v/>
      </c>
      <c r="AF43" s="110" t="str">
        <f>IF(Jurnal!$B$37="","",IF(Jurnal!AF37="","",Jurnal!AF37))</f>
        <v/>
      </c>
      <c r="AG43" s="178" t="str">
        <f>IF(B43="","",IF(Jurnal!AG37="","",IF(COUNTIF(C43:AF43,"q")&gt;=10,0,Jurnal!AG37)))</f>
        <v/>
      </c>
      <c r="AH43" s="178" t="str">
        <f>IF(B43="","",IF(Jurnal!AH37="","",Jurnal!AH37))</f>
        <v/>
      </c>
      <c r="AI43" s="210" t="str">
        <f>IF(OR(B43="",AH43=""),"",IF(Jurnal!AI37="",Jurnal!AJ37,IF(Jurnal!AJ37&lt;&gt;"",(Jurnal!AJ37+Jurnal!AI37)/2,Jurnal!AI37)))</f>
        <v/>
      </c>
      <c r="AJ43" s="211" t="str">
        <f>IF(Jurnal!$AJ37="","",Jurnal!$AJ37)</f>
        <v/>
      </c>
      <c r="AK43" s="180" t="str">
        <f t="shared" si="0"/>
        <v/>
      </c>
      <c r="AL43" s="179" t="str">
        <f>IF(B43="","",IF(AG43=0,"bm",IF(Jurnal!AK37="","",Jurnal!AK37)))</f>
        <v/>
      </c>
      <c r="AM43" s="181" t="str">
        <f t="shared" si="1"/>
        <v/>
      </c>
      <c r="AN43" s="182" t="str">
        <f t="shared" si="2"/>
        <v/>
      </c>
      <c r="AO43" s="10"/>
    </row>
    <row r="44" spans="1:41" ht="20.25" customHeight="1">
      <c r="A44" s="216">
        <v>33</v>
      </c>
      <c r="B44" s="175" t="str">
        <f>IF(Jurnal!B38="","",Jurnal!B38)</f>
        <v/>
      </c>
      <c r="C44" s="110" t="str">
        <f>IF(Jurnal!$B$38="","",IF(Jurnal!C38="","",Jurnal!C38))</f>
        <v/>
      </c>
      <c r="D44" s="110" t="str">
        <f>IF(Jurnal!$B$38="","",IF(Jurnal!D38="","",Jurnal!D38))</f>
        <v/>
      </c>
      <c r="E44" s="110" t="str">
        <f>IF(Jurnal!$B$38="","",IF(Jurnal!E38="","",Jurnal!E38))</f>
        <v/>
      </c>
      <c r="F44" s="110" t="str">
        <f>IF(Jurnal!$B$38="","",IF(Jurnal!F38="","",Jurnal!F38))</f>
        <v/>
      </c>
      <c r="G44" s="110" t="str">
        <f>IF(Jurnal!$B$38="","",IF(Jurnal!G38="","",Jurnal!G38))</f>
        <v/>
      </c>
      <c r="H44" s="110" t="str">
        <f>IF(Jurnal!$B$38="","",IF(Jurnal!H38="","",Jurnal!H38))</f>
        <v/>
      </c>
      <c r="I44" s="110" t="str">
        <f>IF(Jurnal!$B$38="","",IF(Jurnal!I38="","",Jurnal!I38))</f>
        <v/>
      </c>
      <c r="J44" s="110" t="str">
        <f>IF(Jurnal!$B$38="","",IF(Jurnal!J38="","",Jurnal!J38))</f>
        <v/>
      </c>
      <c r="K44" s="110" t="str">
        <f>IF(Jurnal!$B$38="","",IF(Jurnal!K38="","",Jurnal!K38))</f>
        <v/>
      </c>
      <c r="L44" s="110" t="str">
        <f>IF(Jurnal!$B$38="","",IF(Jurnal!L38="","",Jurnal!L38))</f>
        <v/>
      </c>
      <c r="M44" s="110" t="str">
        <f>IF(Jurnal!$B$38="","",IF(Jurnal!M38="","",Jurnal!M38))</f>
        <v/>
      </c>
      <c r="N44" s="110" t="str">
        <f>IF(Jurnal!$B$38="","",IF(Jurnal!N38="","",Jurnal!N38))</f>
        <v/>
      </c>
      <c r="O44" s="110" t="str">
        <f>IF(Jurnal!$B$38="","",IF(Jurnal!O38="","",Jurnal!O38))</f>
        <v/>
      </c>
      <c r="P44" s="110" t="str">
        <f>IF(Jurnal!$B$38="","",IF(Jurnal!P38="","",Jurnal!P38))</f>
        <v/>
      </c>
      <c r="Q44" s="110" t="str">
        <f>IF(Jurnal!$B$38="","",IF(Jurnal!Q38="","",Jurnal!Q38))</f>
        <v/>
      </c>
      <c r="R44" s="110" t="str">
        <f>IF(Jurnal!$B$38="","",IF(Jurnal!R38="","",Jurnal!R38))</f>
        <v/>
      </c>
      <c r="S44" s="110" t="str">
        <f>IF(Jurnal!$B$38="","",IF(Jurnal!S38="","",Jurnal!S38))</f>
        <v/>
      </c>
      <c r="T44" s="110" t="str">
        <f>IF(Jurnal!$B$38="","",IF(Jurnal!T38="","",Jurnal!T38))</f>
        <v/>
      </c>
      <c r="U44" s="110" t="str">
        <f>IF(Jurnal!$B$38="","",IF(Jurnal!U38="","",Jurnal!U38))</f>
        <v/>
      </c>
      <c r="V44" s="110" t="str">
        <f>IF(Jurnal!$B$38="","",IF(Jurnal!V38="","",Jurnal!V38))</f>
        <v/>
      </c>
      <c r="W44" s="110" t="str">
        <f>IF(Jurnal!$B$38="","",IF(Jurnal!W38="","",Jurnal!W38))</f>
        <v/>
      </c>
      <c r="X44" s="110" t="str">
        <f>IF(Jurnal!$B$38="","",IF(Jurnal!X38="","",Jurnal!X38))</f>
        <v/>
      </c>
      <c r="Y44" s="110" t="str">
        <f>IF(Jurnal!$B$38="","",IF(Jurnal!Y38="","",Jurnal!Y38))</f>
        <v/>
      </c>
      <c r="Z44" s="110" t="str">
        <f>IF(Jurnal!$B$38="","",IF(Jurnal!Z38="","",Jurnal!Z38))</f>
        <v/>
      </c>
      <c r="AA44" s="110" t="str">
        <f>IF(Jurnal!$B$38="","",IF(Jurnal!AA38="","",Jurnal!AA38))</f>
        <v/>
      </c>
      <c r="AB44" s="110" t="str">
        <f>IF(Jurnal!$B$38="","",IF(Jurnal!AB38="","",Jurnal!AB38))</f>
        <v/>
      </c>
      <c r="AC44" s="110" t="str">
        <f>IF(Jurnal!$B$38="","",IF(Jurnal!AC38="","",Jurnal!AC38))</f>
        <v/>
      </c>
      <c r="AD44" s="110" t="str">
        <f>IF(Jurnal!$B$38="","",IF(Jurnal!AD38="","",Jurnal!AD38))</f>
        <v/>
      </c>
      <c r="AE44" s="110" t="str">
        <f>IF(Jurnal!$B$38="","",IF(Jurnal!AE38="","",Jurnal!AE38))</f>
        <v/>
      </c>
      <c r="AF44" s="110" t="str">
        <f>IF(Jurnal!$B$38="","",IF(Jurnal!AF38="","",Jurnal!AF38))</f>
        <v/>
      </c>
      <c r="AG44" s="178" t="str">
        <f>IF(B44="","",IF(Jurnal!AG38="","",IF(COUNTIF(C44:AF44,"q")&gt;=10,0,Jurnal!AG38)))</f>
        <v/>
      </c>
      <c r="AH44" s="178" t="str">
        <f>IF(B44="","",IF(Jurnal!AH38="","",Jurnal!AH38))</f>
        <v/>
      </c>
      <c r="AI44" s="210" t="str">
        <f>IF(OR(B44="",AH44=""),"",IF(Jurnal!AI38="",Jurnal!AJ38,IF(Jurnal!AJ38&lt;&gt;"",(Jurnal!AJ38+Jurnal!AI38)/2,Jurnal!AI38)))</f>
        <v/>
      </c>
      <c r="AJ44" s="211" t="str">
        <f>IF(Jurnal!$AJ38="","",Jurnal!$AJ38)</f>
        <v/>
      </c>
      <c r="AK44" s="180" t="str">
        <f t="shared" si="0"/>
        <v/>
      </c>
      <c r="AL44" s="179" t="str">
        <f>IF(B44="","",IF(AG44=0,"bm",IF(Jurnal!AK38="","",Jurnal!AK38)))</f>
        <v/>
      </c>
      <c r="AM44" s="181" t="str">
        <f t="shared" si="1"/>
        <v/>
      </c>
      <c r="AN44" s="182" t="str">
        <f t="shared" si="2"/>
        <v/>
      </c>
      <c r="AO44" s="10"/>
    </row>
    <row r="45" spans="1:41" ht="20.25" customHeight="1">
      <c r="A45" s="216">
        <v>34</v>
      </c>
      <c r="B45" s="175" t="str">
        <f>IF(Jurnal!B39="","",Jurnal!B39)</f>
        <v/>
      </c>
      <c r="C45" s="110" t="str">
        <f>IF(Jurnal!$B$39="","",IF(Jurnal!C39="","",Jurnal!C39))</f>
        <v/>
      </c>
      <c r="D45" s="110" t="str">
        <f>IF(Jurnal!$B$39="","",IF(Jurnal!D39="","",Jurnal!D39))</f>
        <v/>
      </c>
      <c r="E45" s="110" t="str">
        <f>IF(Jurnal!$B$39="","",IF(Jurnal!E39="","",Jurnal!E39))</f>
        <v/>
      </c>
      <c r="F45" s="110" t="str">
        <f>IF(Jurnal!$B$39="","",IF(Jurnal!F39="","",Jurnal!F39))</f>
        <v/>
      </c>
      <c r="G45" s="110" t="str">
        <f>IF(Jurnal!$B$39="","",IF(Jurnal!G39="","",Jurnal!G39))</f>
        <v/>
      </c>
      <c r="H45" s="110" t="str">
        <f>IF(Jurnal!$B$39="","",IF(Jurnal!H39="","",Jurnal!H39))</f>
        <v/>
      </c>
      <c r="I45" s="110" t="str">
        <f>IF(Jurnal!$B$39="","",IF(Jurnal!I39="","",Jurnal!I39))</f>
        <v/>
      </c>
      <c r="J45" s="110" t="str">
        <f>IF(Jurnal!$B$39="","",IF(Jurnal!J39="","",Jurnal!J39))</f>
        <v/>
      </c>
      <c r="K45" s="110" t="str">
        <f>IF(Jurnal!$B$39="","",IF(Jurnal!K39="","",Jurnal!K39))</f>
        <v/>
      </c>
      <c r="L45" s="110" t="str">
        <f>IF(Jurnal!$B$39="","",IF(Jurnal!L39="","",Jurnal!L39))</f>
        <v/>
      </c>
      <c r="M45" s="110" t="str">
        <f>IF(Jurnal!$B$39="","",IF(Jurnal!M39="","",Jurnal!M39))</f>
        <v/>
      </c>
      <c r="N45" s="110" t="str">
        <f>IF(Jurnal!$B$39="","",IF(Jurnal!N39="","",Jurnal!N39))</f>
        <v/>
      </c>
      <c r="O45" s="110" t="str">
        <f>IF(Jurnal!$B$39="","",IF(Jurnal!O39="","",Jurnal!O39))</f>
        <v/>
      </c>
      <c r="P45" s="110" t="str">
        <f>IF(Jurnal!$B$39="","",IF(Jurnal!P39="","",Jurnal!P39))</f>
        <v/>
      </c>
      <c r="Q45" s="110" t="str">
        <f>IF(Jurnal!$B$39="","",IF(Jurnal!Q39="","",Jurnal!Q39))</f>
        <v/>
      </c>
      <c r="R45" s="110" t="str">
        <f>IF(Jurnal!$B$39="","",IF(Jurnal!R39="","",Jurnal!R39))</f>
        <v/>
      </c>
      <c r="S45" s="110" t="str">
        <f>IF(Jurnal!$B$39="","",IF(Jurnal!S39="","",Jurnal!S39))</f>
        <v/>
      </c>
      <c r="T45" s="110" t="str">
        <f>IF(Jurnal!$B$39="","",IF(Jurnal!T39="","",Jurnal!T39))</f>
        <v/>
      </c>
      <c r="U45" s="110" t="str">
        <f>IF(Jurnal!$B$39="","",IF(Jurnal!U39="","",Jurnal!U39))</f>
        <v/>
      </c>
      <c r="V45" s="110" t="str">
        <f>IF(Jurnal!$B$39="","",IF(Jurnal!V39="","",Jurnal!V39))</f>
        <v/>
      </c>
      <c r="W45" s="110" t="str">
        <f>IF(Jurnal!$B$39="","",IF(Jurnal!W39="","",Jurnal!W39))</f>
        <v/>
      </c>
      <c r="X45" s="110" t="str">
        <f>IF(Jurnal!$B$39="","",IF(Jurnal!X39="","",Jurnal!X39))</f>
        <v/>
      </c>
      <c r="Y45" s="110" t="str">
        <f>IF(Jurnal!$B$39="","",IF(Jurnal!Y39="","",Jurnal!Y39))</f>
        <v/>
      </c>
      <c r="Z45" s="110" t="str">
        <f>IF(Jurnal!$B$39="","",IF(Jurnal!Z39="","",Jurnal!Z39))</f>
        <v/>
      </c>
      <c r="AA45" s="110" t="str">
        <f>IF(Jurnal!$B$39="","",IF(Jurnal!AA39="","",Jurnal!AA39))</f>
        <v/>
      </c>
      <c r="AB45" s="110" t="str">
        <f>IF(Jurnal!$B$39="","",IF(Jurnal!AB39="","",Jurnal!AB39))</f>
        <v/>
      </c>
      <c r="AC45" s="110" t="str">
        <f>IF(Jurnal!$B$39="","",IF(Jurnal!AC39="","",Jurnal!AC39))</f>
        <v/>
      </c>
      <c r="AD45" s="110" t="str">
        <f>IF(Jurnal!$B$39="","",IF(Jurnal!AD39="","",Jurnal!AD39))</f>
        <v/>
      </c>
      <c r="AE45" s="110" t="str">
        <f>IF(Jurnal!$B$39="","",IF(Jurnal!AE39="","",Jurnal!AE39))</f>
        <v/>
      </c>
      <c r="AF45" s="110" t="str">
        <f>IF(Jurnal!$B$39="","",IF(Jurnal!AF39="","",Jurnal!AF39))</f>
        <v/>
      </c>
      <c r="AG45" s="178" t="str">
        <f>IF(B45="","",IF(Jurnal!AG39="","",IF(COUNTIF(C45:AF45,"q")&gt;=10,0,Jurnal!AG39)))</f>
        <v/>
      </c>
      <c r="AH45" s="178" t="str">
        <f>IF(B45="","",IF(Jurnal!AH39="","",Jurnal!AH39))</f>
        <v/>
      </c>
      <c r="AI45" s="210" t="str">
        <f>IF(OR(B45="",AH45=""),"",IF(Jurnal!AI39="",Jurnal!AJ39,IF(Jurnal!AJ39&lt;&gt;"",(Jurnal!AJ39+Jurnal!AI39)/2,Jurnal!AI39)))</f>
        <v/>
      </c>
      <c r="AJ45" s="211" t="str">
        <f>IF(Jurnal!$AJ39="","",Jurnal!$AJ39)</f>
        <v/>
      </c>
      <c r="AK45" s="180" t="str">
        <f t="shared" si="0"/>
        <v/>
      </c>
      <c r="AL45" s="179" t="str">
        <f>IF(B45="","",IF(AG45=0,"bm",IF(Jurnal!AK39="","",Jurnal!AK39)))</f>
        <v/>
      </c>
      <c r="AM45" s="181" t="str">
        <f t="shared" si="1"/>
        <v/>
      </c>
      <c r="AN45" s="182" t="str">
        <f t="shared" si="2"/>
        <v/>
      </c>
      <c r="AO45" s="10"/>
    </row>
    <row r="46" spans="1:41" ht="20.25" customHeight="1">
      <c r="A46" s="216">
        <v>35</v>
      </c>
      <c r="B46" s="175" t="str">
        <f>IF(Jurnal!B40="","",Jurnal!B40)</f>
        <v/>
      </c>
      <c r="C46" s="110" t="str">
        <f>IF(Jurnal!$B$40="","",IF(Jurnal!C40="","",Jurnal!C40))</f>
        <v/>
      </c>
      <c r="D46" s="110" t="str">
        <f>IF(Jurnal!$B$40="","",IF(Jurnal!D40="","",Jurnal!D40))</f>
        <v/>
      </c>
      <c r="E46" s="110" t="str">
        <f>IF(Jurnal!$B$40="","",IF(Jurnal!E40="","",Jurnal!E40))</f>
        <v/>
      </c>
      <c r="F46" s="110" t="str">
        <f>IF(Jurnal!$B$40="","",IF(Jurnal!F40="","",Jurnal!F40))</f>
        <v/>
      </c>
      <c r="G46" s="110" t="str">
        <f>IF(Jurnal!$B$40="","",IF(Jurnal!G40="","",Jurnal!G40))</f>
        <v/>
      </c>
      <c r="H46" s="110" t="str">
        <f>IF(Jurnal!$B$40="","",IF(Jurnal!H40="","",Jurnal!H40))</f>
        <v/>
      </c>
      <c r="I46" s="110" t="str">
        <f>IF(Jurnal!$B$40="","",IF(Jurnal!I40="","",Jurnal!I40))</f>
        <v/>
      </c>
      <c r="J46" s="110" t="str">
        <f>IF(Jurnal!$B$40="","",IF(Jurnal!J40="","",Jurnal!J40))</f>
        <v/>
      </c>
      <c r="K46" s="110" t="str">
        <f>IF(Jurnal!$B$40="","",IF(Jurnal!K40="","",Jurnal!K40))</f>
        <v/>
      </c>
      <c r="L46" s="110" t="str">
        <f>IF(Jurnal!$B$40="","",IF(Jurnal!L40="","",Jurnal!L40))</f>
        <v/>
      </c>
      <c r="M46" s="110" t="str">
        <f>IF(Jurnal!$B$40="","",IF(Jurnal!M40="","",Jurnal!M40))</f>
        <v/>
      </c>
      <c r="N46" s="110" t="str">
        <f>IF(Jurnal!$B$40="","",IF(Jurnal!N40="","",Jurnal!N40))</f>
        <v/>
      </c>
      <c r="O46" s="110" t="str">
        <f>IF(Jurnal!$B$40="","",IF(Jurnal!O40="","",Jurnal!O40))</f>
        <v/>
      </c>
      <c r="P46" s="110" t="str">
        <f>IF(Jurnal!$B$40="","",IF(Jurnal!P40="","",Jurnal!P40))</f>
        <v/>
      </c>
      <c r="Q46" s="110" t="str">
        <f>IF(Jurnal!$B$40="","",IF(Jurnal!Q40="","",Jurnal!Q40))</f>
        <v/>
      </c>
      <c r="R46" s="110" t="str">
        <f>IF(Jurnal!$B$40="","",IF(Jurnal!R40="","",Jurnal!R40))</f>
        <v/>
      </c>
      <c r="S46" s="110" t="str">
        <f>IF(Jurnal!$B$40="","",IF(Jurnal!S40="","",Jurnal!S40))</f>
        <v/>
      </c>
      <c r="T46" s="110" t="str">
        <f>IF(Jurnal!$B$40="","",IF(Jurnal!T40="","",Jurnal!T40))</f>
        <v/>
      </c>
      <c r="U46" s="110" t="str">
        <f>IF(Jurnal!$B$40="","",IF(Jurnal!U40="","",Jurnal!U40))</f>
        <v/>
      </c>
      <c r="V46" s="110" t="str">
        <f>IF(Jurnal!$B$40="","",IF(Jurnal!V40="","",Jurnal!V40))</f>
        <v/>
      </c>
      <c r="W46" s="110" t="str">
        <f>IF(Jurnal!$B$40="","",IF(Jurnal!W40="","",Jurnal!W40))</f>
        <v/>
      </c>
      <c r="X46" s="110" t="str">
        <f>IF(Jurnal!$B$40="","",IF(Jurnal!X40="","",Jurnal!X40))</f>
        <v/>
      </c>
      <c r="Y46" s="110" t="str">
        <f>IF(Jurnal!$B$40="","",IF(Jurnal!Y40="","",Jurnal!Y40))</f>
        <v/>
      </c>
      <c r="Z46" s="110" t="str">
        <f>IF(Jurnal!$B$40="","",IF(Jurnal!Z40="","",Jurnal!Z40))</f>
        <v/>
      </c>
      <c r="AA46" s="110" t="str">
        <f>IF(Jurnal!$B$40="","",IF(Jurnal!AA40="","",Jurnal!AA40))</f>
        <v/>
      </c>
      <c r="AB46" s="110" t="str">
        <f>IF(Jurnal!$B$40="","",IF(Jurnal!AB40="","",Jurnal!AB40))</f>
        <v/>
      </c>
      <c r="AC46" s="110" t="str">
        <f>IF(Jurnal!$B$40="","",IF(Jurnal!AC40="","",Jurnal!AC40))</f>
        <v/>
      </c>
      <c r="AD46" s="110" t="str">
        <f>IF(Jurnal!$B$40="","",IF(Jurnal!AD40="","",Jurnal!AD40))</f>
        <v/>
      </c>
      <c r="AE46" s="110" t="str">
        <f>IF(Jurnal!$B$40="","",IF(Jurnal!AE40="","",Jurnal!AE40))</f>
        <v/>
      </c>
      <c r="AF46" s="110" t="str">
        <f>IF(Jurnal!$B$40="","",IF(Jurnal!AF40="","",Jurnal!AF40))</f>
        <v/>
      </c>
      <c r="AG46" s="178" t="str">
        <f>IF(B46="","",IF(Jurnal!AG40="","",IF(COUNTIF(C46:AF46,"q")&gt;=10,0,Jurnal!AG40)))</f>
        <v/>
      </c>
      <c r="AH46" s="178" t="str">
        <f>IF(B46="","",IF(Jurnal!AH40="","",Jurnal!AH40))</f>
        <v/>
      </c>
      <c r="AI46" s="210" t="str">
        <f>IF(OR(B46="",AH46=""),"",IF(Jurnal!AI40="",Jurnal!AJ40,IF(Jurnal!AJ40&lt;&gt;"",(Jurnal!AJ40+Jurnal!AI40)/2,Jurnal!AI40)))</f>
        <v/>
      </c>
      <c r="AJ46" s="211" t="str">
        <f>IF(Jurnal!$AJ40="","",Jurnal!$AJ40)</f>
        <v/>
      </c>
      <c r="AK46" s="180" t="str">
        <f t="shared" si="0"/>
        <v/>
      </c>
      <c r="AL46" s="179" t="str">
        <f>IF(B46="","",IF(AG46=0,"bm",IF(Jurnal!AK40="","",Jurnal!AK40)))</f>
        <v/>
      </c>
      <c r="AM46" s="181" t="str">
        <f t="shared" si="1"/>
        <v/>
      </c>
      <c r="AN46" s="182" t="str">
        <f t="shared" si="2"/>
        <v/>
      </c>
      <c r="AO46" s="10"/>
    </row>
    <row r="47" spans="1:41" ht="20.25" customHeight="1">
      <c r="A47" s="216">
        <v>36</v>
      </c>
      <c r="B47" s="176"/>
      <c r="C47" s="110" t="str">
        <f>IF(Jurnal!$B$41="","",IF(Jurnal!C41="","",Jurnal!C41))</f>
        <v/>
      </c>
      <c r="D47" s="110" t="str">
        <f>IF(Jurnal!$B$41="","",IF(Jurnal!D41="","",Jurnal!D41))</f>
        <v/>
      </c>
      <c r="E47" s="110" t="str">
        <f>IF(Jurnal!$B$41="","",IF(Jurnal!E41="","",Jurnal!E41))</f>
        <v/>
      </c>
      <c r="F47" s="110" t="str">
        <f>IF(Jurnal!$B$41="","",IF(Jurnal!F41="","",Jurnal!F41))</f>
        <v/>
      </c>
      <c r="G47" s="110" t="str">
        <f>IF(Jurnal!$B$41="","",IF(Jurnal!G41="","",Jurnal!G41))</f>
        <v/>
      </c>
      <c r="H47" s="110" t="str">
        <f>IF(Jurnal!$B$41="","",IF(Jurnal!H41="","",Jurnal!H41))</f>
        <v/>
      </c>
      <c r="I47" s="110" t="str">
        <f>IF(Jurnal!$B$41="","",IF(Jurnal!I41="","",Jurnal!I41))</f>
        <v/>
      </c>
      <c r="J47" s="110" t="str">
        <f>IF(Jurnal!$B$41="","",IF(Jurnal!J41="","",Jurnal!J41))</f>
        <v/>
      </c>
      <c r="K47" s="110" t="str">
        <f>IF(Jurnal!$B$41="","",IF(Jurnal!K41="","",Jurnal!K41))</f>
        <v/>
      </c>
      <c r="L47" s="110" t="str">
        <f>IF(Jurnal!$B$41="","",IF(Jurnal!L41="","",Jurnal!L41))</f>
        <v/>
      </c>
      <c r="M47" s="110" t="str">
        <f>IF(Jurnal!$B$41="","",IF(Jurnal!M41="","",Jurnal!M41))</f>
        <v/>
      </c>
      <c r="N47" s="110" t="str">
        <f>IF(Jurnal!$B$41="","",IF(Jurnal!N41="","",Jurnal!N41))</f>
        <v/>
      </c>
      <c r="O47" s="110" t="str">
        <f>IF(Jurnal!$B$41="","",IF(Jurnal!O41="","",Jurnal!O41))</f>
        <v/>
      </c>
      <c r="P47" s="110" t="str">
        <f>IF(Jurnal!$B$41="","",IF(Jurnal!P41="","",Jurnal!P41))</f>
        <v/>
      </c>
      <c r="Q47" s="110" t="str">
        <f>IF(Jurnal!$B$41="","",IF(Jurnal!Q41="","",Jurnal!Q41))</f>
        <v/>
      </c>
      <c r="R47" s="110" t="str">
        <f>IF(Jurnal!$B$41="","",IF(Jurnal!R41="","",Jurnal!R41))</f>
        <v/>
      </c>
      <c r="S47" s="110" t="str">
        <f>IF(Jurnal!$B$41="","",IF(Jurnal!S41="","",Jurnal!S41))</f>
        <v/>
      </c>
      <c r="T47" s="110" t="str">
        <f>IF(Jurnal!$B$41="","",IF(Jurnal!T41="","",Jurnal!T41))</f>
        <v/>
      </c>
      <c r="U47" s="110" t="str">
        <f>IF(Jurnal!$B$41="","",IF(Jurnal!U41="","",Jurnal!U41))</f>
        <v/>
      </c>
      <c r="V47" s="110" t="str">
        <f>IF(Jurnal!$B$41="","",IF(Jurnal!V41="","",Jurnal!V41))</f>
        <v/>
      </c>
      <c r="W47" s="110" t="str">
        <f>IF(Jurnal!$B$41="","",IF(Jurnal!W41="","",Jurnal!W41))</f>
        <v/>
      </c>
      <c r="X47" s="110" t="str">
        <f>IF(Jurnal!$B$41="","",IF(Jurnal!X41="","",Jurnal!X41))</f>
        <v/>
      </c>
      <c r="Y47" s="110" t="str">
        <f>IF(Jurnal!$B$41="","",IF(Jurnal!Y41="","",Jurnal!Y41))</f>
        <v/>
      </c>
      <c r="Z47" s="110" t="str">
        <f>IF(Jurnal!$B$41="","",IF(Jurnal!Z41="","",Jurnal!Z41))</f>
        <v/>
      </c>
      <c r="AA47" s="110" t="str">
        <f>IF(Jurnal!$B$41="","",IF(Jurnal!AA41="","",Jurnal!AA41))</f>
        <v/>
      </c>
      <c r="AB47" s="110" t="str">
        <f>IF(Jurnal!$B$41="","",IF(Jurnal!AB41="","",Jurnal!AB41))</f>
        <v/>
      </c>
      <c r="AC47" s="110" t="str">
        <f>IF(Jurnal!$B$41="","",IF(Jurnal!AC41="","",Jurnal!AC41))</f>
        <v/>
      </c>
      <c r="AD47" s="110" t="str">
        <f>IF(Jurnal!$B$41="","",IF(Jurnal!AD41="","",Jurnal!AD41))</f>
        <v/>
      </c>
      <c r="AE47" s="110" t="str">
        <f>IF(Jurnal!$B$41="","",IF(Jurnal!AE41="","",Jurnal!AE41))</f>
        <v/>
      </c>
      <c r="AF47" s="110" t="str">
        <f>IF(Jurnal!$B$41="","",IF(Jurnal!AF41="","",Jurnal!AF41))</f>
        <v/>
      </c>
      <c r="AG47" s="178" t="str">
        <f>IF(B47="","",IF(Jurnal!AG41="","",IF(COUNTIF(C47:AF47,"q")&gt;=10,0,Jurnal!AG41)))</f>
        <v/>
      </c>
      <c r="AH47" s="178" t="str">
        <f>IF(B47="","",IF(Jurnal!AH41="","",Jurnal!AH41))</f>
        <v/>
      </c>
      <c r="AI47" s="210" t="str">
        <f>IF(OR(B47="",AH47=""),"",IF(Jurnal!AI41="",Jurnal!AJ41,IF(Jurnal!AJ41&lt;&gt;"",(Jurnal!AJ41+Jurnal!AI41)/2,Jurnal!AI41)))</f>
        <v/>
      </c>
      <c r="AJ47" s="211" t="str">
        <f>IF(Jurnal!$AJ41="","",Jurnal!$AJ41)</f>
        <v/>
      </c>
      <c r="AK47" s="180" t="str">
        <f t="shared" si="0"/>
        <v/>
      </c>
      <c r="AL47" s="179" t="str">
        <f>IF(B47="","",IF(AG47=0,"bm",IF(Jurnal!AK41="","",Jurnal!AK41)))</f>
        <v/>
      </c>
      <c r="AM47" s="181" t="str">
        <f t="shared" si="1"/>
        <v/>
      </c>
      <c r="AN47" s="182" t="str">
        <f t="shared" si="2"/>
        <v/>
      </c>
      <c r="AO47" s="10"/>
    </row>
    <row r="48" spans="1:41" ht="20.25" customHeight="1">
      <c r="A48" s="216">
        <v>37</v>
      </c>
      <c r="B48" s="176"/>
      <c r="C48" s="110" t="str">
        <f>IF(Jurnal!$B$42="","",IF(Jurnal!C42="","",Jurnal!C42))</f>
        <v/>
      </c>
      <c r="D48" s="110" t="str">
        <f>IF(Jurnal!$B$42="","",IF(Jurnal!D42="","",Jurnal!D42))</f>
        <v/>
      </c>
      <c r="E48" s="110" t="str">
        <f>IF(Jurnal!$B$42="","",IF(Jurnal!E42="","",Jurnal!E42))</f>
        <v/>
      </c>
      <c r="F48" s="110" t="str">
        <f>IF(Jurnal!$B$42="","",IF(Jurnal!F42="","",Jurnal!F42))</f>
        <v/>
      </c>
      <c r="G48" s="110" t="str">
        <f>IF(Jurnal!$B$42="","",IF(Jurnal!G42="","",Jurnal!G42))</f>
        <v/>
      </c>
      <c r="H48" s="110" t="str">
        <f>IF(Jurnal!$B$42="","",IF(Jurnal!H42="","",Jurnal!H42))</f>
        <v/>
      </c>
      <c r="I48" s="110" t="str">
        <f>IF(Jurnal!$B$42="","",IF(Jurnal!I42="","",Jurnal!I42))</f>
        <v/>
      </c>
      <c r="J48" s="110" t="str">
        <f>IF(Jurnal!$B$42="","",IF(Jurnal!J42="","",Jurnal!J42))</f>
        <v/>
      </c>
      <c r="K48" s="110" t="str">
        <f>IF(Jurnal!$B$42="","",IF(Jurnal!K42="","",Jurnal!K42))</f>
        <v/>
      </c>
      <c r="L48" s="110" t="str">
        <f>IF(Jurnal!$B$42="","",IF(Jurnal!L42="","",Jurnal!L42))</f>
        <v/>
      </c>
      <c r="M48" s="110" t="str">
        <f>IF(Jurnal!$B$42="","",IF(Jurnal!M42="","",Jurnal!M42))</f>
        <v/>
      </c>
      <c r="N48" s="110" t="str">
        <f>IF(Jurnal!$B$42="","",IF(Jurnal!N42="","",Jurnal!N42))</f>
        <v/>
      </c>
      <c r="O48" s="110" t="str">
        <f>IF(Jurnal!$B$42="","",IF(Jurnal!O42="","",Jurnal!O42))</f>
        <v/>
      </c>
      <c r="P48" s="110" t="str">
        <f>IF(Jurnal!$B$42="","",IF(Jurnal!P42="","",Jurnal!P42))</f>
        <v/>
      </c>
      <c r="Q48" s="110" t="str">
        <f>IF(Jurnal!$B$42="","",IF(Jurnal!Q42="","",Jurnal!Q42))</f>
        <v/>
      </c>
      <c r="R48" s="110" t="str">
        <f>IF(Jurnal!$B$42="","",IF(Jurnal!R42="","",Jurnal!R42))</f>
        <v/>
      </c>
      <c r="S48" s="110" t="str">
        <f>IF(Jurnal!$B$42="","",IF(Jurnal!S42="","",Jurnal!S42))</f>
        <v/>
      </c>
      <c r="T48" s="110" t="str">
        <f>IF(Jurnal!$B$42="","",IF(Jurnal!T42="","",Jurnal!T42))</f>
        <v/>
      </c>
      <c r="U48" s="110" t="str">
        <f>IF(Jurnal!$B$42="","",IF(Jurnal!U42="","",Jurnal!U42))</f>
        <v/>
      </c>
      <c r="V48" s="110" t="str">
        <f>IF(Jurnal!$B$42="","",IF(Jurnal!V42="","",Jurnal!V42))</f>
        <v/>
      </c>
      <c r="W48" s="110" t="str">
        <f>IF(Jurnal!$B$42="","",IF(Jurnal!W42="","",Jurnal!W42))</f>
        <v/>
      </c>
      <c r="X48" s="110" t="str">
        <f>IF(Jurnal!$B$42="","",IF(Jurnal!X42="","",Jurnal!X42))</f>
        <v/>
      </c>
      <c r="Y48" s="110" t="str">
        <f>IF(Jurnal!$B$42="","",IF(Jurnal!Y42="","",Jurnal!Y42))</f>
        <v/>
      </c>
      <c r="Z48" s="110" t="str">
        <f>IF(Jurnal!$B$42="","",IF(Jurnal!Z42="","",Jurnal!Z42))</f>
        <v/>
      </c>
      <c r="AA48" s="110" t="str">
        <f>IF(Jurnal!$B$42="","",IF(Jurnal!AA42="","",Jurnal!AA42))</f>
        <v/>
      </c>
      <c r="AB48" s="110" t="str">
        <f>IF(Jurnal!$B$42="","",IF(Jurnal!AB42="","",Jurnal!AB42))</f>
        <v/>
      </c>
      <c r="AC48" s="110" t="str">
        <f>IF(Jurnal!$B$42="","",IF(Jurnal!AC42="","",Jurnal!AC42))</f>
        <v/>
      </c>
      <c r="AD48" s="110" t="str">
        <f>IF(Jurnal!$B$42="","",IF(Jurnal!AD42="","",Jurnal!AD42))</f>
        <v/>
      </c>
      <c r="AE48" s="110" t="str">
        <f>IF(Jurnal!$B$42="","",IF(Jurnal!AE42="","",Jurnal!AE42))</f>
        <v/>
      </c>
      <c r="AF48" s="110" t="str">
        <f>IF(Jurnal!$B$42="","",IF(Jurnal!AF42="","",Jurnal!AF42))</f>
        <v/>
      </c>
      <c r="AG48" s="178" t="str">
        <f>IF(B48="","",IF(Jurnal!AG42="","",IF(COUNTIF(C48:AF48,"q")&gt;=10,0,Jurnal!AG42)))</f>
        <v/>
      </c>
      <c r="AH48" s="178" t="str">
        <f>IF(B48="","",IF(Jurnal!AH42="","",Jurnal!AH42))</f>
        <v/>
      </c>
      <c r="AI48" s="210" t="str">
        <f>IF(OR(B48="",AH48=""),"",IF(Jurnal!AI42="",Jurnal!AJ42,IF(Jurnal!AJ42&lt;&gt;"",(Jurnal!AJ42+Jurnal!AI42)/2,Jurnal!AI42)))</f>
        <v/>
      </c>
      <c r="AJ48" s="211" t="str">
        <f>IF(Jurnal!$AJ42="","",Jurnal!$AJ42)</f>
        <v/>
      </c>
      <c r="AK48" s="180" t="str">
        <f t="shared" si="0"/>
        <v/>
      </c>
      <c r="AL48" s="179" t="str">
        <f>IF(B48="","",IF(AG48=0,"bm",IF(Jurnal!AK42="","",Jurnal!AK42)))</f>
        <v/>
      </c>
      <c r="AM48" s="181" t="str">
        <f t="shared" si="1"/>
        <v/>
      </c>
      <c r="AN48" s="182" t="str">
        <f t="shared" si="2"/>
        <v/>
      </c>
      <c r="AO48" s="10"/>
    </row>
    <row r="49" spans="1:41" ht="20.25" customHeight="1">
      <c r="A49" s="216">
        <v>38</v>
      </c>
      <c r="B49" s="177"/>
      <c r="C49" s="111" t="str">
        <f>IF(Jurnal!$B$43="","",IF(Jurnal!C43="","",Jurnal!C43))</f>
        <v/>
      </c>
      <c r="D49" s="111" t="str">
        <f>IF(Jurnal!$B$43="","",IF(Jurnal!D43="","",Jurnal!D43))</f>
        <v/>
      </c>
      <c r="E49" s="111" t="str">
        <f>IF(Jurnal!$B$43="","",IF(Jurnal!E43="","",Jurnal!E43))</f>
        <v/>
      </c>
      <c r="F49" s="111" t="str">
        <f>IF(Jurnal!$B$43="","",IF(Jurnal!F43="","",Jurnal!F43))</f>
        <v/>
      </c>
      <c r="G49" s="111" t="str">
        <f>IF(Jurnal!$B$43="","",IF(Jurnal!G43="","",Jurnal!G43))</f>
        <v/>
      </c>
      <c r="H49" s="111" t="str">
        <f>IF(Jurnal!$B$43="","",IF(Jurnal!H43="","",Jurnal!H43))</f>
        <v/>
      </c>
      <c r="I49" s="111" t="str">
        <f>IF(Jurnal!$B$43="","",IF(Jurnal!I43="","",Jurnal!I43))</f>
        <v/>
      </c>
      <c r="J49" s="111" t="str">
        <f>IF(Jurnal!$B$43="","",IF(Jurnal!J43="","",Jurnal!J43))</f>
        <v/>
      </c>
      <c r="K49" s="111" t="str">
        <f>IF(Jurnal!$B$43="","",IF(Jurnal!K43="","",Jurnal!K43))</f>
        <v/>
      </c>
      <c r="L49" s="111" t="str">
        <f>IF(Jurnal!$B$43="","",IF(Jurnal!L43="","",Jurnal!L43))</f>
        <v/>
      </c>
      <c r="M49" s="111" t="str">
        <f>IF(Jurnal!$B$43="","",IF(Jurnal!M43="","",Jurnal!M43))</f>
        <v/>
      </c>
      <c r="N49" s="111" t="str">
        <f>IF(Jurnal!$B$43="","",IF(Jurnal!N43="","",Jurnal!N43))</f>
        <v/>
      </c>
      <c r="O49" s="111" t="str">
        <f>IF(Jurnal!$B$43="","",IF(Jurnal!O43="","",Jurnal!O43))</f>
        <v/>
      </c>
      <c r="P49" s="111" t="str">
        <f>IF(Jurnal!$B$43="","",IF(Jurnal!P43="","",Jurnal!P43))</f>
        <v/>
      </c>
      <c r="Q49" s="111" t="str">
        <f>IF(Jurnal!$B$43="","",IF(Jurnal!Q43="","",Jurnal!Q43))</f>
        <v/>
      </c>
      <c r="R49" s="111" t="str">
        <f>IF(Jurnal!$B$43="","",IF(Jurnal!R43="","",Jurnal!R43))</f>
        <v/>
      </c>
      <c r="S49" s="111" t="str">
        <f>IF(Jurnal!$B$43="","",IF(Jurnal!S43="","",Jurnal!S43))</f>
        <v/>
      </c>
      <c r="T49" s="111" t="str">
        <f>IF(Jurnal!$B$43="","",IF(Jurnal!T43="","",Jurnal!T43))</f>
        <v/>
      </c>
      <c r="U49" s="111" t="str">
        <f>IF(Jurnal!$B$43="","",IF(Jurnal!U43="","",Jurnal!U43))</f>
        <v/>
      </c>
      <c r="V49" s="111" t="str">
        <f>IF(Jurnal!$B$43="","",IF(Jurnal!V43="","",Jurnal!V43))</f>
        <v/>
      </c>
      <c r="W49" s="111" t="str">
        <f>IF(Jurnal!$B$43="","",IF(Jurnal!W43="","",Jurnal!W43))</f>
        <v/>
      </c>
      <c r="X49" s="111" t="str">
        <f>IF(Jurnal!$B$43="","",IF(Jurnal!X43="","",Jurnal!X43))</f>
        <v/>
      </c>
      <c r="Y49" s="111" t="str">
        <f>IF(Jurnal!$B$43="","",IF(Jurnal!Y43="","",Jurnal!Y43))</f>
        <v/>
      </c>
      <c r="Z49" s="111" t="str">
        <f>IF(Jurnal!$B$43="","",IF(Jurnal!Z43="","",Jurnal!Z43))</f>
        <v/>
      </c>
      <c r="AA49" s="111" t="str">
        <f>IF(Jurnal!$B$43="","",IF(Jurnal!AA43="","",Jurnal!AA43))</f>
        <v/>
      </c>
      <c r="AB49" s="111" t="str">
        <f>IF(Jurnal!$B$43="","",IF(Jurnal!AB43="","",Jurnal!AB43))</f>
        <v/>
      </c>
      <c r="AC49" s="111" t="str">
        <f>IF(Jurnal!$B$43="","",IF(Jurnal!AC43="","",Jurnal!AC43))</f>
        <v/>
      </c>
      <c r="AD49" s="111" t="str">
        <f>IF(Jurnal!$B$43="","",IF(Jurnal!AD43="","",Jurnal!AD43))</f>
        <v/>
      </c>
      <c r="AE49" s="111" t="str">
        <f>IF(Jurnal!$B$43="","",IF(Jurnal!AE43="","",Jurnal!AE43))</f>
        <v/>
      </c>
      <c r="AF49" s="111" t="str">
        <f>IF(Jurnal!$B$43="","",IF(Jurnal!AF43="","",Jurnal!AF43))</f>
        <v/>
      </c>
      <c r="AG49" s="178" t="str">
        <f>IF(B49="","",IF(Jurnal!AG43="","",IF(COUNTIF(C49:AF49,"q")&gt;=10,0,Jurnal!AG43)))</f>
        <v/>
      </c>
      <c r="AH49" s="178" t="str">
        <f>IF(B49="","",IF(Jurnal!AH43="","",Jurnal!AH43))</f>
        <v/>
      </c>
      <c r="AI49" s="210" t="str">
        <f>IF(OR(B49="",AH49=""),"",IF(Jurnal!AI43="",Jurnal!AJ43,IF(Jurnal!AJ43&lt;&gt;"",(Jurnal!AJ43+Jurnal!AI43)/2,Jurnal!AI43)))</f>
        <v/>
      </c>
      <c r="AJ49" s="211" t="str">
        <f>IF(Jurnal!$AJ43="","",Jurnal!$AJ43)</f>
        <v/>
      </c>
      <c r="AK49" s="180" t="str">
        <f t="shared" si="0"/>
        <v/>
      </c>
      <c r="AL49" s="179" t="str">
        <f>IF(B49="","",IF(AG49=0,"bm",IF(Jurnal!AK43="","",Jurnal!AK43)))</f>
        <v/>
      </c>
      <c r="AM49" s="181" t="str">
        <f>IF(OR(AG49="",AH49="",AI49="",AL49=""),"",IF(AG49=0,"bm",IF(OR(AL49&lt;17,(AK49+AL49)&lt;=50),"0",AK49+AL49)))</f>
        <v/>
      </c>
      <c r="AN49" s="182" t="str">
        <f t="shared" ref="AN49" si="3">IF(AM49="","",IF(AG49=0,"bm",IF(OR(AL49&lt;17,AK49+AL49&lt;=50),"F",IF(AM49&gt;90,"A",IF(AM49&gt;80,"B",IF(AM49&gt;70,"C",IF(AM49&gt;60,"D",IF(AM49&gt;50,"E"))))))))</f>
        <v/>
      </c>
      <c r="AO49" s="10"/>
    </row>
    <row r="50" spans="1:41" ht="15.75">
      <c r="A50" s="217"/>
      <c r="B50" s="76" t="s">
        <v>27</v>
      </c>
      <c r="C50" s="193">
        <f>COUNTIF(Jurnal!$B$6:'Jurnal'!$B$41,"*")</f>
        <v>0</v>
      </c>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c r="AE50" s="194"/>
      <c r="AF50" s="194"/>
      <c r="AG50" s="184"/>
      <c r="AH50" s="184"/>
      <c r="AI50" s="184"/>
      <c r="AJ50" s="185"/>
      <c r="AK50" s="186"/>
      <c r="AL50" s="187"/>
      <c r="AM50" s="188"/>
      <c r="AN50" s="187"/>
      <c r="AO50" s="10"/>
    </row>
    <row r="51" spans="1:41" ht="15.75">
      <c r="A51" s="217"/>
      <c r="B51" s="76" t="s">
        <v>29</v>
      </c>
      <c r="C51" s="193" t="str">
        <f>IF(C12="","",$C$50-COUNTIF(C12:C46,"q"))</f>
        <v/>
      </c>
      <c r="D51" s="193" t="str">
        <f t="shared" ref="D51:AF51" si="4">IF(D12="","",$C$50-COUNTIF(D12:D46,"q"))</f>
        <v/>
      </c>
      <c r="E51" s="193" t="str">
        <f t="shared" si="4"/>
        <v/>
      </c>
      <c r="F51" s="193" t="str">
        <f t="shared" si="4"/>
        <v/>
      </c>
      <c r="G51" s="193" t="str">
        <f t="shared" si="4"/>
        <v/>
      </c>
      <c r="H51" s="193" t="str">
        <f t="shared" si="4"/>
        <v/>
      </c>
      <c r="I51" s="193" t="str">
        <f t="shared" si="4"/>
        <v/>
      </c>
      <c r="J51" s="193" t="str">
        <f t="shared" si="4"/>
        <v/>
      </c>
      <c r="K51" s="193" t="str">
        <f t="shared" si="4"/>
        <v/>
      </c>
      <c r="L51" s="193" t="str">
        <f t="shared" si="4"/>
        <v/>
      </c>
      <c r="M51" s="193" t="str">
        <f t="shared" si="4"/>
        <v/>
      </c>
      <c r="N51" s="193" t="str">
        <f t="shared" si="4"/>
        <v/>
      </c>
      <c r="O51" s="193" t="str">
        <f t="shared" si="4"/>
        <v/>
      </c>
      <c r="P51" s="193" t="str">
        <f t="shared" si="4"/>
        <v/>
      </c>
      <c r="Q51" s="193" t="str">
        <f t="shared" si="4"/>
        <v/>
      </c>
      <c r="R51" s="193" t="str">
        <f t="shared" si="4"/>
        <v/>
      </c>
      <c r="S51" s="193" t="str">
        <f t="shared" si="4"/>
        <v/>
      </c>
      <c r="T51" s="193" t="str">
        <f t="shared" si="4"/>
        <v/>
      </c>
      <c r="U51" s="193" t="str">
        <f t="shared" si="4"/>
        <v/>
      </c>
      <c r="V51" s="193" t="str">
        <f t="shared" si="4"/>
        <v/>
      </c>
      <c r="W51" s="193" t="str">
        <f t="shared" si="4"/>
        <v/>
      </c>
      <c r="X51" s="193" t="str">
        <f t="shared" si="4"/>
        <v/>
      </c>
      <c r="Y51" s="193" t="str">
        <f t="shared" si="4"/>
        <v/>
      </c>
      <c r="Z51" s="193" t="str">
        <f t="shared" si="4"/>
        <v/>
      </c>
      <c r="AA51" s="193" t="str">
        <f t="shared" si="4"/>
        <v/>
      </c>
      <c r="AB51" s="193" t="str">
        <f t="shared" si="4"/>
        <v/>
      </c>
      <c r="AC51" s="193" t="str">
        <f t="shared" si="4"/>
        <v/>
      </c>
      <c r="AD51" s="193" t="str">
        <f t="shared" si="4"/>
        <v/>
      </c>
      <c r="AE51" s="193" t="str">
        <f t="shared" si="4"/>
        <v/>
      </c>
      <c r="AF51" s="193" t="str">
        <f t="shared" si="4"/>
        <v/>
      </c>
      <c r="AG51" s="189"/>
      <c r="AH51" s="189"/>
      <c r="AI51" s="189"/>
      <c r="AJ51" s="185"/>
      <c r="AK51" s="186"/>
      <c r="AL51" s="187"/>
      <c r="AM51" s="188"/>
      <c r="AN51" s="187"/>
      <c r="AO51" s="10"/>
    </row>
    <row r="52" spans="1:41" ht="15.75">
      <c r="A52" s="217"/>
      <c r="B52" s="86" t="s">
        <v>26</v>
      </c>
      <c r="C52" s="195" t="str">
        <f t="shared" ref="C52:AI52" si="5">IF(COUNTIF(C12:C46,"q")=0,"",COUNTIF(C12:C46,"q"))</f>
        <v/>
      </c>
      <c r="D52" s="195" t="str">
        <f>IF(COUNTIF(D12:D46,"q")=0,"",COUNTIF(D12:D46,"q"))</f>
        <v/>
      </c>
      <c r="E52" s="195" t="str">
        <f t="shared" si="5"/>
        <v/>
      </c>
      <c r="F52" s="195" t="str">
        <f t="shared" si="5"/>
        <v/>
      </c>
      <c r="G52" s="195" t="str">
        <f t="shared" si="5"/>
        <v/>
      </c>
      <c r="H52" s="195" t="str">
        <f t="shared" si="5"/>
        <v/>
      </c>
      <c r="I52" s="195" t="str">
        <f t="shared" si="5"/>
        <v/>
      </c>
      <c r="J52" s="195" t="str">
        <f t="shared" si="5"/>
        <v/>
      </c>
      <c r="K52" s="195" t="str">
        <f t="shared" si="5"/>
        <v/>
      </c>
      <c r="L52" s="195" t="str">
        <f t="shared" si="5"/>
        <v/>
      </c>
      <c r="M52" s="195" t="str">
        <f t="shared" si="5"/>
        <v/>
      </c>
      <c r="N52" s="195" t="str">
        <f t="shared" si="5"/>
        <v/>
      </c>
      <c r="O52" s="195" t="str">
        <f t="shared" si="5"/>
        <v/>
      </c>
      <c r="P52" s="195" t="str">
        <f t="shared" si="5"/>
        <v/>
      </c>
      <c r="Q52" s="195" t="str">
        <f t="shared" si="5"/>
        <v/>
      </c>
      <c r="R52" s="195" t="str">
        <f t="shared" si="5"/>
        <v/>
      </c>
      <c r="S52" s="195" t="str">
        <f t="shared" si="5"/>
        <v/>
      </c>
      <c r="T52" s="195" t="str">
        <f t="shared" si="5"/>
        <v/>
      </c>
      <c r="U52" s="195" t="str">
        <f t="shared" si="5"/>
        <v/>
      </c>
      <c r="V52" s="195" t="str">
        <f t="shared" si="5"/>
        <v/>
      </c>
      <c r="W52" s="195" t="str">
        <f t="shared" si="5"/>
        <v/>
      </c>
      <c r="X52" s="195" t="str">
        <f t="shared" si="5"/>
        <v/>
      </c>
      <c r="Y52" s="195" t="str">
        <f t="shared" si="5"/>
        <v/>
      </c>
      <c r="Z52" s="195" t="str">
        <f t="shared" si="5"/>
        <v/>
      </c>
      <c r="AA52" s="195" t="str">
        <f t="shared" si="5"/>
        <v/>
      </c>
      <c r="AB52" s="195" t="str">
        <f t="shared" si="5"/>
        <v/>
      </c>
      <c r="AC52" s="195" t="str">
        <f t="shared" si="5"/>
        <v/>
      </c>
      <c r="AD52" s="195" t="str">
        <f t="shared" si="5"/>
        <v/>
      </c>
      <c r="AE52" s="195" t="str">
        <f t="shared" si="5"/>
        <v/>
      </c>
      <c r="AF52" s="195" t="str">
        <f t="shared" si="5"/>
        <v/>
      </c>
      <c r="AG52" s="190" t="str">
        <f t="shared" si="5"/>
        <v/>
      </c>
      <c r="AH52" s="190" t="str">
        <f t="shared" si="5"/>
        <v/>
      </c>
      <c r="AI52" s="190" t="str">
        <f t="shared" si="5"/>
        <v/>
      </c>
      <c r="AJ52" s="191"/>
      <c r="AK52" s="191"/>
      <c r="AL52" s="192"/>
      <c r="AM52" s="191"/>
      <c r="AN52" s="191"/>
      <c r="AO52" s="10"/>
    </row>
    <row r="53" spans="1:41">
      <c r="A53" s="218"/>
      <c r="B53" s="79" t="s">
        <v>17</v>
      </c>
      <c r="C53" s="80"/>
      <c r="D53" s="81"/>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2"/>
      <c r="AG53" s="82"/>
      <c r="AH53" s="82"/>
      <c r="AI53" s="82"/>
      <c r="AJ53" s="83"/>
      <c r="AK53" s="83"/>
      <c r="AL53" s="84"/>
      <c r="AM53" s="83"/>
      <c r="AN53" s="85"/>
      <c r="AO53" s="10"/>
    </row>
    <row r="54" spans="1:41" ht="15.75">
      <c r="A54" s="219"/>
      <c r="B54" s="77" t="s">
        <v>36</v>
      </c>
      <c r="C54" s="35"/>
      <c r="D54" s="36"/>
      <c r="E54" s="65">
        <f>COUNT(AK12:AK49)</f>
        <v>0</v>
      </c>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0"/>
      <c r="AL54" s="31"/>
      <c r="AM54" s="30"/>
      <c r="AN54" s="30"/>
      <c r="AO54" s="10"/>
    </row>
    <row r="55" spans="1:41" ht="15.75">
      <c r="A55" s="219"/>
      <c r="B55" s="77" t="s">
        <v>4</v>
      </c>
      <c r="C55" s="60"/>
      <c r="D55" s="33"/>
      <c r="E55" s="66">
        <f>COUNTIF(AN12:AN49,"A")</f>
        <v>0</v>
      </c>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0"/>
      <c r="AL55" s="31"/>
      <c r="AM55" s="30"/>
      <c r="AN55" s="30"/>
      <c r="AO55" s="10"/>
    </row>
    <row r="56" spans="1:41" ht="15.75">
      <c r="A56" s="219"/>
      <c r="B56" s="77" t="s">
        <v>5</v>
      </c>
      <c r="C56" s="60"/>
      <c r="D56" s="33"/>
      <c r="E56" s="66">
        <f>COUNTIF(AN12:AN49,"B")</f>
        <v>0</v>
      </c>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0"/>
      <c r="AL56" s="31"/>
      <c r="AM56" s="30"/>
      <c r="AN56" s="30"/>
      <c r="AO56" s="10"/>
    </row>
    <row r="57" spans="1:41" ht="15.75">
      <c r="A57" s="219"/>
      <c r="B57" s="77" t="s">
        <v>6</v>
      </c>
      <c r="C57" s="60"/>
      <c r="D57" s="33"/>
      <c r="E57" s="66">
        <f>COUNTIF(AN12:AN46,"C")</f>
        <v>0</v>
      </c>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0"/>
      <c r="AL57" s="31"/>
      <c r="AM57" s="30"/>
      <c r="AN57" s="30"/>
      <c r="AO57" s="10"/>
    </row>
    <row r="58" spans="1:41" ht="15.75">
      <c r="A58" s="219"/>
      <c r="B58" s="77" t="s">
        <v>7</v>
      </c>
      <c r="C58" s="60"/>
      <c r="D58" s="33"/>
      <c r="E58" s="66">
        <f>COUNTIF(AN12:AN49,"D")</f>
        <v>0</v>
      </c>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0"/>
      <c r="AL58" s="31"/>
      <c r="AM58" s="30"/>
      <c r="AN58" s="30"/>
      <c r="AO58" s="10"/>
    </row>
    <row r="59" spans="1:41" ht="15.75">
      <c r="A59" s="219"/>
      <c r="B59" s="77" t="s">
        <v>8</v>
      </c>
      <c r="C59" s="60"/>
      <c r="D59" s="33"/>
      <c r="E59" s="66">
        <f>COUNTIF(AN12:AN49,"E")</f>
        <v>0</v>
      </c>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0"/>
      <c r="AL59" s="31"/>
      <c r="AM59" s="30"/>
      <c r="AN59" s="30"/>
      <c r="AO59" s="10"/>
    </row>
    <row r="60" spans="1:41" ht="15.75">
      <c r="A60" s="219"/>
      <c r="B60" s="77" t="s">
        <v>9</v>
      </c>
      <c r="C60" s="60"/>
      <c r="D60" s="33"/>
      <c r="E60" s="66">
        <f>COUNTIF(AN12:AN49,"F")</f>
        <v>0</v>
      </c>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0"/>
      <c r="AL60" s="31"/>
      <c r="AM60" s="30"/>
      <c r="AN60" s="30"/>
      <c r="AO60" s="10"/>
    </row>
    <row r="61" spans="1:41" ht="15.75">
      <c r="A61" s="219"/>
      <c r="B61" s="78" t="s">
        <v>37</v>
      </c>
      <c r="C61" s="61"/>
      <c r="D61" s="34"/>
      <c r="E61" s="183">
        <f>C50-E54</f>
        <v>0</v>
      </c>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0"/>
      <c r="AL61" s="31"/>
      <c r="AM61" s="30"/>
      <c r="AN61" s="30"/>
      <c r="AO61" s="10"/>
    </row>
    <row r="62" spans="1:41" ht="15.75">
      <c r="A62" s="219"/>
      <c r="B62" s="78" t="s">
        <v>38</v>
      </c>
      <c r="C62" s="61"/>
      <c r="D62" s="34"/>
      <c r="E62" s="183">
        <f>COUNTIF(AN12:AN49,"bm")</f>
        <v>0</v>
      </c>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0"/>
      <c r="AL62" s="31"/>
      <c r="AM62" s="30"/>
      <c r="AN62" s="30"/>
      <c r="AO62" s="10"/>
    </row>
    <row r="63" spans="1:41">
      <c r="B63" s="37"/>
      <c r="C63" s="62"/>
      <c r="D63" s="37"/>
      <c r="E63" s="38"/>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0"/>
      <c r="AL63" s="31"/>
      <c r="AM63" s="30"/>
      <c r="AN63" s="30"/>
    </row>
    <row r="64" spans="1:41">
      <c r="B64" s="40" t="s">
        <v>10</v>
      </c>
      <c r="C64" s="62"/>
      <c r="D64" s="40"/>
      <c r="E64" s="40" t="s">
        <v>11</v>
      </c>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30"/>
      <c r="AL64" s="31"/>
      <c r="AM64" s="30"/>
      <c r="AN64" s="30"/>
    </row>
    <row r="65" spans="2:40">
      <c r="B65" s="41" t="s">
        <v>12</v>
      </c>
      <c r="C65" s="63"/>
      <c r="D65" s="42"/>
      <c r="E65" s="42" t="s">
        <v>11</v>
      </c>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30"/>
      <c r="AL65" s="31"/>
      <c r="AM65" s="30"/>
      <c r="AN65" s="30"/>
    </row>
    <row r="66" spans="2:40">
      <c r="B66" s="41" t="s">
        <v>13</v>
      </c>
      <c r="C66" s="63"/>
      <c r="D66" s="42"/>
      <c r="E66" s="42" t="s">
        <v>11</v>
      </c>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30"/>
      <c r="AL66" s="31"/>
      <c r="AM66" s="30"/>
      <c r="AN66" s="30"/>
    </row>
    <row r="67" spans="2:40">
      <c r="B67" s="43"/>
      <c r="C67" s="6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4"/>
      <c r="AM67" s="43"/>
      <c r="AN67" s="43"/>
    </row>
    <row r="68" spans="2:40">
      <c r="B68" s="246" t="s">
        <v>39</v>
      </c>
      <c r="C68" s="246"/>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45"/>
      <c r="AM68" s="11"/>
      <c r="AN68" s="43"/>
    </row>
  </sheetData>
  <sheetProtection password="CC8C" sheet="1" objects="1" scenarios="1"/>
  <dataConsolidate/>
  <customSheetViews>
    <customSheetView guid="{F07ED868-33E9-46A8-B523-4A96C3AAFF1E}" scale="90">
      <selection activeCell="P12" sqref="P12"/>
      <pageMargins left="0.7" right="0.7" top="0.75" bottom="0.75" header="0.3" footer="0.3"/>
      <pageSetup paperSize="9" orientation="portrait" r:id="rId1"/>
    </customSheetView>
    <customSheetView guid="{9DE0E5B9-D64D-4273-86FA-51D85417A5A9}">
      <selection activeCell="S11" sqref="S11"/>
      <pageMargins left="0.7" right="0.7" top="0.75" bottom="0.75" header="0.3" footer="0.3"/>
    </customSheetView>
  </customSheetViews>
  <mergeCells count="21">
    <mergeCell ref="A1:AN1"/>
    <mergeCell ref="A2:AN2"/>
    <mergeCell ref="B68:C68"/>
    <mergeCell ref="C8:AN8"/>
    <mergeCell ref="C9:AN9"/>
    <mergeCell ref="C3:D3"/>
    <mergeCell ref="A9:B9"/>
    <mergeCell ref="A8:B8"/>
    <mergeCell ref="A7:B7"/>
    <mergeCell ref="A6:B6"/>
    <mergeCell ref="A5:B5"/>
    <mergeCell ref="A4:B4"/>
    <mergeCell ref="A3:B3"/>
    <mergeCell ref="C4:AN4"/>
    <mergeCell ref="C5:AN5"/>
    <mergeCell ref="C6:AN6"/>
    <mergeCell ref="A10:B10"/>
    <mergeCell ref="C7:AN7"/>
    <mergeCell ref="E3:H3"/>
    <mergeCell ref="I3:R3"/>
    <mergeCell ref="S3:W3"/>
  </mergeCells>
  <dataValidations count="1">
    <dataValidation allowBlank="1" showInputMessage="1" showErrorMessage="1" error="Imtahan balı 0-dan böyük 50-dən kiçik ola bilər" sqref="AL10:AL51"/>
  </dataValidation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65"/>
  <sheetViews>
    <sheetView workbookViewId="0">
      <pane ySplit="1" topLeftCell="A2" activePane="bottomLeft" state="frozen"/>
      <selection pane="bottomLeft" activeCell="A3" sqref="A3:B3"/>
    </sheetView>
  </sheetViews>
  <sheetFormatPr defaultRowHeight="15"/>
  <cols>
    <col min="1" max="1" width="4.140625" customWidth="1"/>
    <col min="2" max="2" width="32.7109375" customWidth="1"/>
    <col min="3" max="3" width="10.28515625" customWidth="1"/>
    <col min="4" max="4" width="9.7109375" customWidth="1"/>
    <col min="5" max="5" width="8" customWidth="1"/>
    <col min="6" max="6" width="7.42578125" customWidth="1"/>
    <col min="7" max="7" width="9.5703125" customWidth="1"/>
    <col min="8" max="9" width="9.140625" customWidth="1"/>
  </cols>
  <sheetData>
    <row r="1" spans="1:7" ht="15.75">
      <c r="A1" s="262" t="str">
        <f>IF(Vedomost1!A1="yox"," ",Vedomost1!A1)</f>
        <v>AZƏRBAYCAN DÖVLƏT NEFT VƏ SƏNAYE UNİVERSİTETİ</v>
      </c>
      <c r="B1" s="263"/>
      <c r="C1" s="263"/>
      <c r="D1" s="263"/>
      <c r="E1" s="263"/>
      <c r="F1" s="263"/>
      <c r="G1" s="264"/>
    </row>
    <row r="2" spans="1:7" ht="15.75">
      <c r="A2" s="262" t="str">
        <f>IF(Vedomost1!A2="yox"," ",Vedomost1!A2)</f>
        <v>TƏKRAR  ALI TƏHSIL ÜZRƏ QIYABI ŞÖBƏDƏ TƏHSIL ALAN TƏLƏBƏLƏRIN</v>
      </c>
      <c r="B2" s="263"/>
      <c r="C2" s="263"/>
      <c r="D2" s="263"/>
      <c r="E2" s="263"/>
      <c r="F2" s="263"/>
      <c r="G2" s="264"/>
    </row>
    <row r="3" spans="1:7" ht="15.75">
      <c r="A3" s="268" t="s">
        <v>74</v>
      </c>
      <c r="B3" s="269"/>
      <c r="C3" s="265">
        <f>IF(Vedomost1!$C$3="","",Vedomost1!$C$3)</f>
        <v>1</v>
      </c>
      <c r="D3" s="266"/>
      <c r="E3" s="266"/>
      <c r="F3" s="266"/>
      <c r="G3" s="266"/>
    </row>
    <row r="4" spans="1:7" ht="15.75">
      <c r="A4" s="265" t="s">
        <v>15</v>
      </c>
      <c r="B4" s="270"/>
      <c r="C4" s="265" t="str">
        <f>IF(Jurnal_uz_sehife!$D$8="","",Jurnal_uz_sehife!$D$8)</f>
        <v/>
      </c>
      <c r="D4" s="266"/>
      <c r="E4" s="266"/>
      <c r="F4" s="266"/>
      <c r="G4" s="266"/>
    </row>
    <row r="5" spans="1:7" ht="15.75">
      <c r="A5" s="271" t="s">
        <v>0</v>
      </c>
      <c r="B5" s="270"/>
      <c r="C5" s="265" t="str">
        <f>IF(Jurnal_uz_sehife!$D$9="","",Jurnal_uz_sehife!$D$9)</f>
        <v/>
      </c>
      <c r="D5" s="267"/>
      <c r="E5" s="267"/>
      <c r="F5" s="267"/>
      <c r="G5" s="267"/>
    </row>
    <row r="6" spans="1:7" ht="15.75">
      <c r="A6" s="271" t="s">
        <v>1</v>
      </c>
      <c r="B6" s="270"/>
      <c r="C6" s="265" t="str">
        <f>IF(Jurnal_uz_sehife!$D$10="","",Jurnal_uz_sehife!$D$10)</f>
        <v/>
      </c>
      <c r="D6" s="266"/>
      <c r="E6" s="266"/>
      <c r="F6" s="266"/>
      <c r="G6" s="266"/>
    </row>
    <row r="7" spans="1:7" ht="15.75">
      <c r="A7" s="271" t="s">
        <v>2</v>
      </c>
      <c r="B7" s="270"/>
      <c r="C7" s="265" t="str">
        <f>IF(Jurnal_uz_sehife!$D$11="","",Jurnal_uz_sehife!$D$11)</f>
        <v/>
      </c>
      <c r="D7" s="266"/>
      <c r="E7" s="266"/>
      <c r="F7" s="266"/>
      <c r="G7" s="266"/>
    </row>
    <row r="8" spans="1:7" ht="15.75">
      <c r="A8" s="271" t="s">
        <v>16</v>
      </c>
      <c r="B8" s="270"/>
      <c r="C8" s="265" t="str">
        <f>IF(Jurnal_uz_sehife!$D$7="","",Jurnal_uz_sehife!$D$7)</f>
        <v/>
      </c>
      <c r="D8" s="266"/>
      <c r="E8" s="266"/>
      <c r="F8" s="266"/>
      <c r="G8" s="266"/>
    </row>
    <row r="9" spans="1:7" ht="15.75">
      <c r="A9" s="272" t="s">
        <v>3</v>
      </c>
      <c r="B9" s="270"/>
      <c r="C9" s="265" t="str">
        <f>IF(Jurnal_uz_sehife!$D$14="","",Jurnal_uz_sehife!$D$14)</f>
        <v/>
      </c>
      <c r="D9" s="266"/>
      <c r="E9" s="266"/>
      <c r="F9" s="266"/>
      <c r="G9" s="266"/>
    </row>
    <row r="10" spans="1:7" ht="47.25" customHeight="1">
      <c r="A10" s="20" t="s">
        <v>22</v>
      </c>
      <c r="B10" s="21" t="str">
        <f>IF(Vedomost1!B11="yox"," ",Vedomost1!B11)</f>
        <v>Tələbənin adı, soyadı</v>
      </c>
      <c r="C10" s="22" t="s">
        <v>58</v>
      </c>
      <c r="D10" s="22" t="s">
        <v>57</v>
      </c>
      <c r="E10" s="134" t="s">
        <v>62</v>
      </c>
      <c r="F10" s="23" t="s">
        <v>63</v>
      </c>
      <c r="G10" s="23" t="s">
        <v>14</v>
      </c>
    </row>
    <row r="11" spans="1:7" ht="18.75" customHeight="1">
      <c r="A11" s="15">
        <v>1</v>
      </c>
      <c r="B11" s="12" t="str">
        <f>IF(Vedomost1!B12=""," ",Vedomost1!B12)</f>
        <v xml:space="preserve"> </v>
      </c>
      <c r="C11" s="1" t="str">
        <f>IF(Vedomost1!AK12=""," ",Vedomost1!AK12)</f>
        <v xml:space="preserve"> </v>
      </c>
      <c r="D11" s="5" t="str">
        <f>IF(Vedomost1!AL12=""," ",Vedomost1!AL12)</f>
        <v xml:space="preserve"> </v>
      </c>
      <c r="E11" s="1" t="str">
        <f>IF(Vedomost1!AM12=""," ",Vedomost1!AM12)</f>
        <v xml:space="preserve"> </v>
      </c>
      <c r="F11" s="13" t="str">
        <f>IF(Vedomost1!AN12=""," ",Vedomost1!AN12)</f>
        <v xml:space="preserve"> </v>
      </c>
      <c r="G11" s="13"/>
    </row>
    <row r="12" spans="1:7" ht="18.75" customHeight="1">
      <c r="A12" s="15">
        <v>2</v>
      </c>
      <c r="B12" s="12" t="str">
        <f>IF(Vedomost1!B13=""," ",Vedomost1!B13)</f>
        <v xml:space="preserve"> </v>
      </c>
      <c r="C12" s="1" t="str">
        <f>IF(Vedomost1!AK13=""," ",Vedomost1!AK13)</f>
        <v xml:space="preserve"> </v>
      </c>
      <c r="D12" s="5" t="str">
        <f>IF(Vedomost1!AL13=""," ",Vedomost1!AL13)</f>
        <v xml:space="preserve"> </v>
      </c>
      <c r="E12" s="1" t="str">
        <f>IF(Vedomost1!AM13=""," ",Vedomost1!AM13)</f>
        <v xml:space="preserve"> </v>
      </c>
      <c r="F12" s="13" t="str">
        <f>IF(Vedomost1!AN13=""," ",Vedomost1!AN13)</f>
        <v xml:space="preserve"> </v>
      </c>
      <c r="G12" s="13"/>
    </row>
    <row r="13" spans="1:7" ht="18.75" customHeight="1">
      <c r="A13" s="15">
        <v>3</v>
      </c>
      <c r="B13" s="12" t="str">
        <f>IF(Vedomost1!B14=""," ",Vedomost1!B14)</f>
        <v xml:space="preserve"> </v>
      </c>
      <c r="C13" s="1" t="str">
        <f>IF(Vedomost1!AK14=""," ",Vedomost1!AK14)</f>
        <v xml:space="preserve"> </v>
      </c>
      <c r="D13" s="5" t="str">
        <f>IF(Vedomost1!AL14=""," ",Vedomost1!AL14)</f>
        <v xml:space="preserve"> </v>
      </c>
      <c r="E13" s="1" t="str">
        <f>IF(Vedomost1!AM14=""," ",Vedomost1!AM14)</f>
        <v xml:space="preserve"> </v>
      </c>
      <c r="F13" s="13" t="str">
        <f>IF(Vedomost1!AN14=""," ",Vedomost1!AN14)</f>
        <v xml:space="preserve"> </v>
      </c>
      <c r="G13" s="13"/>
    </row>
    <row r="14" spans="1:7" ht="18.75" customHeight="1">
      <c r="A14" s="15">
        <v>4</v>
      </c>
      <c r="B14" s="12" t="str">
        <f>IF(Vedomost1!B15=""," ",Vedomost1!B15)</f>
        <v xml:space="preserve"> </v>
      </c>
      <c r="C14" s="1" t="str">
        <f>IF(Vedomost1!AK15=""," ",Vedomost1!AK15)</f>
        <v xml:space="preserve"> </v>
      </c>
      <c r="D14" s="5" t="str">
        <f>IF(Vedomost1!AL15=""," ",Vedomost1!AL15)</f>
        <v xml:space="preserve"> </v>
      </c>
      <c r="E14" s="1" t="str">
        <f>IF(Vedomost1!AM15=""," ",Vedomost1!AM15)</f>
        <v xml:space="preserve"> </v>
      </c>
      <c r="F14" s="13" t="str">
        <f>IF(Vedomost1!AN15=""," ",Vedomost1!AN15)</f>
        <v xml:space="preserve"> </v>
      </c>
      <c r="G14" s="13"/>
    </row>
    <row r="15" spans="1:7" ht="18.75" customHeight="1">
      <c r="A15" s="15">
        <v>5</v>
      </c>
      <c r="B15" s="12" t="str">
        <f>IF(Vedomost1!B16=""," ",Vedomost1!B16)</f>
        <v xml:space="preserve"> </v>
      </c>
      <c r="C15" s="1" t="str">
        <f>IF(Vedomost1!AK16=""," ",Vedomost1!AK16)</f>
        <v xml:space="preserve"> </v>
      </c>
      <c r="D15" s="5" t="str">
        <f>IF(Vedomost1!AL16=""," ",Vedomost1!AL16)</f>
        <v xml:space="preserve"> </v>
      </c>
      <c r="E15" s="1" t="str">
        <f>IF(Vedomost1!AM16=""," ",Vedomost1!AM16)</f>
        <v xml:space="preserve"> </v>
      </c>
      <c r="F15" s="13" t="str">
        <f>IF(Vedomost1!AN16=""," ",Vedomost1!AN16)</f>
        <v xml:space="preserve"> </v>
      </c>
      <c r="G15" s="13"/>
    </row>
    <row r="16" spans="1:7" ht="18.75" customHeight="1">
      <c r="A16" s="15">
        <v>6</v>
      </c>
      <c r="B16" s="12" t="str">
        <f>IF(Vedomost1!B17=""," ",Vedomost1!B17)</f>
        <v xml:space="preserve"> </v>
      </c>
      <c r="C16" s="1" t="str">
        <f>IF(Vedomost1!AK17=""," ",Vedomost1!AK17)</f>
        <v xml:space="preserve"> </v>
      </c>
      <c r="D16" s="5" t="str">
        <f>IF(Vedomost1!AL17=""," ",Vedomost1!AL17)</f>
        <v xml:space="preserve"> </v>
      </c>
      <c r="E16" s="1" t="str">
        <f>IF(Vedomost1!AM17=""," ",Vedomost1!AM17)</f>
        <v xml:space="preserve"> </v>
      </c>
      <c r="F16" s="13" t="str">
        <f>IF(Vedomost1!AN17=""," ",Vedomost1!AN17)</f>
        <v xml:space="preserve"> </v>
      </c>
      <c r="G16" s="13"/>
    </row>
    <row r="17" spans="1:7" ht="18.75" customHeight="1">
      <c r="A17" s="15">
        <v>7</v>
      </c>
      <c r="B17" s="12" t="str">
        <f>IF(Vedomost1!B18=""," ",Vedomost1!B18)</f>
        <v xml:space="preserve"> </v>
      </c>
      <c r="C17" s="1" t="str">
        <f>IF(Vedomost1!AK18=""," ",Vedomost1!AK18)</f>
        <v xml:space="preserve"> </v>
      </c>
      <c r="D17" s="5" t="str">
        <f>IF(Vedomost1!AL18=""," ",Vedomost1!AL18)</f>
        <v xml:space="preserve"> </v>
      </c>
      <c r="E17" s="1" t="str">
        <f>IF(Vedomost1!AM18=""," ",Vedomost1!AM18)</f>
        <v xml:space="preserve"> </v>
      </c>
      <c r="F17" s="13" t="str">
        <f>IF(Vedomost1!AN18=""," ",Vedomost1!AN18)</f>
        <v xml:space="preserve"> </v>
      </c>
      <c r="G17" s="13"/>
    </row>
    <row r="18" spans="1:7" ht="18.75" customHeight="1">
      <c r="A18" s="15">
        <v>8</v>
      </c>
      <c r="B18" s="12" t="str">
        <f>IF(Vedomost1!B19=""," ",Vedomost1!B19)</f>
        <v xml:space="preserve"> </v>
      </c>
      <c r="C18" s="1" t="str">
        <f>IF(Vedomost1!AK19=""," ",Vedomost1!AK19)</f>
        <v xml:space="preserve"> </v>
      </c>
      <c r="D18" s="5" t="str">
        <f>IF(Vedomost1!AL19=""," ",Vedomost1!AL19)</f>
        <v xml:space="preserve"> </v>
      </c>
      <c r="E18" s="1" t="str">
        <f>IF(Vedomost1!AM19=""," ",Vedomost1!AM19)</f>
        <v xml:space="preserve"> </v>
      </c>
      <c r="F18" s="13" t="str">
        <f>IF(Vedomost1!AN19=""," ",Vedomost1!AN19)</f>
        <v xml:space="preserve"> </v>
      </c>
      <c r="G18" s="13"/>
    </row>
    <row r="19" spans="1:7" ht="18.75" customHeight="1">
      <c r="A19" s="15">
        <v>9</v>
      </c>
      <c r="B19" s="12" t="str">
        <f>IF(Vedomost1!B20=""," ",Vedomost1!B20)</f>
        <v xml:space="preserve"> </v>
      </c>
      <c r="C19" s="1" t="str">
        <f>IF(Vedomost1!AK20=""," ",Vedomost1!AK20)</f>
        <v xml:space="preserve"> </v>
      </c>
      <c r="D19" s="5" t="str">
        <f>IF(Vedomost1!AL20=""," ",Vedomost1!AL20)</f>
        <v xml:space="preserve"> </v>
      </c>
      <c r="E19" s="1" t="str">
        <f>IF(Vedomost1!AM20=""," ",Vedomost1!AM20)</f>
        <v xml:space="preserve"> </v>
      </c>
      <c r="F19" s="13" t="str">
        <f>IF(Vedomost1!AN20=""," ",Vedomost1!AN20)</f>
        <v xml:space="preserve"> </v>
      </c>
      <c r="G19" s="13"/>
    </row>
    <row r="20" spans="1:7" ht="18.75" customHeight="1">
      <c r="A20" s="15">
        <v>10</v>
      </c>
      <c r="B20" s="12" t="str">
        <f>IF(Vedomost1!B21=""," ",Vedomost1!B21)</f>
        <v xml:space="preserve"> </v>
      </c>
      <c r="C20" s="1" t="str">
        <f>IF(Vedomost1!AK21=""," ",Vedomost1!AK21)</f>
        <v xml:space="preserve"> </v>
      </c>
      <c r="D20" s="5" t="str">
        <f>IF(Vedomost1!AL21=""," ",Vedomost1!AL21)</f>
        <v xml:space="preserve"> </v>
      </c>
      <c r="E20" s="1" t="str">
        <f>IF(Vedomost1!AM21=""," ",Vedomost1!AM21)</f>
        <v xml:space="preserve"> </v>
      </c>
      <c r="F20" s="13" t="str">
        <f>IF(Vedomost1!AN21=""," ",Vedomost1!AN21)</f>
        <v xml:space="preserve"> </v>
      </c>
      <c r="G20" s="13"/>
    </row>
    <row r="21" spans="1:7" ht="18.75" customHeight="1">
      <c r="A21" s="15">
        <v>11</v>
      </c>
      <c r="B21" s="12" t="str">
        <f>IF(Vedomost1!B22=""," ",Vedomost1!B22)</f>
        <v xml:space="preserve"> </v>
      </c>
      <c r="C21" s="1" t="str">
        <f>IF(Vedomost1!AK22=""," ",Vedomost1!AK22)</f>
        <v xml:space="preserve"> </v>
      </c>
      <c r="D21" s="5" t="str">
        <f>IF(Vedomost1!AL22=""," ",Vedomost1!AL22)</f>
        <v xml:space="preserve"> </v>
      </c>
      <c r="E21" s="1" t="str">
        <f>IF(Vedomost1!AM22=""," ",Vedomost1!AM22)</f>
        <v xml:space="preserve"> </v>
      </c>
      <c r="F21" s="13" t="str">
        <f>IF(Vedomost1!AN22=""," ",Vedomost1!AN22)</f>
        <v xml:space="preserve"> </v>
      </c>
      <c r="G21" s="13"/>
    </row>
    <row r="22" spans="1:7" ht="18.75" customHeight="1">
      <c r="A22" s="15">
        <v>12</v>
      </c>
      <c r="B22" s="12" t="str">
        <f>IF(Vedomost1!B23=""," ",Vedomost1!B23)</f>
        <v xml:space="preserve"> </v>
      </c>
      <c r="C22" s="1" t="str">
        <f>IF(Vedomost1!AK23=""," ",Vedomost1!AK23)</f>
        <v xml:space="preserve"> </v>
      </c>
      <c r="D22" s="5" t="str">
        <f>IF(Vedomost1!AL23=""," ",Vedomost1!AL23)</f>
        <v xml:space="preserve"> </v>
      </c>
      <c r="E22" s="1" t="str">
        <f>IF(Vedomost1!AM23=""," ",Vedomost1!AM23)</f>
        <v xml:space="preserve"> </v>
      </c>
      <c r="F22" s="13" t="str">
        <f>IF(Vedomost1!AN23=""," ",Vedomost1!AN23)</f>
        <v xml:space="preserve"> </v>
      </c>
      <c r="G22" s="13"/>
    </row>
    <row r="23" spans="1:7" ht="18.75" customHeight="1">
      <c r="A23" s="15">
        <v>13</v>
      </c>
      <c r="B23" s="12" t="str">
        <f>IF(Vedomost1!B24=""," ",Vedomost1!B24)</f>
        <v xml:space="preserve"> </v>
      </c>
      <c r="C23" s="1" t="str">
        <f>IF(Vedomost1!AK24=""," ",Vedomost1!AK24)</f>
        <v xml:space="preserve"> </v>
      </c>
      <c r="D23" s="5" t="str">
        <f>IF(Vedomost1!AL24=""," ",Vedomost1!AL24)</f>
        <v xml:space="preserve"> </v>
      </c>
      <c r="E23" s="1" t="str">
        <f>IF(Vedomost1!AM24=""," ",Vedomost1!AM24)</f>
        <v xml:space="preserve"> </v>
      </c>
      <c r="F23" s="13" t="str">
        <f>IF(Vedomost1!AN24=""," ",Vedomost1!AN24)</f>
        <v xml:space="preserve"> </v>
      </c>
      <c r="G23" s="13"/>
    </row>
    <row r="24" spans="1:7" ht="18.75" customHeight="1">
      <c r="A24" s="15">
        <v>14</v>
      </c>
      <c r="B24" s="12" t="str">
        <f>IF(Vedomost1!B25=""," ",Vedomost1!B25)</f>
        <v xml:space="preserve"> </v>
      </c>
      <c r="C24" s="1" t="str">
        <f>IF(Vedomost1!AK25=""," ",Vedomost1!AK25)</f>
        <v xml:space="preserve"> </v>
      </c>
      <c r="D24" s="5" t="str">
        <f>IF(Vedomost1!AL25=""," ",Vedomost1!AL25)</f>
        <v xml:space="preserve"> </v>
      </c>
      <c r="E24" s="1" t="str">
        <f>IF(Vedomost1!AM25=""," ",Vedomost1!AM25)</f>
        <v xml:space="preserve"> </v>
      </c>
      <c r="F24" s="13" t="str">
        <f>IF(Vedomost1!AN25=""," ",Vedomost1!AN25)</f>
        <v xml:space="preserve"> </v>
      </c>
      <c r="G24" s="13"/>
    </row>
    <row r="25" spans="1:7" ht="18.75" customHeight="1">
      <c r="A25" s="15">
        <v>15</v>
      </c>
      <c r="B25" s="12" t="str">
        <f>IF(Vedomost1!B26=""," ",Vedomost1!B26)</f>
        <v xml:space="preserve"> </v>
      </c>
      <c r="C25" s="1" t="str">
        <f>IF(Vedomost1!AK26=""," ",Vedomost1!AK26)</f>
        <v xml:space="preserve"> </v>
      </c>
      <c r="D25" s="5" t="str">
        <f>IF(Vedomost1!AL26=""," ",Vedomost1!AL26)</f>
        <v xml:space="preserve"> </v>
      </c>
      <c r="E25" s="1" t="str">
        <f>IF(Vedomost1!AM26=""," ",Vedomost1!AM26)</f>
        <v xml:space="preserve"> </v>
      </c>
      <c r="F25" s="13" t="str">
        <f>IF(Vedomost1!AN26=""," ",Vedomost1!AN26)</f>
        <v xml:space="preserve"> </v>
      </c>
      <c r="G25" s="13"/>
    </row>
    <row r="26" spans="1:7" ht="18.75" customHeight="1">
      <c r="A26" s="15">
        <v>16</v>
      </c>
      <c r="B26" s="12" t="str">
        <f>IF(Vedomost1!B27=""," ",Vedomost1!B27)</f>
        <v xml:space="preserve"> </v>
      </c>
      <c r="C26" s="1" t="str">
        <f>IF(Vedomost1!AK27=""," ",Vedomost1!AK27)</f>
        <v xml:space="preserve"> </v>
      </c>
      <c r="D26" s="5" t="str">
        <f>IF(Vedomost1!AL27=""," ",Vedomost1!AL27)</f>
        <v xml:space="preserve"> </v>
      </c>
      <c r="E26" s="1" t="str">
        <f>IF(Vedomost1!AM27=""," ",Vedomost1!AM27)</f>
        <v xml:space="preserve"> </v>
      </c>
      <c r="F26" s="13" t="str">
        <f>IF(Vedomost1!AN27=""," ",Vedomost1!AN27)</f>
        <v xml:space="preserve"> </v>
      </c>
      <c r="G26" s="13"/>
    </row>
    <row r="27" spans="1:7" ht="18.75" customHeight="1">
      <c r="A27" s="15">
        <v>17</v>
      </c>
      <c r="B27" s="12" t="str">
        <f>IF(Vedomost1!B28=""," ",Vedomost1!B28)</f>
        <v xml:space="preserve"> </v>
      </c>
      <c r="C27" s="1" t="str">
        <f>IF(Vedomost1!AK28=""," ",Vedomost1!AK28)</f>
        <v xml:space="preserve"> </v>
      </c>
      <c r="D27" s="5" t="str">
        <f>IF(Vedomost1!AL28=""," ",Vedomost1!AL28)</f>
        <v xml:space="preserve"> </v>
      </c>
      <c r="E27" s="1" t="str">
        <f>IF(Vedomost1!AM28=""," ",Vedomost1!AM28)</f>
        <v xml:space="preserve"> </v>
      </c>
      <c r="F27" s="13" t="str">
        <f>IF(Vedomost1!AN28=""," ",Vedomost1!AN28)</f>
        <v xml:space="preserve"> </v>
      </c>
      <c r="G27" s="13"/>
    </row>
    <row r="28" spans="1:7" ht="18.75" customHeight="1">
      <c r="A28" s="15">
        <v>18</v>
      </c>
      <c r="B28" s="12" t="str">
        <f>IF(Vedomost1!B29=""," ",Vedomost1!B29)</f>
        <v xml:space="preserve"> </v>
      </c>
      <c r="C28" s="1" t="str">
        <f>IF(Vedomost1!AK29=""," ",Vedomost1!AK29)</f>
        <v xml:space="preserve"> </v>
      </c>
      <c r="D28" s="5" t="str">
        <f>IF(Vedomost1!AL29=""," ",Vedomost1!AL29)</f>
        <v xml:space="preserve"> </v>
      </c>
      <c r="E28" s="1" t="str">
        <f>IF(Vedomost1!AM29=""," ",Vedomost1!AM29)</f>
        <v xml:space="preserve"> </v>
      </c>
      <c r="F28" s="13" t="str">
        <f>IF(Vedomost1!AN29=""," ",Vedomost1!AN29)</f>
        <v xml:space="preserve"> </v>
      </c>
      <c r="G28" s="13"/>
    </row>
    <row r="29" spans="1:7" ht="18.75" customHeight="1">
      <c r="A29" s="15">
        <v>19</v>
      </c>
      <c r="B29" s="12" t="str">
        <f>IF(Vedomost1!B30=""," ",Vedomost1!B30)</f>
        <v xml:space="preserve"> </v>
      </c>
      <c r="C29" s="1" t="str">
        <f>IF(Vedomost1!AK30=""," ",Vedomost1!AK30)</f>
        <v xml:space="preserve"> </v>
      </c>
      <c r="D29" s="5" t="str">
        <f>IF(Vedomost1!AL30=""," ",Vedomost1!AL30)</f>
        <v xml:space="preserve"> </v>
      </c>
      <c r="E29" s="1" t="str">
        <f>IF(Vedomost1!AM30=""," ",Vedomost1!AM30)</f>
        <v xml:space="preserve"> </v>
      </c>
      <c r="F29" s="13" t="str">
        <f>IF(Vedomost1!AN30=""," ",Vedomost1!AN30)</f>
        <v xml:space="preserve"> </v>
      </c>
      <c r="G29" s="13"/>
    </row>
    <row r="30" spans="1:7" ht="18.75" customHeight="1">
      <c r="A30" s="15">
        <v>20</v>
      </c>
      <c r="B30" s="12" t="str">
        <f>IF(Vedomost1!B31=""," ",Vedomost1!B31)</f>
        <v xml:space="preserve"> </v>
      </c>
      <c r="C30" s="1" t="str">
        <f>IF(Vedomost1!AK31=""," ",Vedomost1!AK31)</f>
        <v xml:space="preserve"> </v>
      </c>
      <c r="D30" s="5" t="str">
        <f>IF(Vedomost1!AL31=""," ",Vedomost1!AL31)</f>
        <v xml:space="preserve"> </v>
      </c>
      <c r="E30" s="1" t="str">
        <f>IF(Vedomost1!AM31=""," ",Vedomost1!AM31)</f>
        <v xml:space="preserve"> </v>
      </c>
      <c r="F30" s="13" t="str">
        <f>IF(Vedomost1!AN31=""," ",Vedomost1!AN31)</f>
        <v xml:space="preserve"> </v>
      </c>
      <c r="G30" s="13"/>
    </row>
    <row r="31" spans="1:7" ht="18.75" customHeight="1">
      <c r="A31" s="15">
        <v>21</v>
      </c>
      <c r="B31" s="12" t="str">
        <f>IF(Vedomost1!B32=""," ",Vedomost1!B32)</f>
        <v xml:space="preserve"> </v>
      </c>
      <c r="C31" s="1" t="str">
        <f>IF(Vedomost1!AK32=""," ",Vedomost1!AK32)</f>
        <v xml:space="preserve"> </v>
      </c>
      <c r="D31" s="5" t="str">
        <f>IF(Vedomost1!AL32=""," ",Vedomost1!AL32)</f>
        <v xml:space="preserve"> </v>
      </c>
      <c r="E31" s="1" t="str">
        <f>IF(Vedomost1!AM32=""," ",Vedomost1!AM32)</f>
        <v xml:space="preserve"> </v>
      </c>
      <c r="F31" s="13" t="str">
        <f>IF(Vedomost1!AN32=""," ",Vedomost1!AN32)</f>
        <v xml:space="preserve"> </v>
      </c>
      <c r="G31" s="13"/>
    </row>
    <row r="32" spans="1:7" ht="18.75" customHeight="1">
      <c r="A32" s="15">
        <v>22</v>
      </c>
      <c r="B32" s="12" t="str">
        <f>IF(Vedomost1!B33=""," ",Vedomost1!B33)</f>
        <v xml:space="preserve"> </v>
      </c>
      <c r="C32" s="1" t="str">
        <f>IF(Vedomost1!AK33=""," ",Vedomost1!AK33)</f>
        <v xml:space="preserve"> </v>
      </c>
      <c r="D32" s="5" t="str">
        <f>IF(Vedomost1!AL33=""," ",Vedomost1!AL33)</f>
        <v xml:space="preserve"> </v>
      </c>
      <c r="E32" s="1" t="str">
        <f>IF(Vedomost1!AM33=""," ",Vedomost1!AM33)</f>
        <v xml:space="preserve"> </v>
      </c>
      <c r="F32" s="13" t="str">
        <f>IF(Vedomost1!AN33=""," ",Vedomost1!AN33)</f>
        <v xml:space="preserve"> </v>
      </c>
      <c r="G32" s="13"/>
    </row>
    <row r="33" spans="1:7" ht="18.75" customHeight="1">
      <c r="A33" s="15">
        <v>23</v>
      </c>
      <c r="B33" s="12" t="str">
        <f>IF(Vedomost1!B34=""," ",Vedomost1!B34)</f>
        <v xml:space="preserve"> </v>
      </c>
      <c r="C33" s="1" t="str">
        <f>IF(Vedomost1!AK34=""," ",Vedomost1!AK34)</f>
        <v xml:space="preserve"> </v>
      </c>
      <c r="D33" s="5" t="str">
        <f>IF(Vedomost1!AL34=""," ",Vedomost1!AL34)</f>
        <v xml:space="preserve"> </v>
      </c>
      <c r="E33" s="1" t="str">
        <f>IF(Vedomost1!AM34=""," ",Vedomost1!AM34)</f>
        <v xml:space="preserve"> </v>
      </c>
      <c r="F33" s="13" t="str">
        <f>IF(Vedomost1!AN34=""," ",Vedomost1!AN34)</f>
        <v xml:space="preserve"> </v>
      </c>
      <c r="G33" s="13"/>
    </row>
    <row r="34" spans="1:7" ht="18.75" customHeight="1">
      <c r="A34" s="15">
        <v>24</v>
      </c>
      <c r="B34" s="12" t="str">
        <f>IF(Vedomost1!B35=""," ",Vedomost1!B35)</f>
        <v xml:space="preserve"> </v>
      </c>
      <c r="C34" s="1" t="str">
        <f>IF(Vedomost1!AK35=""," ",Vedomost1!AK35)</f>
        <v xml:space="preserve"> </v>
      </c>
      <c r="D34" s="5" t="str">
        <f>IF(Vedomost1!AL35=""," ",Vedomost1!AL35)</f>
        <v xml:space="preserve"> </v>
      </c>
      <c r="E34" s="1" t="str">
        <f>IF(Vedomost1!AM35=""," ",Vedomost1!AM35)</f>
        <v xml:space="preserve"> </v>
      </c>
      <c r="F34" s="13" t="str">
        <f>IF(Vedomost1!AN35=""," ",Vedomost1!AN35)</f>
        <v xml:space="preserve"> </v>
      </c>
      <c r="G34" s="13"/>
    </row>
    <row r="35" spans="1:7" ht="18.75" customHeight="1">
      <c r="A35" s="15">
        <v>25</v>
      </c>
      <c r="B35" s="12" t="str">
        <f>IF(Vedomost1!B36=""," ",Vedomost1!B36)</f>
        <v xml:space="preserve"> </v>
      </c>
      <c r="C35" s="1" t="str">
        <f>IF(Vedomost1!AK36=""," ",Vedomost1!AK36)</f>
        <v xml:space="preserve"> </v>
      </c>
      <c r="D35" s="5" t="str">
        <f>IF(Vedomost1!AL36=""," ",Vedomost1!AL36)</f>
        <v xml:space="preserve"> </v>
      </c>
      <c r="E35" s="1" t="str">
        <f>IF(Vedomost1!AM36=""," ",Vedomost1!AM36)</f>
        <v xml:space="preserve"> </v>
      </c>
      <c r="F35" s="13" t="str">
        <f>IF(Vedomost1!AN36=""," ",Vedomost1!AN36)</f>
        <v xml:space="preserve"> </v>
      </c>
      <c r="G35" s="13"/>
    </row>
    <row r="36" spans="1:7" ht="18.75" customHeight="1">
      <c r="A36" s="15">
        <v>26</v>
      </c>
      <c r="B36" s="12" t="str">
        <f>IF(Vedomost1!B37=""," ",Vedomost1!B37)</f>
        <v xml:space="preserve"> </v>
      </c>
      <c r="C36" s="1" t="str">
        <f>IF(Vedomost1!AK37=""," ",Vedomost1!AK37)</f>
        <v xml:space="preserve"> </v>
      </c>
      <c r="D36" s="5" t="str">
        <f>IF(Vedomost1!AL37=""," ",Vedomost1!AL37)</f>
        <v xml:space="preserve"> </v>
      </c>
      <c r="E36" s="1" t="str">
        <f>IF(Vedomost1!AM37=""," ",Vedomost1!AM37)</f>
        <v xml:space="preserve"> </v>
      </c>
      <c r="F36" s="13" t="str">
        <f>IF(Vedomost1!AN37=""," ",Vedomost1!AN37)</f>
        <v xml:space="preserve"> </v>
      </c>
      <c r="G36" s="13"/>
    </row>
    <row r="37" spans="1:7" ht="18.75" customHeight="1">
      <c r="A37" s="15">
        <v>27</v>
      </c>
      <c r="B37" s="12" t="str">
        <f>IF(Vedomost1!B38=""," ",Vedomost1!B38)</f>
        <v xml:space="preserve"> </v>
      </c>
      <c r="C37" s="1" t="str">
        <f>IF(Vedomost1!AK38=""," ",Vedomost1!AK38)</f>
        <v xml:space="preserve"> </v>
      </c>
      <c r="D37" s="5" t="str">
        <f>IF(Vedomost1!AL38=""," ",Vedomost1!AL38)</f>
        <v xml:space="preserve"> </v>
      </c>
      <c r="E37" s="1" t="str">
        <f>IF(Vedomost1!AM38=""," ",Vedomost1!AM38)</f>
        <v xml:space="preserve"> </v>
      </c>
      <c r="F37" s="13" t="str">
        <f>IF(Vedomost1!AN38=""," ",Vedomost1!AN38)</f>
        <v xml:space="preserve"> </v>
      </c>
      <c r="G37" s="13"/>
    </row>
    <row r="38" spans="1:7" ht="18.75" customHeight="1">
      <c r="A38" s="15">
        <v>28</v>
      </c>
      <c r="B38" s="12" t="str">
        <f>IF(Vedomost1!B39=""," ",Vedomost1!B39)</f>
        <v xml:space="preserve"> </v>
      </c>
      <c r="C38" s="1" t="str">
        <f>IF(Vedomost1!AK39=""," ",Vedomost1!AK39)</f>
        <v xml:space="preserve"> </v>
      </c>
      <c r="D38" s="5" t="str">
        <f>IF(Vedomost1!AL39=""," ",Vedomost1!AL39)</f>
        <v xml:space="preserve"> </v>
      </c>
      <c r="E38" s="1" t="str">
        <f>IF(Vedomost1!AM39=""," ",Vedomost1!AM39)</f>
        <v xml:space="preserve"> </v>
      </c>
      <c r="F38" s="13" t="str">
        <f>IF(Vedomost1!AN39=""," ",Vedomost1!AN39)</f>
        <v xml:space="preserve"> </v>
      </c>
      <c r="G38" s="13"/>
    </row>
    <row r="39" spans="1:7" ht="18.75" customHeight="1">
      <c r="A39" s="15">
        <v>29</v>
      </c>
      <c r="B39" s="12" t="str">
        <f>IF(Vedomost1!B40=""," ",Vedomost1!B40)</f>
        <v xml:space="preserve"> </v>
      </c>
      <c r="C39" s="1" t="str">
        <f>IF(Vedomost1!AK40=""," ",Vedomost1!AK40)</f>
        <v xml:space="preserve"> </v>
      </c>
      <c r="D39" s="5" t="str">
        <f>IF(Vedomost1!AL40=""," ",Vedomost1!AL40)</f>
        <v xml:space="preserve"> </v>
      </c>
      <c r="E39" s="1" t="str">
        <f>IF(Vedomost1!AM40=""," ",Vedomost1!AM40)</f>
        <v xml:space="preserve"> </v>
      </c>
      <c r="F39" s="13" t="str">
        <f>IF(Vedomost1!AN40=""," ",Vedomost1!AN40)</f>
        <v xml:space="preserve"> </v>
      </c>
      <c r="G39" s="13"/>
    </row>
    <row r="40" spans="1:7" ht="18.75" customHeight="1">
      <c r="A40" s="15">
        <v>30</v>
      </c>
      <c r="B40" s="12" t="str">
        <f>IF(Vedomost1!B41=""," ",Vedomost1!B41)</f>
        <v xml:space="preserve"> </v>
      </c>
      <c r="C40" s="1" t="str">
        <f>IF(Vedomost1!AK41=""," ",Vedomost1!AK41)</f>
        <v xml:space="preserve"> </v>
      </c>
      <c r="D40" s="5" t="str">
        <f>IF(Vedomost1!AL41=""," ",Vedomost1!AL41)</f>
        <v xml:space="preserve"> </v>
      </c>
      <c r="E40" s="1" t="str">
        <f>IF(Vedomost1!AM41=""," ",Vedomost1!AM41)</f>
        <v xml:space="preserve"> </v>
      </c>
      <c r="F40" s="13" t="str">
        <f>IF(Vedomost1!AN41=""," ",Vedomost1!AN41)</f>
        <v xml:space="preserve"> </v>
      </c>
      <c r="G40" s="13"/>
    </row>
    <row r="41" spans="1:7" ht="18.75" customHeight="1">
      <c r="A41" s="15">
        <v>31</v>
      </c>
      <c r="B41" s="12" t="str">
        <f>IF(Vedomost1!B42=""," ",Vedomost1!B42)</f>
        <v xml:space="preserve"> </v>
      </c>
      <c r="C41" s="1" t="str">
        <f>IF(Vedomost1!AK42=""," ",Vedomost1!AK42)</f>
        <v xml:space="preserve"> </v>
      </c>
      <c r="D41" s="5" t="str">
        <f>IF(Vedomost1!AL42=""," ",Vedomost1!AL42)</f>
        <v xml:space="preserve"> </v>
      </c>
      <c r="E41" s="1" t="str">
        <f>IF(Vedomost1!AM42=""," ",Vedomost1!AM42)</f>
        <v xml:space="preserve"> </v>
      </c>
      <c r="F41" s="13" t="str">
        <f>IF(Vedomost1!AN42=""," ",Vedomost1!AN42)</f>
        <v xml:space="preserve"> </v>
      </c>
      <c r="G41" s="13"/>
    </row>
    <row r="42" spans="1:7" ht="18.75" customHeight="1">
      <c r="A42" s="15">
        <v>32</v>
      </c>
      <c r="B42" s="12" t="str">
        <f>IF(Vedomost1!B43=""," ",Vedomost1!B43)</f>
        <v xml:space="preserve"> </v>
      </c>
      <c r="C42" s="1" t="str">
        <f>IF(Vedomost1!AK43=""," ",Vedomost1!AK43)</f>
        <v xml:space="preserve"> </v>
      </c>
      <c r="D42" s="5" t="str">
        <f>IF(Vedomost1!AL43=""," ",Vedomost1!AL43)</f>
        <v xml:space="preserve"> </v>
      </c>
      <c r="E42" s="1" t="str">
        <f>IF(Vedomost1!AM43=""," ",Vedomost1!AM43)</f>
        <v xml:space="preserve"> </v>
      </c>
      <c r="F42" s="13" t="str">
        <f>IF(Vedomost1!AN43=""," ",Vedomost1!AN43)</f>
        <v xml:space="preserve"> </v>
      </c>
      <c r="G42" s="13"/>
    </row>
    <row r="43" spans="1:7" ht="18.75" customHeight="1">
      <c r="A43" s="15">
        <v>33</v>
      </c>
      <c r="B43" s="12" t="str">
        <f>IF(Vedomost1!B44=""," ",Vedomost1!B44)</f>
        <v xml:space="preserve"> </v>
      </c>
      <c r="C43" s="1" t="str">
        <f>IF(Vedomost1!AK44=""," ",Vedomost1!AK44)</f>
        <v xml:space="preserve"> </v>
      </c>
      <c r="D43" s="5" t="str">
        <f>IF(Vedomost1!AL44=""," ",Vedomost1!AL44)</f>
        <v xml:space="preserve"> </v>
      </c>
      <c r="E43" s="1" t="str">
        <f>IF(Vedomost1!AM44=""," ",Vedomost1!AM44)</f>
        <v xml:space="preserve"> </v>
      </c>
      <c r="F43" s="13" t="str">
        <f>IF(Vedomost1!AN44=""," ",Vedomost1!AN44)</f>
        <v xml:space="preserve"> </v>
      </c>
      <c r="G43" s="13"/>
    </row>
    <row r="44" spans="1:7" ht="18.75" customHeight="1">
      <c r="A44" s="15">
        <v>34</v>
      </c>
      <c r="B44" s="12" t="str">
        <f>IF(Vedomost1!B45=""," ",Vedomost1!B45)</f>
        <v xml:space="preserve"> </v>
      </c>
      <c r="C44" s="1" t="str">
        <f>IF(Vedomost1!AK45=""," ",Vedomost1!AK45)</f>
        <v xml:space="preserve"> </v>
      </c>
      <c r="D44" s="5" t="str">
        <f>IF(Vedomost1!AL45=""," ",Vedomost1!AL45)</f>
        <v xml:space="preserve"> </v>
      </c>
      <c r="E44" s="1" t="str">
        <f>IF(Vedomost1!AM45=""," ",Vedomost1!AM45)</f>
        <v xml:space="preserve"> </v>
      </c>
      <c r="F44" s="13" t="str">
        <f>IF(Vedomost1!AN45=""," ",Vedomost1!AN45)</f>
        <v xml:space="preserve"> </v>
      </c>
      <c r="G44" s="13"/>
    </row>
    <row r="45" spans="1:7" ht="18.75" customHeight="1">
      <c r="A45" s="15">
        <v>35</v>
      </c>
      <c r="B45" s="12" t="str">
        <f>IF(Vedomost1!B46=""," ",Vedomost1!B46)</f>
        <v xml:space="preserve"> </v>
      </c>
      <c r="C45" s="1" t="str">
        <f>IF(Vedomost1!AK46=""," ",Vedomost1!AK46)</f>
        <v xml:space="preserve"> </v>
      </c>
      <c r="D45" s="5" t="str">
        <f>IF(Vedomost1!AL46=""," ",Vedomost1!AL46)</f>
        <v xml:space="preserve"> </v>
      </c>
      <c r="E45" s="1" t="str">
        <f>IF(Vedomost1!AM46=""," ",Vedomost1!AM46)</f>
        <v xml:space="preserve"> </v>
      </c>
      <c r="F45" s="13" t="str">
        <f>IF(Vedomost1!AN46=""," ",Vedomost1!AN46)</f>
        <v xml:space="preserve"> </v>
      </c>
      <c r="G45" s="13"/>
    </row>
    <row r="46" spans="1:7" ht="18.75" customHeight="1">
      <c r="A46" s="15">
        <v>36</v>
      </c>
      <c r="B46" s="12" t="str">
        <f>IF(Vedomost1!B47=""," ",Vedomost1!B47)</f>
        <v xml:space="preserve"> </v>
      </c>
      <c r="C46" s="1" t="str">
        <f>IF(Vedomost1!AK47=""," ",Vedomost1!AK47)</f>
        <v xml:space="preserve"> </v>
      </c>
      <c r="D46" s="5" t="str">
        <f>IF(Vedomost1!AL47=""," ",Vedomost1!AL47)</f>
        <v xml:space="preserve"> </v>
      </c>
      <c r="E46" s="1" t="str">
        <f>IF(Vedomost1!AM47=""," ",Vedomost1!AM47)</f>
        <v xml:space="preserve"> </v>
      </c>
      <c r="F46" s="13" t="str">
        <f>IF(Vedomost1!AN47=""," ",Vedomost1!AN47)</f>
        <v xml:space="preserve"> </v>
      </c>
      <c r="G46" s="13"/>
    </row>
    <row r="47" spans="1:7" ht="18.75" customHeight="1">
      <c r="A47" s="15">
        <v>37</v>
      </c>
      <c r="B47" s="12" t="str">
        <f>IF(Vedomost1!B48=""," ",Vedomost1!B48)</f>
        <v xml:space="preserve"> </v>
      </c>
      <c r="C47" s="1" t="str">
        <f>IF(Vedomost1!AK48=""," ",Vedomost1!AK48)</f>
        <v xml:space="preserve"> </v>
      </c>
      <c r="D47" s="5" t="str">
        <f>IF(Vedomost1!AL48=""," ",Vedomost1!AL48)</f>
        <v xml:space="preserve"> </v>
      </c>
      <c r="E47" s="1" t="str">
        <f>IF(Vedomost1!AM48=""," ",Vedomost1!AM48)</f>
        <v xml:space="preserve"> </v>
      </c>
      <c r="F47" s="13" t="str">
        <f>IF(Vedomost1!AN48=""," ",Vedomost1!AN48)</f>
        <v xml:space="preserve"> </v>
      </c>
      <c r="G47" s="13"/>
    </row>
    <row r="48" spans="1:7" ht="18.75" customHeight="1">
      <c r="A48" s="15">
        <v>38</v>
      </c>
      <c r="B48" s="12" t="str">
        <f>IF(Vedomost1!B49=""," ",Vedomost1!B49)</f>
        <v xml:space="preserve"> </v>
      </c>
      <c r="C48" s="1" t="str">
        <f>IF(Vedomost1!AK49=""," ",Vedomost1!AK49)</f>
        <v xml:space="preserve"> </v>
      </c>
      <c r="D48" s="5" t="str">
        <f>IF(Vedomost1!AL49=""," ",Vedomost1!AL49)</f>
        <v xml:space="preserve"> </v>
      </c>
      <c r="E48" s="1" t="str">
        <f>IF(Vedomost1!AM49=""," ",Vedomost1!AM49)</f>
        <v xml:space="preserve"> </v>
      </c>
      <c r="F48" s="13" t="str">
        <f>IF(Vedomost1!AN49=""," ",Vedomost1!AN49)</f>
        <v xml:space="preserve"> </v>
      </c>
      <c r="G48" s="13"/>
    </row>
    <row r="49" spans="2:7" ht="15.75">
      <c r="B49" s="2" t="str">
        <f>IF(Vedomost1!B54=""," ",Vedomost1!B54)</f>
        <v>Imtahan verən tələbələrin sayı:</v>
      </c>
      <c r="C49" s="3">
        <f>IF(Vedomost1!E54=""," ",Vedomost1!E54)</f>
        <v>0</v>
      </c>
      <c r="D49" s="3"/>
      <c r="E49" s="3"/>
      <c r="F49" s="3"/>
      <c r="G49" s="3"/>
    </row>
    <row r="50" spans="2:7" ht="15.75">
      <c r="B50" s="2" t="str">
        <f>IF(Vedomost1!B55=""," ",Vedomost1!B55)</f>
        <v>Onlardan "A" alanlarin sayi:</v>
      </c>
      <c r="C50" s="3">
        <f>IF(Vedomost1!E55=""," ",Vedomost1!E55)</f>
        <v>0</v>
      </c>
      <c r="D50" s="3"/>
      <c r="E50" s="3"/>
      <c r="F50" s="3"/>
      <c r="G50" s="3"/>
    </row>
    <row r="51" spans="2:7" ht="15.75">
      <c r="B51" s="2" t="str">
        <f>IF(Vedomost1!B56=""," ",Vedomost1!B56)</f>
        <v xml:space="preserve"> "B" alanlarin sayi:</v>
      </c>
      <c r="C51" s="3">
        <f>IF(Vedomost1!E56=""," ",Vedomost1!E56)</f>
        <v>0</v>
      </c>
      <c r="D51" s="3"/>
      <c r="E51" s="3"/>
      <c r="F51" s="3"/>
      <c r="G51" s="3"/>
    </row>
    <row r="52" spans="2:7" ht="15.75">
      <c r="B52" s="2" t="str">
        <f>IF(Vedomost1!B57=""," ",Vedomost1!B57)</f>
        <v xml:space="preserve"> "C" alanlarin sayi:</v>
      </c>
      <c r="C52" s="3">
        <f>IF(Vedomost1!E57=""," ",Vedomost1!E57)</f>
        <v>0</v>
      </c>
      <c r="D52" s="3"/>
      <c r="E52" s="3"/>
      <c r="F52" s="3"/>
      <c r="G52" s="3"/>
    </row>
    <row r="53" spans="2:7" ht="15.75">
      <c r="B53" s="2" t="str">
        <f>IF(Vedomost1!B58=""," ",Vedomost1!B58)</f>
        <v xml:space="preserve"> "D" alanlarin sayi:</v>
      </c>
      <c r="C53" s="3">
        <f>IF(Vedomost1!E58=""," ",Vedomost1!E58)</f>
        <v>0</v>
      </c>
      <c r="D53" s="3"/>
      <c r="E53" s="3"/>
      <c r="F53" s="3"/>
      <c r="G53" s="3"/>
    </row>
    <row r="54" spans="2:7" ht="15.75">
      <c r="B54" s="2" t="str">
        <f>IF(Vedomost1!B59=""," ",Vedomost1!B59)</f>
        <v xml:space="preserve"> "E" alanlarin sayi:</v>
      </c>
      <c r="C54" s="3">
        <f>IF(Vedomost1!E59=""," ",Vedomost1!E59)</f>
        <v>0</v>
      </c>
      <c r="D54" s="3"/>
      <c r="E54" s="3"/>
      <c r="F54" s="3"/>
      <c r="G54" s="3"/>
    </row>
    <row r="55" spans="2:7" ht="15.75">
      <c r="B55" s="2" t="str">
        <f>IF(Vedomost1!B60=""," ",Vedomost1!B60)</f>
        <v xml:space="preserve"> "F" alanlarin sayi:</v>
      </c>
      <c r="C55" s="3">
        <f>IF(Vedomost1!E60=""," ",Vedomost1!E60)</f>
        <v>0</v>
      </c>
      <c r="D55" s="3"/>
      <c r="E55" s="3"/>
      <c r="F55" s="3"/>
      <c r="G55" s="3"/>
    </row>
    <row r="56" spans="2:7" ht="17.25" customHeight="1">
      <c r="B56" s="24" t="str">
        <f>IF(Vedomost1!B61=""," ",Vedomost1!B61)</f>
        <v>İmtahanda iştirak etməyənlərin sayı:</v>
      </c>
      <c r="C56" s="3">
        <f>IF(Vedomost1!E61=""," ",Vedomost1!E61)</f>
        <v>0</v>
      </c>
      <c r="D56" s="3"/>
      <c r="E56" s="3"/>
      <c r="F56" s="3"/>
      <c r="G56" s="3"/>
    </row>
    <row r="57" spans="2:7" ht="21" customHeight="1">
      <c r="B57" s="24" t="str">
        <f>IF(Vedomost1!B62=""," ",Vedomost1!B62)</f>
        <v>İmtahana buraxılmayanların sayı:</v>
      </c>
      <c r="C57" s="3">
        <f>IF(Vedomost1!E62=""," ",Vedomost1!E62)</f>
        <v>0</v>
      </c>
      <c r="D57" s="3"/>
      <c r="E57" s="3"/>
      <c r="F57" s="3"/>
      <c r="G57" s="3"/>
    </row>
    <row r="58" spans="2:7" ht="15.75">
      <c r="B58" s="4"/>
      <c r="C58" s="3"/>
      <c r="D58" s="3"/>
      <c r="E58" s="3"/>
      <c r="F58" s="3"/>
      <c r="G58" s="3"/>
    </row>
    <row r="59" spans="2:7" ht="18.75" customHeight="1">
      <c r="B59" s="9" t="str">
        <f>IF(Vedomost1!B64=""," ",Vedomost1!B64)</f>
        <v>İmtahanda iştirak edən müəllim:</v>
      </c>
      <c r="C59" s="8"/>
      <c r="D59" s="8"/>
      <c r="E59" s="7"/>
      <c r="F59" s="6"/>
      <c r="G59" s="6"/>
    </row>
    <row r="60" spans="2:7" ht="15.75" customHeight="1">
      <c r="B60" s="9" t="str">
        <f>IF(Vedomost1!B65=""," ",Vedomost1!B65)</f>
        <v>Kafedra müdiri</v>
      </c>
      <c r="C60" s="9"/>
      <c r="D60" s="9"/>
      <c r="E60" s="6"/>
      <c r="F60" s="6"/>
      <c r="G60" s="6"/>
    </row>
    <row r="61" spans="2:7" ht="15.75">
      <c r="B61" s="9" t="str">
        <f>IF(Vedomost1!B66=""," ",Vedomost1!B66)</f>
        <v>Tədris şöbəsinin müdiri:</v>
      </c>
      <c r="C61" s="9"/>
      <c r="D61" s="9"/>
      <c r="E61" s="6"/>
      <c r="F61" s="6"/>
      <c r="G61" s="6"/>
    </row>
    <row r="62" spans="2:7">
      <c r="B62" s="14"/>
      <c r="C62" s="14"/>
      <c r="D62" s="14"/>
      <c r="E62" s="14"/>
      <c r="F62" s="14"/>
      <c r="G62" s="14"/>
    </row>
    <row r="63" spans="2:7">
      <c r="B63" s="14"/>
      <c r="C63" s="14"/>
      <c r="D63" s="14"/>
      <c r="E63" s="14"/>
      <c r="F63" s="14"/>
      <c r="G63" s="14"/>
    </row>
    <row r="64" spans="2:7">
      <c r="B64" s="14"/>
      <c r="C64" s="14"/>
      <c r="D64" s="14"/>
      <c r="E64" s="14"/>
      <c r="F64" s="14"/>
      <c r="G64" s="14"/>
    </row>
    <row r="65" spans="2:7">
      <c r="B65" s="14"/>
      <c r="C65" s="14"/>
      <c r="D65" s="14"/>
      <c r="E65" s="14"/>
      <c r="F65" s="14"/>
      <c r="G65" s="14"/>
    </row>
  </sheetData>
  <sheetProtection password="CC8C" sheet="1" objects="1" scenarios="1"/>
  <customSheetViews>
    <customSheetView guid="{F07ED868-33E9-46A8-B523-4A96C3AAFF1E}">
      <pane ySplit="1" topLeftCell="A2" activePane="bottomLeft" state="frozen"/>
      <selection pane="bottomLeft" activeCell="A3" sqref="A3:B3"/>
      <pageMargins left="0.7" right="0.7" top="0.75" bottom="0.75" header="0.3" footer="0.3"/>
      <pageSetup paperSize="9" orientation="portrait" r:id="rId1"/>
    </customSheetView>
    <customSheetView guid="{9DE0E5B9-D64D-4273-86FA-51D85417A5A9}" showFormulas="1">
      <selection activeCell="A9" sqref="A9"/>
      <pageMargins left="0.7" right="0.7" top="0.75" bottom="0.75" header="0.3" footer="0.3"/>
    </customSheetView>
  </customSheetViews>
  <mergeCells count="16">
    <mergeCell ref="A1:G1"/>
    <mergeCell ref="C3:G3"/>
    <mergeCell ref="C9:G9"/>
    <mergeCell ref="C4:G4"/>
    <mergeCell ref="C5:G5"/>
    <mergeCell ref="C6:G6"/>
    <mergeCell ref="C7:G7"/>
    <mergeCell ref="C8:G8"/>
    <mergeCell ref="A3:B3"/>
    <mergeCell ref="A4:B4"/>
    <mergeCell ref="A5:B5"/>
    <mergeCell ref="A6:B6"/>
    <mergeCell ref="A7:B7"/>
    <mergeCell ref="A8:B8"/>
    <mergeCell ref="A9:B9"/>
    <mergeCell ref="A2:G2"/>
  </mergeCell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62"/>
  <sheetViews>
    <sheetView workbookViewId="0">
      <selection activeCell="K10" sqref="K10"/>
    </sheetView>
  </sheetViews>
  <sheetFormatPr defaultRowHeight="15"/>
  <cols>
    <col min="1" max="1" width="4.85546875" style="18" customWidth="1"/>
    <col min="2" max="2" width="35.85546875" customWidth="1"/>
    <col min="3" max="3" width="6.140625" customWidth="1"/>
    <col min="4" max="4" width="6.5703125" customWidth="1"/>
    <col min="5" max="5" width="7.7109375" customWidth="1"/>
    <col min="6" max="6" width="8.5703125" customWidth="1"/>
    <col min="7" max="7" width="10.5703125" customWidth="1"/>
  </cols>
  <sheetData>
    <row r="1" spans="1:7" ht="15.75">
      <c r="A1" s="262" t="str">
        <f>IF(Vedomost1!A1="yox"," ",Vedomost1!A1)</f>
        <v>AZƏRBAYCAN DÖVLƏT NEFT VƏ SƏNAYE UNİVERSİTETİ</v>
      </c>
      <c r="B1" s="273"/>
      <c r="C1" s="273"/>
      <c r="D1" s="273"/>
      <c r="E1" s="273"/>
      <c r="F1" s="273"/>
      <c r="G1" s="274"/>
    </row>
    <row r="2" spans="1:7" ht="15.75">
      <c r="A2" s="262" t="str">
        <f>IF(Vedomost1!A2="yox"," ",Vedomost1!A2)</f>
        <v>TƏKRAR  ALI TƏHSIL ÜZRƏ QIYABI ŞÖBƏDƏ TƏHSIL ALAN TƏLƏBƏLƏRIN</v>
      </c>
      <c r="B2" s="273"/>
      <c r="C2" s="273"/>
      <c r="D2" s="273"/>
      <c r="E2" s="273"/>
      <c r="F2" s="273"/>
      <c r="G2" s="274"/>
    </row>
    <row r="3" spans="1:7" ht="15.75">
      <c r="A3" s="268" t="s">
        <v>24</v>
      </c>
      <c r="B3" s="275"/>
      <c r="C3" s="268">
        <f>IF(Vedomost1!$C$3="","",Vedomost1!$C$3)</f>
        <v>1</v>
      </c>
      <c r="D3" s="276"/>
      <c r="E3" s="276"/>
      <c r="F3" s="276"/>
      <c r="G3" s="275"/>
    </row>
    <row r="4" spans="1:7" ht="15.75">
      <c r="A4" s="265" t="s">
        <v>15</v>
      </c>
      <c r="B4" s="277"/>
      <c r="C4" s="265" t="str">
        <f>IF(Jurnal_uz_sehife!$D$8="","",Jurnal_uz_sehife!$D$8)</f>
        <v/>
      </c>
      <c r="D4" s="266"/>
      <c r="E4" s="266"/>
      <c r="F4" s="266"/>
      <c r="G4" s="266"/>
    </row>
    <row r="5" spans="1:7" ht="15.75">
      <c r="A5" s="271" t="s">
        <v>0</v>
      </c>
      <c r="B5" s="277"/>
      <c r="C5" s="265" t="str">
        <f>IF(Jurnal_uz_sehife!$D$9="","",Jurnal_uz_sehife!$D$9)</f>
        <v/>
      </c>
      <c r="D5" s="266"/>
      <c r="E5" s="266"/>
      <c r="F5" s="266"/>
      <c r="G5" s="266"/>
    </row>
    <row r="6" spans="1:7" ht="15.75">
      <c r="A6" s="271" t="s">
        <v>1</v>
      </c>
      <c r="B6" s="277"/>
      <c r="C6" s="265" t="str">
        <f>IF(Jurnal_uz_sehife!$D$10="","",Jurnal_uz_sehife!$D$10)</f>
        <v/>
      </c>
      <c r="D6" s="266"/>
      <c r="E6" s="266"/>
      <c r="F6" s="266"/>
      <c r="G6" s="266"/>
    </row>
    <row r="7" spans="1:7" ht="15.75">
      <c r="A7" s="271" t="s">
        <v>2</v>
      </c>
      <c r="B7" s="277"/>
      <c r="C7" s="265" t="str">
        <f>IF(Jurnal_uz_sehife!$D$11="","",Jurnal_uz_sehife!$D$11)</f>
        <v/>
      </c>
      <c r="D7" s="266"/>
      <c r="E7" s="266"/>
      <c r="F7" s="266"/>
      <c r="G7" s="266"/>
    </row>
    <row r="8" spans="1:7" ht="15.75">
      <c r="A8" s="271" t="s">
        <v>16</v>
      </c>
      <c r="B8" s="277"/>
      <c r="C8" s="265" t="str">
        <f>IF(Jurnal_uz_sehife!$D$7="","",Jurnal_uz_sehife!$D$7)</f>
        <v/>
      </c>
      <c r="D8" s="266"/>
      <c r="E8" s="266"/>
      <c r="F8" s="266"/>
      <c r="G8" s="266"/>
    </row>
    <row r="9" spans="1:7" ht="15.75">
      <c r="A9" s="272" t="s">
        <v>3</v>
      </c>
      <c r="B9" s="277"/>
      <c r="C9" s="268" t="str">
        <f>IF(Jurnal_uz_sehife!$D$14="","",Jurnal_uz_sehife!$D$14)</f>
        <v/>
      </c>
      <c r="D9" s="279"/>
      <c r="E9" s="279"/>
      <c r="F9" s="279"/>
      <c r="G9" s="280"/>
    </row>
    <row r="10" spans="1:7" s="16" customFormat="1" ht="79.5" customHeight="1">
      <c r="A10" s="108" t="s">
        <v>22</v>
      </c>
      <c r="B10" s="109" t="str">
        <f>IF(Vedomost1!B11="yox"," ",Vedomost1!B11)</f>
        <v>Tələbənin adı, soyadı</v>
      </c>
      <c r="C10" s="128" t="s">
        <v>50</v>
      </c>
      <c r="D10" s="128" t="s">
        <v>51</v>
      </c>
      <c r="E10" s="128" t="s">
        <v>52</v>
      </c>
      <c r="F10" s="129" t="s">
        <v>59</v>
      </c>
      <c r="G10" s="22" t="s">
        <v>23</v>
      </c>
    </row>
    <row r="11" spans="1:7" ht="18" customHeight="1">
      <c r="A11" s="50">
        <v>1</v>
      </c>
      <c r="B11" s="17" t="str">
        <f>IF(Vedomost1!B12=""," ",Vedomost1!B12)</f>
        <v xml:space="preserve"> </v>
      </c>
      <c r="C11" s="19" t="str">
        <f>IF(Vedomost1!AG12=""," ",Vedomost1!AG12)</f>
        <v xml:space="preserve"> </v>
      </c>
      <c r="D11" s="157" t="str">
        <f>IF(Vedomost1!$AI12="","",Vedomost1!$AI12)</f>
        <v/>
      </c>
      <c r="E11" s="1" t="str">
        <f>IF(Vedomost1!$AH12="","",Vedomost1!$AH12)</f>
        <v/>
      </c>
      <c r="F11" s="1" t="str">
        <f>IF(Vedomost1!$AK12="","",Vedomost1!$AK12)</f>
        <v/>
      </c>
      <c r="G11" s="13"/>
    </row>
    <row r="12" spans="1:7" ht="18" customHeight="1">
      <c r="A12" s="50">
        <v>2</v>
      </c>
      <c r="B12" s="17" t="str">
        <f>IF(Vedomost1!B13=""," ",Vedomost1!B13)</f>
        <v xml:space="preserve"> </v>
      </c>
      <c r="C12" s="19" t="str">
        <f>IF(Vedomost1!AG13=""," ",Vedomost1!AG13)</f>
        <v xml:space="preserve"> </v>
      </c>
      <c r="D12" s="157" t="str">
        <f>IF(Vedomost1!$AI13="","",Vedomost1!$AI13)</f>
        <v/>
      </c>
      <c r="E12" s="1" t="str">
        <f>IF(Vedomost1!$AH13="","",Vedomost1!$AH13)</f>
        <v/>
      </c>
      <c r="F12" s="1" t="str">
        <f>IF(Vedomost1!$AK13="","",Vedomost1!$AK13)</f>
        <v/>
      </c>
      <c r="G12" s="13"/>
    </row>
    <row r="13" spans="1:7" ht="18" customHeight="1">
      <c r="A13" s="50">
        <v>3</v>
      </c>
      <c r="B13" s="17" t="str">
        <f>IF(Vedomost1!B14=""," ",Vedomost1!B14)</f>
        <v xml:space="preserve"> </v>
      </c>
      <c r="C13" s="19" t="str">
        <f>IF(Vedomost1!AG14=""," ",Vedomost1!AG14)</f>
        <v xml:space="preserve"> </v>
      </c>
      <c r="D13" s="157" t="str">
        <f>IF(Vedomost1!$AI14="","",Vedomost1!$AI14)</f>
        <v/>
      </c>
      <c r="E13" s="1" t="str">
        <f>IF(Vedomost1!$AH14="","",Vedomost1!$AH14)</f>
        <v/>
      </c>
      <c r="F13" s="1" t="str">
        <f>IF(Vedomost1!$AK14="","",Vedomost1!$AK14)</f>
        <v/>
      </c>
      <c r="G13" s="13"/>
    </row>
    <row r="14" spans="1:7" ht="18" customHeight="1">
      <c r="A14" s="50">
        <v>4</v>
      </c>
      <c r="B14" s="17" t="str">
        <f>IF(Vedomost1!B15=""," ",Vedomost1!B15)</f>
        <v xml:space="preserve"> </v>
      </c>
      <c r="C14" s="19" t="str">
        <f>IF(Vedomost1!AG15=""," ",Vedomost1!AG15)</f>
        <v xml:space="preserve"> </v>
      </c>
      <c r="D14" s="157" t="str">
        <f>IF(Vedomost1!$AI15="","",Vedomost1!$AI15)</f>
        <v/>
      </c>
      <c r="E14" s="1" t="str">
        <f>IF(Vedomost1!$AH15="","",Vedomost1!$AH15)</f>
        <v/>
      </c>
      <c r="F14" s="1" t="str">
        <f>IF(Vedomost1!$AK15="","",Vedomost1!$AK15)</f>
        <v/>
      </c>
      <c r="G14" s="13"/>
    </row>
    <row r="15" spans="1:7" ht="18" customHeight="1">
      <c r="A15" s="50">
        <v>5</v>
      </c>
      <c r="B15" s="17" t="str">
        <f>IF(Vedomost1!B16=""," ",Vedomost1!B16)</f>
        <v xml:space="preserve"> </v>
      </c>
      <c r="C15" s="19" t="str">
        <f>IF(Vedomost1!AG16=""," ",Vedomost1!AG16)</f>
        <v xml:space="preserve"> </v>
      </c>
      <c r="D15" s="157" t="str">
        <f>IF(Vedomost1!$AI16="","",Vedomost1!$AI16)</f>
        <v/>
      </c>
      <c r="E15" s="1" t="str">
        <f>IF(Vedomost1!$AH16="","",Vedomost1!$AH16)</f>
        <v/>
      </c>
      <c r="F15" s="1" t="str">
        <f>IF(Vedomost1!$AK16="","",Vedomost1!$AK16)</f>
        <v/>
      </c>
      <c r="G15" s="13"/>
    </row>
    <row r="16" spans="1:7" ht="18" customHeight="1">
      <c r="A16" s="50">
        <v>6</v>
      </c>
      <c r="B16" s="17" t="str">
        <f>IF(Vedomost1!B17=""," ",Vedomost1!B17)</f>
        <v xml:space="preserve"> </v>
      </c>
      <c r="C16" s="19" t="str">
        <f>IF(Vedomost1!AG17=""," ",Vedomost1!AG17)</f>
        <v xml:space="preserve"> </v>
      </c>
      <c r="D16" s="157" t="str">
        <f>IF(Vedomost1!$AI17="","",Vedomost1!$AI17)</f>
        <v/>
      </c>
      <c r="E16" s="1" t="str">
        <f>IF(Vedomost1!$AH17="","",Vedomost1!$AH17)</f>
        <v/>
      </c>
      <c r="F16" s="1" t="str">
        <f>IF(Vedomost1!$AK17="","",Vedomost1!$AK17)</f>
        <v/>
      </c>
      <c r="G16" s="13"/>
    </row>
    <row r="17" spans="1:7" ht="18" customHeight="1">
      <c r="A17" s="50">
        <v>7</v>
      </c>
      <c r="B17" s="17" t="str">
        <f>IF(Vedomost1!B18=""," ",Vedomost1!B18)</f>
        <v xml:space="preserve"> </v>
      </c>
      <c r="C17" s="19" t="str">
        <f>IF(Vedomost1!AG18=""," ",Vedomost1!AG18)</f>
        <v xml:space="preserve"> </v>
      </c>
      <c r="D17" s="157" t="str">
        <f>IF(Vedomost1!$AI18="","",Vedomost1!$AI18)</f>
        <v/>
      </c>
      <c r="E17" s="1" t="str">
        <f>IF(Vedomost1!$AH18="","",Vedomost1!$AH18)</f>
        <v/>
      </c>
      <c r="F17" s="1" t="str">
        <f>IF(Vedomost1!$AK18="","",Vedomost1!$AK18)</f>
        <v/>
      </c>
      <c r="G17" s="13"/>
    </row>
    <row r="18" spans="1:7" ht="18" customHeight="1">
      <c r="A18" s="50">
        <v>8</v>
      </c>
      <c r="B18" s="17" t="str">
        <f>IF(Vedomost1!B19=""," ",Vedomost1!B19)</f>
        <v xml:space="preserve"> </v>
      </c>
      <c r="C18" s="19" t="str">
        <f>IF(Vedomost1!AG19=""," ",Vedomost1!AG19)</f>
        <v xml:space="preserve"> </v>
      </c>
      <c r="D18" s="157" t="str">
        <f>IF(Vedomost1!$AI19="","",Vedomost1!$AI19)</f>
        <v/>
      </c>
      <c r="E18" s="1" t="str">
        <f>IF(Vedomost1!$AH19="","",Vedomost1!$AH19)</f>
        <v/>
      </c>
      <c r="F18" s="1" t="str">
        <f>IF(Vedomost1!$AK19="","",Vedomost1!$AK19)</f>
        <v/>
      </c>
      <c r="G18" s="13"/>
    </row>
    <row r="19" spans="1:7" ht="18" customHeight="1">
      <c r="A19" s="50">
        <v>9</v>
      </c>
      <c r="B19" s="17" t="str">
        <f>IF(Vedomost1!B20=""," ",Vedomost1!B20)</f>
        <v xml:space="preserve"> </v>
      </c>
      <c r="C19" s="19" t="str">
        <f>IF(Vedomost1!AG20=""," ",Vedomost1!AG20)</f>
        <v xml:space="preserve"> </v>
      </c>
      <c r="D19" s="157" t="str">
        <f>IF(Vedomost1!$AI20="","",Vedomost1!$AI20)</f>
        <v/>
      </c>
      <c r="E19" s="1" t="str">
        <f>IF(Vedomost1!$AH20="","",Vedomost1!$AH20)</f>
        <v/>
      </c>
      <c r="F19" s="1" t="str">
        <f>IF(Vedomost1!$AK20="","",Vedomost1!$AK20)</f>
        <v/>
      </c>
      <c r="G19" s="13"/>
    </row>
    <row r="20" spans="1:7" ht="18" customHeight="1">
      <c r="A20" s="50">
        <v>10</v>
      </c>
      <c r="B20" s="17" t="str">
        <f>IF(Vedomost1!B21=""," ",Vedomost1!B21)</f>
        <v xml:space="preserve"> </v>
      </c>
      <c r="C20" s="19" t="str">
        <f>IF(Vedomost1!AG21=""," ",Vedomost1!AG21)</f>
        <v xml:space="preserve"> </v>
      </c>
      <c r="D20" s="157" t="str">
        <f>IF(Vedomost1!$AI21="","",Vedomost1!$AI21)</f>
        <v/>
      </c>
      <c r="E20" s="1" t="str">
        <f>IF(Vedomost1!$AH21="","",Vedomost1!$AH21)</f>
        <v/>
      </c>
      <c r="F20" s="1" t="str">
        <f>IF(Vedomost1!$AK21="","",Vedomost1!$AK21)</f>
        <v/>
      </c>
      <c r="G20" s="13"/>
    </row>
    <row r="21" spans="1:7" ht="18" customHeight="1">
      <c r="A21" s="50">
        <v>11</v>
      </c>
      <c r="B21" s="17" t="str">
        <f>IF(Vedomost1!B22=""," ",Vedomost1!B22)</f>
        <v xml:space="preserve"> </v>
      </c>
      <c r="C21" s="19" t="str">
        <f>IF(Vedomost1!AG22=""," ",Vedomost1!AG22)</f>
        <v xml:space="preserve"> </v>
      </c>
      <c r="D21" s="157" t="str">
        <f>IF(Vedomost1!$AI22="","",Vedomost1!$AI22)</f>
        <v/>
      </c>
      <c r="E21" s="1" t="str">
        <f>IF(Vedomost1!$AH22="","",Vedomost1!$AH22)</f>
        <v/>
      </c>
      <c r="F21" s="1" t="str">
        <f>IF(Vedomost1!$AK22="","",Vedomost1!$AK22)</f>
        <v/>
      </c>
      <c r="G21" s="13"/>
    </row>
    <row r="22" spans="1:7" ht="18" customHeight="1">
      <c r="A22" s="50">
        <v>12</v>
      </c>
      <c r="B22" s="17" t="str">
        <f>IF(Vedomost1!B23=""," ",Vedomost1!B23)</f>
        <v xml:space="preserve"> </v>
      </c>
      <c r="C22" s="19" t="str">
        <f>IF(Vedomost1!AG23=""," ",Vedomost1!AG23)</f>
        <v xml:space="preserve"> </v>
      </c>
      <c r="D22" s="157" t="str">
        <f>IF(Vedomost1!$AI23="","",Vedomost1!$AI23)</f>
        <v/>
      </c>
      <c r="E22" s="1" t="str">
        <f>IF(Vedomost1!$AH23="","",Vedomost1!$AH23)</f>
        <v/>
      </c>
      <c r="F22" s="1" t="str">
        <f>IF(Vedomost1!$AK23="","",Vedomost1!$AK23)</f>
        <v/>
      </c>
      <c r="G22" s="13"/>
    </row>
    <row r="23" spans="1:7" ht="18" customHeight="1">
      <c r="A23" s="50">
        <v>13</v>
      </c>
      <c r="B23" s="17" t="str">
        <f>IF(Vedomost1!B24=""," ",Vedomost1!B24)</f>
        <v xml:space="preserve"> </v>
      </c>
      <c r="C23" s="19" t="str">
        <f>IF(Vedomost1!AG24=""," ",Vedomost1!AG24)</f>
        <v xml:space="preserve"> </v>
      </c>
      <c r="D23" s="157" t="str">
        <f>IF(Vedomost1!$AI24="","",Vedomost1!$AI24)</f>
        <v/>
      </c>
      <c r="E23" s="1" t="str">
        <f>IF(Vedomost1!$AH24="","",Vedomost1!$AH24)</f>
        <v/>
      </c>
      <c r="F23" s="1" t="str">
        <f>IF(Vedomost1!$AK24="","",Vedomost1!$AK24)</f>
        <v/>
      </c>
      <c r="G23" s="13"/>
    </row>
    <row r="24" spans="1:7" ht="18" customHeight="1">
      <c r="A24" s="50">
        <v>14</v>
      </c>
      <c r="B24" s="17" t="str">
        <f>IF(Vedomost1!B25=""," ",Vedomost1!B25)</f>
        <v xml:space="preserve"> </v>
      </c>
      <c r="C24" s="19" t="str">
        <f>IF(Vedomost1!AG25=""," ",Vedomost1!AG25)</f>
        <v xml:space="preserve"> </v>
      </c>
      <c r="D24" s="157" t="str">
        <f>IF(Vedomost1!$AI25="","",Vedomost1!$AI25)</f>
        <v/>
      </c>
      <c r="E24" s="1" t="str">
        <f>IF(Vedomost1!$AH25="","",Vedomost1!$AH25)</f>
        <v/>
      </c>
      <c r="F24" s="1" t="str">
        <f>IF(Vedomost1!$AK25="","",Vedomost1!$AK25)</f>
        <v/>
      </c>
      <c r="G24" s="13"/>
    </row>
    <row r="25" spans="1:7" ht="18" customHeight="1">
      <c r="A25" s="50">
        <v>15</v>
      </c>
      <c r="B25" s="17" t="str">
        <f>IF(Vedomost1!B26=""," ",Vedomost1!B26)</f>
        <v xml:space="preserve"> </v>
      </c>
      <c r="C25" s="19" t="str">
        <f>IF(Vedomost1!AG26=""," ",Vedomost1!AG26)</f>
        <v xml:space="preserve"> </v>
      </c>
      <c r="D25" s="157" t="str">
        <f>IF(Vedomost1!$AI26="","",Vedomost1!$AI26)</f>
        <v/>
      </c>
      <c r="E25" s="1" t="str">
        <f>IF(Vedomost1!$AH26="","",Vedomost1!$AH26)</f>
        <v/>
      </c>
      <c r="F25" s="1" t="str">
        <f>IF(Vedomost1!$AK26="","",Vedomost1!$AK26)</f>
        <v/>
      </c>
      <c r="G25" s="13"/>
    </row>
    <row r="26" spans="1:7" ht="18" customHeight="1">
      <c r="A26" s="50">
        <v>16</v>
      </c>
      <c r="B26" s="17" t="str">
        <f>IF(Vedomost1!B27=""," ",Vedomost1!B27)</f>
        <v xml:space="preserve"> </v>
      </c>
      <c r="C26" s="19" t="str">
        <f>IF(Vedomost1!AG27=""," ",Vedomost1!AG27)</f>
        <v xml:space="preserve"> </v>
      </c>
      <c r="D26" s="157" t="str">
        <f>IF(Vedomost1!$AI27="","",Vedomost1!$AI27)</f>
        <v/>
      </c>
      <c r="E26" s="1" t="str">
        <f>IF(Vedomost1!$AH27="","",Vedomost1!$AH27)</f>
        <v/>
      </c>
      <c r="F26" s="1" t="str">
        <f>IF(Vedomost1!$AK27="","",Vedomost1!$AK27)</f>
        <v/>
      </c>
      <c r="G26" s="13"/>
    </row>
    <row r="27" spans="1:7" ht="18" customHeight="1">
      <c r="A27" s="50">
        <v>17</v>
      </c>
      <c r="B27" s="17" t="str">
        <f>IF(Vedomost1!B28=""," ",Vedomost1!B28)</f>
        <v xml:space="preserve"> </v>
      </c>
      <c r="C27" s="19" t="str">
        <f>IF(Vedomost1!AG28=""," ",Vedomost1!AG28)</f>
        <v xml:space="preserve"> </v>
      </c>
      <c r="D27" s="157" t="str">
        <f>IF(Vedomost1!$AI28="","",Vedomost1!$AI28)</f>
        <v/>
      </c>
      <c r="E27" s="1" t="str">
        <f>IF(Vedomost1!$AH28="","",Vedomost1!$AH28)</f>
        <v/>
      </c>
      <c r="F27" s="1" t="str">
        <f>IF(Vedomost1!$AK28="","",Vedomost1!$AK28)</f>
        <v/>
      </c>
      <c r="G27" s="13"/>
    </row>
    <row r="28" spans="1:7" ht="18" customHeight="1">
      <c r="A28" s="50">
        <v>18</v>
      </c>
      <c r="B28" s="17" t="str">
        <f>IF(Vedomost1!B29=""," ",Vedomost1!B29)</f>
        <v xml:space="preserve"> </v>
      </c>
      <c r="C28" s="19" t="str">
        <f>IF(Vedomost1!AG29=""," ",Vedomost1!AG29)</f>
        <v xml:space="preserve"> </v>
      </c>
      <c r="D28" s="157" t="str">
        <f>IF(Vedomost1!$AI29="","",Vedomost1!$AI29)</f>
        <v/>
      </c>
      <c r="E28" s="1" t="str">
        <f>IF(Vedomost1!$AH29="","",Vedomost1!$AH29)</f>
        <v/>
      </c>
      <c r="F28" s="1" t="str">
        <f>IF(Vedomost1!$AK29="","",Vedomost1!$AK29)</f>
        <v/>
      </c>
      <c r="G28" s="13"/>
    </row>
    <row r="29" spans="1:7" ht="18" customHeight="1">
      <c r="A29" s="50">
        <v>19</v>
      </c>
      <c r="B29" s="17" t="str">
        <f>IF(Vedomost1!B30=""," ",Vedomost1!B30)</f>
        <v xml:space="preserve"> </v>
      </c>
      <c r="C29" s="19" t="str">
        <f>IF(Vedomost1!AG30=""," ",Vedomost1!AG30)</f>
        <v xml:space="preserve"> </v>
      </c>
      <c r="D29" s="157" t="str">
        <f>IF(Vedomost1!$AI30="","",Vedomost1!$AI30)</f>
        <v/>
      </c>
      <c r="E29" s="1" t="str">
        <f>IF(Vedomost1!$AH30="","",Vedomost1!$AH30)</f>
        <v/>
      </c>
      <c r="F29" s="1" t="str">
        <f>IF(Vedomost1!$AK30="","",Vedomost1!$AK30)</f>
        <v/>
      </c>
      <c r="G29" s="13"/>
    </row>
    <row r="30" spans="1:7" ht="18" customHeight="1">
      <c r="A30" s="50">
        <v>20</v>
      </c>
      <c r="B30" s="17" t="str">
        <f>IF(Vedomost1!B31=""," ",Vedomost1!B31)</f>
        <v xml:space="preserve"> </v>
      </c>
      <c r="C30" s="19" t="str">
        <f>IF(Vedomost1!AG31=""," ",Vedomost1!AG31)</f>
        <v xml:space="preserve"> </v>
      </c>
      <c r="D30" s="157" t="str">
        <f>IF(Vedomost1!$AI31="","",Vedomost1!$AI31)</f>
        <v/>
      </c>
      <c r="E30" s="1" t="str">
        <f>IF(Vedomost1!$AH31="","",Vedomost1!$AH31)</f>
        <v/>
      </c>
      <c r="F30" s="1" t="str">
        <f>IF(Vedomost1!$AK31="","",Vedomost1!$AK31)</f>
        <v/>
      </c>
      <c r="G30" s="13"/>
    </row>
    <row r="31" spans="1:7" ht="18" customHeight="1">
      <c r="A31" s="50">
        <v>21</v>
      </c>
      <c r="B31" s="17" t="str">
        <f>IF(Vedomost1!B32=""," ",Vedomost1!B32)</f>
        <v xml:space="preserve"> </v>
      </c>
      <c r="C31" s="19" t="str">
        <f>IF(Vedomost1!AG32=""," ",Vedomost1!AG32)</f>
        <v xml:space="preserve"> </v>
      </c>
      <c r="D31" s="157" t="str">
        <f>IF(Vedomost1!$AI32="","",Vedomost1!$AI32)</f>
        <v/>
      </c>
      <c r="E31" s="1" t="str">
        <f>IF(Vedomost1!$AH32="","",Vedomost1!$AH32)</f>
        <v/>
      </c>
      <c r="F31" s="1" t="str">
        <f>IF(Vedomost1!$AK32="","",Vedomost1!$AK32)</f>
        <v/>
      </c>
      <c r="G31" s="13"/>
    </row>
    <row r="32" spans="1:7" ht="18" customHeight="1">
      <c r="A32" s="50">
        <v>22</v>
      </c>
      <c r="B32" s="17" t="str">
        <f>IF(Vedomost1!B33=""," ",Vedomost1!B33)</f>
        <v xml:space="preserve"> </v>
      </c>
      <c r="C32" s="19" t="str">
        <f>IF(Vedomost1!AG33=""," ",Vedomost1!AG33)</f>
        <v xml:space="preserve"> </v>
      </c>
      <c r="D32" s="157" t="str">
        <f>IF(Vedomost1!$AI33="","",Vedomost1!$AI33)</f>
        <v/>
      </c>
      <c r="E32" s="1" t="str">
        <f>IF(Vedomost1!$AH33="","",Vedomost1!$AH33)</f>
        <v/>
      </c>
      <c r="F32" s="1" t="str">
        <f>IF(Vedomost1!$AK33="","",Vedomost1!$AK33)</f>
        <v/>
      </c>
      <c r="G32" s="13"/>
    </row>
    <row r="33" spans="1:7" ht="18" customHeight="1">
      <c r="A33" s="50">
        <v>23</v>
      </c>
      <c r="B33" s="17" t="str">
        <f>IF(Vedomost1!B34=""," ",Vedomost1!B34)</f>
        <v xml:space="preserve"> </v>
      </c>
      <c r="C33" s="19" t="str">
        <f>IF(Vedomost1!AG34=""," ",Vedomost1!AG34)</f>
        <v xml:space="preserve"> </v>
      </c>
      <c r="D33" s="157" t="str">
        <f>IF(Vedomost1!$AI34="","",Vedomost1!$AI34)</f>
        <v/>
      </c>
      <c r="E33" s="1" t="str">
        <f>IF(Vedomost1!$AH34="","",Vedomost1!$AH34)</f>
        <v/>
      </c>
      <c r="F33" s="1" t="str">
        <f>IF(Vedomost1!$AK34="","",Vedomost1!$AK34)</f>
        <v/>
      </c>
      <c r="G33" s="13"/>
    </row>
    <row r="34" spans="1:7" ht="18" customHeight="1">
      <c r="A34" s="50">
        <v>24</v>
      </c>
      <c r="B34" s="17" t="str">
        <f>IF(Vedomost1!B35=""," ",Vedomost1!B35)</f>
        <v xml:space="preserve"> </v>
      </c>
      <c r="C34" s="19" t="str">
        <f>IF(Vedomost1!AG35=""," ",Vedomost1!AG35)</f>
        <v xml:space="preserve"> </v>
      </c>
      <c r="D34" s="157" t="str">
        <f>IF(Vedomost1!$AI35="","",Vedomost1!$AI35)</f>
        <v/>
      </c>
      <c r="E34" s="1" t="str">
        <f>IF(Vedomost1!$AH35="","",Vedomost1!$AH35)</f>
        <v/>
      </c>
      <c r="F34" s="1" t="str">
        <f>IF(Vedomost1!$AK35="","",Vedomost1!$AK35)</f>
        <v/>
      </c>
      <c r="G34" s="13"/>
    </row>
    <row r="35" spans="1:7" ht="18" customHeight="1">
      <c r="A35" s="50">
        <v>25</v>
      </c>
      <c r="B35" s="17" t="str">
        <f>IF(Vedomost1!B36=""," ",Vedomost1!B36)</f>
        <v xml:space="preserve"> </v>
      </c>
      <c r="C35" s="19" t="str">
        <f>IF(Vedomost1!AG36=""," ",Vedomost1!AG36)</f>
        <v xml:space="preserve"> </v>
      </c>
      <c r="D35" s="157" t="str">
        <f>IF(Vedomost1!$AI36="","",Vedomost1!$AI36)</f>
        <v/>
      </c>
      <c r="E35" s="1" t="str">
        <f>IF(Vedomost1!$AH36="","",Vedomost1!$AH36)</f>
        <v/>
      </c>
      <c r="F35" s="1" t="str">
        <f>IF(Vedomost1!$AK36="","",Vedomost1!$AK36)</f>
        <v/>
      </c>
      <c r="G35" s="13"/>
    </row>
    <row r="36" spans="1:7" ht="18" customHeight="1">
      <c r="A36" s="50">
        <v>26</v>
      </c>
      <c r="B36" s="17" t="str">
        <f>IF(Vedomost1!B37=""," ",Vedomost1!B37)</f>
        <v xml:space="preserve"> </v>
      </c>
      <c r="C36" s="19" t="str">
        <f>IF(Vedomost1!AG37=""," ",Vedomost1!AG37)</f>
        <v xml:space="preserve"> </v>
      </c>
      <c r="D36" s="157" t="str">
        <f>IF(Vedomost1!$AI37="","",Vedomost1!$AI37)</f>
        <v/>
      </c>
      <c r="E36" s="1" t="str">
        <f>IF(Vedomost1!$AH37="","",Vedomost1!$AH37)</f>
        <v/>
      </c>
      <c r="F36" s="1" t="str">
        <f>IF(Vedomost1!$AK37="","",Vedomost1!$AK37)</f>
        <v/>
      </c>
      <c r="G36" s="13"/>
    </row>
    <row r="37" spans="1:7" ht="18" customHeight="1">
      <c r="A37" s="50">
        <v>27</v>
      </c>
      <c r="B37" s="17" t="str">
        <f>IF(Vedomost1!B38=""," ",Vedomost1!B38)</f>
        <v xml:space="preserve"> </v>
      </c>
      <c r="C37" s="19" t="str">
        <f>IF(Vedomost1!AG38=""," ",Vedomost1!AG38)</f>
        <v xml:space="preserve"> </v>
      </c>
      <c r="D37" s="157" t="str">
        <f>IF(Vedomost1!$AI38="","",Vedomost1!$AI38)</f>
        <v/>
      </c>
      <c r="E37" s="1" t="str">
        <f>IF(Vedomost1!$AH38="","",Vedomost1!$AH38)</f>
        <v/>
      </c>
      <c r="F37" s="1" t="str">
        <f>IF(Vedomost1!$AK38="","",Vedomost1!$AK38)</f>
        <v/>
      </c>
      <c r="G37" s="13"/>
    </row>
    <row r="38" spans="1:7" ht="18" customHeight="1">
      <c r="A38" s="50">
        <v>28</v>
      </c>
      <c r="B38" s="17" t="str">
        <f>IF(Vedomost1!B39=""," ",Vedomost1!B39)</f>
        <v xml:space="preserve"> </v>
      </c>
      <c r="C38" s="19" t="str">
        <f>IF(Vedomost1!AG39=""," ",Vedomost1!AG39)</f>
        <v xml:space="preserve"> </v>
      </c>
      <c r="D38" s="157" t="str">
        <f>IF(Vedomost1!$AI39="","",Vedomost1!$AI39)</f>
        <v/>
      </c>
      <c r="E38" s="1" t="str">
        <f>IF(Vedomost1!$AH39="","",Vedomost1!$AH39)</f>
        <v/>
      </c>
      <c r="F38" s="1" t="str">
        <f>IF(Vedomost1!$AK39="","",Vedomost1!$AK39)</f>
        <v/>
      </c>
      <c r="G38" s="13"/>
    </row>
    <row r="39" spans="1:7" ht="18" customHeight="1">
      <c r="A39" s="50">
        <v>29</v>
      </c>
      <c r="B39" s="17" t="str">
        <f>IF(Vedomost1!B40=""," ",Vedomost1!B40)</f>
        <v xml:space="preserve"> </v>
      </c>
      <c r="C39" s="19" t="str">
        <f>IF(Vedomost1!AG40=""," ",Vedomost1!AG40)</f>
        <v xml:space="preserve"> </v>
      </c>
      <c r="D39" s="157" t="str">
        <f>IF(Vedomost1!$AI40="","",Vedomost1!$AI40)</f>
        <v/>
      </c>
      <c r="E39" s="1" t="str">
        <f>IF(Vedomost1!$AH40="","",Vedomost1!$AH40)</f>
        <v/>
      </c>
      <c r="F39" s="1" t="str">
        <f>IF(Vedomost1!$AK40="","",Vedomost1!$AK40)</f>
        <v/>
      </c>
      <c r="G39" s="13"/>
    </row>
    <row r="40" spans="1:7" ht="18" customHeight="1">
      <c r="A40" s="50">
        <v>30</v>
      </c>
      <c r="B40" s="17" t="str">
        <f>IF(Vedomost1!B41=""," ",Vedomost1!B41)</f>
        <v xml:space="preserve"> </v>
      </c>
      <c r="C40" s="19" t="str">
        <f>IF(Vedomost1!AG41=""," ",Vedomost1!AG41)</f>
        <v xml:space="preserve"> </v>
      </c>
      <c r="D40" s="157" t="str">
        <f>IF(Vedomost1!$AI41="","",Vedomost1!$AI41)</f>
        <v/>
      </c>
      <c r="E40" s="1" t="str">
        <f>IF(Vedomost1!$AH41="","",Vedomost1!$AH41)</f>
        <v/>
      </c>
      <c r="F40" s="1" t="str">
        <f>IF(Vedomost1!$AK41="","",Vedomost1!$AK41)</f>
        <v/>
      </c>
      <c r="G40" s="13"/>
    </row>
    <row r="41" spans="1:7" ht="18" customHeight="1">
      <c r="A41" s="50">
        <v>31</v>
      </c>
      <c r="B41" s="17" t="str">
        <f>IF(Vedomost1!B42=""," ",Vedomost1!B42)</f>
        <v xml:space="preserve"> </v>
      </c>
      <c r="C41" s="19" t="str">
        <f>IF(Vedomost1!AG42=""," ",Vedomost1!AG42)</f>
        <v xml:space="preserve"> </v>
      </c>
      <c r="D41" s="157" t="str">
        <f>IF(Vedomost1!$AI42="","",Vedomost1!$AI42)</f>
        <v/>
      </c>
      <c r="E41" s="1" t="str">
        <f>IF(Vedomost1!$AH42="","",Vedomost1!$AH42)</f>
        <v/>
      </c>
      <c r="F41" s="1" t="str">
        <f>IF(Vedomost1!$AK42="","",Vedomost1!$AK42)</f>
        <v/>
      </c>
      <c r="G41" s="13"/>
    </row>
    <row r="42" spans="1:7" ht="18" customHeight="1">
      <c r="A42" s="50">
        <v>32</v>
      </c>
      <c r="B42" s="17" t="str">
        <f>IF(Vedomost1!B43=""," ",Vedomost1!B43)</f>
        <v xml:space="preserve"> </v>
      </c>
      <c r="C42" s="19" t="str">
        <f>IF(Vedomost1!AG43=""," ",Vedomost1!AG43)</f>
        <v xml:space="preserve"> </v>
      </c>
      <c r="D42" s="157" t="str">
        <f>IF(Vedomost1!$AI43="","",Vedomost1!$AI43)</f>
        <v/>
      </c>
      <c r="E42" s="1" t="str">
        <f>IF(Vedomost1!$AH43="","",Vedomost1!$AH43)</f>
        <v/>
      </c>
      <c r="F42" s="1" t="str">
        <f>IF(Vedomost1!$AK43="","",Vedomost1!$AK43)</f>
        <v/>
      </c>
      <c r="G42" s="13"/>
    </row>
    <row r="43" spans="1:7" ht="18" customHeight="1">
      <c r="A43" s="50">
        <v>33</v>
      </c>
      <c r="B43" s="17" t="str">
        <f>IF(Vedomost1!B44=""," ",Vedomost1!B44)</f>
        <v xml:space="preserve"> </v>
      </c>
      <c r="C43" s="19" t="str">
        <f>IF(Vedomost1!AG44=""," ",Vedomost1!AG44)</f>
        <v xml:space="preserve"> </v>
      </c>
      <c r="D43" s="157" t="str">
        <f>IF(Vedomost1!$AI44="","",Vedomost1!$AI44)</f>
        <v/>
      </c>
      <c r="E43" s="1" t="str">
        <f>IF(Vedomost1!$AH44="","",Vedomost1!$AH44)</f>
        <v/>
      </c>
      <c r="F43" s="1" t="str">
        <f>IF(Vedomost1!$AK44="","",Vedomost1!$AK44)</f>
        <v/>
      </c>
      <c r="G43" s="13"/>
    </row>
    <row r="44" spans="1:7" ht="18" customHeight="1">
      <c r="A44" s="50">
        <v>34</v>
      </c>
      <c r="B44" s="17" t="str">
        <f>IF(Vedomost1!B45=""," ",Vedomost1!B45)</f>
        <v xml:space="preserve"> </v>
      </c>
      <c r="C44" s="19" t="str">
        <f>IF(Vedomost1!AG45=""," ",Vedomost1!AG45)</f>
        <v xml:space="preserve"> </v>
      </c>
      <c r="D44" s="157" t="str">
        <f>IF(Vedomost1!$AI45="","",Vedomost1!$AI45)</f>
        <v/>
      </c>
      <c r="E44" s="1" t="str">
        <f>IF(Vedomost1!$AH45="","",Vedomost1!$AH45)</f>
        <v/>
      </c>
      <c r="F44" s="1" t="str">
        <f>IF(Vedomost1!$AK45="","",Vedomost1!$AK45)</f>
        <v/>
      </c>
      <c r="G44" s="13"/>
    </row>
    <row r="45" spans="1:7" ht="18" customHeight="1">
      <c r="A45" s="50">
        <v>35</v>
      </c>
      <c r="B45" s="17" t="str">
        <f>IF(Vedomost1!B46=""," ",Vedomost1!B46)</f>
        <v xml:space="preserve"> </v>
      </c>
      <c r="C45" s="19" t="str">
        <f>IF(Vedomost1!AG46=""," ",Vedomost1!AG46)</f>
        <v xml:space="preserve"> </v>
      </c>
      <c r="D45" s="157" t="str">
        <f>IF(Vedomost1!$AI46="","",Vedomost1!$AI46)</f>
        <v/>
      </c>
      <c r="E45" s="1" t="str">
        <f>IF(Vedomost1!$AH46="","",Vedomost1!$AH46)</f>
        <v/>
      </c>
      <c r="F45" s="1" t="str">
        <f>IF(Vedomost1!$AK46="","",Vedomost1!$AK46)</f>
        <v/>
      </c>
      <c r="G45" s="13"/>
    </row>
    <row r="46" spans="1:7" ht="18" customHeight="1">
      <c r="A46" s="50">
        <v>36</v>
      </c>
      <c r="B46" s="17"/>
      <c r="C46" s="19" t="str">
        <f>IF(Vedomost1!AG47=""," ",Vedomost1!AG47)</f>
        <v xml:space="preserve"> </v>
      </c>
      <c r="D46" s="157" t="str">
        <f>IF(Vedomost1!$AI47="","",Vedomost1!$AI47)</f>
        <v/>
      </c>
      <c r="E46" s="1" t="str">
        <f>IF(Vedomost1!$AH47="","",Vedomost1!$AH47)</f>
        <v/>
      </c>
      <c r="F46" s="1"/>
      <c r="G46" s="13"/>
    </row>
    <row r="47" spans="1:7">
      <c r="A47" s="51"/>
      <c r="B47" s="10"/>
      <c r="C47" s="10"/>
      <c r="D47" s="10"/>
      <c r="E47" s="10"/>
      <c r="F47" s="10"/>
      <c r="G47" s="10"/>
    </row>
    <row r="48" spans="1:7" ht="15.75">
      <c r="A48" s="52"/>
      <c r="B48" s="2" t="str">
        <f>IF(Vedomost1!B54=""," ",Vedomost1!B54)</f>
        <v>Imtahan verən tələbələrin sayı:</v>
      </c>
      <c r="C48" s="3">
        <f>IF(Vedomost1!E54=""," ",Vedomost1!E54)</f>
        <v>0</v>
      </c>
      <c r="D48" s="3"/>
      <c r="E48" s="3"/>
      <c r="F48" s="3"/>
      <c r="G48" s="3"/>
    </row>
    <row r="49" spans="1:7" ht="15.75">
      <c r="A49" s="52"/>
      <c r="B49" s="2" t="str">
        <f>IF(Vedomost1!B55=""," ",Vedomost1!B55)</f>
        <v>Onlardan "A" alanlarin sayi:</v>
      </c>
      <c r="C49" s="3">
        <f>IF(Vedomost1!E55=""," ",Vedomost1!E55)</f>
        <v>0</v>
      </c>
      <c r="D49" s="3"/>
      <c r="E49" s="3"/>
      <c r="F49" s="3"/>
      <c r="G49" s="3"/>
    </row>
    <row r="50" spans="1:7" ht="15.75">
      <c r="A50" s="52"/>
      <c r="B50" s="2" t="str">
        <f>IF(Vedomost1!B56=""," ",Vedomost1!B56)</f>
        <v xml:space="preserve"> "B" alanlarin sayi:</v>
      </c>
      <c r="C50" s="3">
        <f>IF(Vedomost1!E56=""," ",Vedomost1!E56)</f>
        <v>0</v>
      </c>
      <c r="D50" s="3"/>
      <c r="E50" s="3"/>
      <c r="F50" s="3"/>
      <c r="G50" s="3"/>
    </row>
    <row r="51" spans="1:7" ht="15.75">
      <c r="A51" s="52"/>
      <c r="B51" s="2" t="str">
        <f>IF(Vedomost1!B57=""," ",Vedomost1!B57)</f>
        <v xml:space="preserve"> "C" alanlarin sayi:</v>
      </c>
      <c r="C51" s="3">
        <f>IF(Vedomost1!E57=""," ",Vedomost1!E57)</f>
        <v>0</v>
      </c>
      <c r="D51" s="3"/>
      <c r="E51" s="3"/>
      <c r="F51" s="3"/>
      <c r="G51" s="3"/>
    </row>
    <row r="52" spans="1:7" ht="15.75">
      <c r="A52" s="52"/>
      <c r="B52" s="2" t="str">
        <f>IF(Vedomost1!B58=""," ",Vedomost1!B58)</f>
        <v xml:space="preserve"> "D" alanlarin sayi:</v>
      </c>
      <c r="C52" s="3">
        <f>IF(Vedomost1!E58=""," ",Vedomost1!E58)</f>
        <v>0</v>
      </c>
      <c r="D52" s="3"/>
      <c r="E52" s="3"/>
      <c r="F52" s="3"/>
      <c r="G52" s="3"/>
    </row>
    <row r="53" spans="1:7" ht="15.75">
      <c r="A53" s="52"/>
      <c r="B53" s="2" t="str">
        <f>IF(Vedomost1!B59=""," ",Vedomost1!B59)</f>
        <v xml:space="preserve"> "E" alanlarin sayi:</v>
      </c>
      <c r="C53" s="3">
        <f>IF(Vedomost1!E59=""," ",Vedomost1!E59)</f>
        <v>0</v>
      </c>
      <c r="D53" s="3"/>
      <c r="E53" s="3"/>
      <c r="F53" s="3"/>
      <c r="G53" s="3"/>
    </row>
    <row r="54" spans="1:7" ht="15.75">
      <c r="A54" s="52"/>
      <c r="B54" s="2" t="str">
        <f>IF(Vedomost1!B60=""," ",Vedomost1!B60)</f>
        <v xml:space="preserve"> "F" alanlarin sayi:</v>
      </c>
      <c r="C54" s="3">
        <f>IF(Vedomost1!E60=""," ",Vedomost1!E60)</f>
        <v>0</v>
      </c>
      <c r="D54" s="3"/>
      <c r="E54" s="3"/>
      <c r="F54" s="3"/>
      <c r="G54" s="3"/>
    </row>
    <row r="55" spans="1:7" ht="15.75">
      <c r="A55" s="52"/>
      <c r="B55" s="2" t="str">
        <f>IF(Vedomost1!B61=""," ",Vedomost1!B61)</f>
        <v>İmtahanda iştirak etməyənlərin sayı:</v>
      </c>
      <c r="C55" s="3">
        <f>IF(Vedomost1!E61=""," ",Vedomost1!E61)</f>
        <v>0</v>
      </c>
      <c r="D55" s="3"/>
      <c r="E55" s="3"/>
      <c r="F55" s="3"/>
      <c r="G55" s="3"/>
    </row>
    <row r="56" spans="1:7" ht="15.75">
      <c r="A56" s="52"/>
      <c r="B56" s="2" t="str">
        <f>IF(Vedomost1!B62=""," ",Vedomost1!B62)</f>
        <v>İmtahana buraxılmayanların sayı:</v>
      </c>
      <c r="C56" s="3">
        <f>IF(Vedomost1!E62=""," ",Vedomost1!E62)</f>
        <v>0</v>
      </c>
      <c r="D56" s="3"/>
      <c r="E56" s="3"/>
      <c r="F56" s="3"/>
      <c r="G56" s="3"/>
    </row>
    <row r="57" spans="1:7" ht="15.75">
      <c r="A57" s="52"/>
      <c r="B57" s="4"/>
      <c r="C57" s="3"/>
      <c r="D57" s="3"/>
      <c r="E57" s="3"/>
      <c r="F57" s="3"/>
      <c r="G57" s="3"/>
    </row>
    <row r="58" spans="1:7" ht="15.75">
      <c r="A58" s="52"/>
      <c r="B58" s="9" t="str">
        <f>IF(Vedomost1!B64=""," ",Vedomost1!B64)</f>
        <v>İmtahanda iştirak edən müəllim:</v>
      </c>
      <c r="C58" s="8"/>
      <c r="D58" s="8"/>
      <c r="E58" s="7"/>
      <c r="F58" s="7"/>
      <c r="G58" s="6"/>
    </row>
    <row r="59" spans="1:7" ht="15.75">
      <c r="A59" s="52"/>
      <c r="B59" s="9" t="str">
        <f>IF(Vedomost1!B65=""," ",Vedomost1!B65)</f>
        <v>Kafedra müdiri</v>
      </c>
      <c r="C59" s="9"/>
      <c r="D59" s="9"/>
      <c r="E59" s="6"/>
      <c r="F59" s="6"/>
      <c r="G59" s="6"/>
    </row>
    <row r="60" spans="1:7" ht="15.75">
      <c r="A60" s="52"/>
      <c r="B60" s="9" t="str">
        <f>IF(Vedomost1!B66=""," ",Vedomost1!B66)</f>
        <v>Tədris şöbəsinin müdiri:</v>
      </c>
      <c r="C60" s="9"/>
      <c r="D60" s="9"/>
      <c r="E60" s="6"/>
      <c r="F60" s="6"/>
      <c r="G60" s="6"/>
    </row>
    <row r="61" spans="1:7">
      <c r="A61" s="51"/>
      <c r="B61" s="10"/>
      <c r="C61" s="10"/>
      <c r="D61" s="10"/>
      <c r="E61" s="10"/>
      <c r="F61" s="10"/>
      <c r="G61" s="10"/>
    </row>
    <row r="62" spans="1:7" ht="15.75">
      <c r="A62" s="278" t="str">
        <f>IF(Vedomost1!B53=""," ",Vedomost1!B53)</f>
        <v>Blankın müəllifi: Nazim Rüstəmov</v>
      </c>
      <c r="B62" s="278"/>
      <c r="C62" s="46" t="e">
        <f>IF(Vedomost1!#REF!=""," ",Vedomost1!#REF!)</f>
        <v>#REF!</v>
      </c>
      <c r="D62" s="47" t="e">
        <f>IF(Vedomost1!#REF!=""," ",Vedomost1!#REF!)</f>
        <v>#REF!</v>
      </c>
      <c r="E62" s="48" t="e">
        <f>IF(Vedomost1!#REF!="","",Vedomost1!#REF!)</f>
        <v>#REF!</v>
      </c>
      <c r="F62" s="48" t="str">
        <f>IF(Vedomost1!$AK53="","",Vedomost1!$AK53)</f>
        <v/>
      </c>
      <c r="G62" s="49"/>
    </row>
  </sheetData>
  <sheetProtection password="CC8C" sheet="1" objects="1" scenarios="1"/>
  <customSheetViews>
    <customSheetView guid="{F07ED868-33E9-46A8-B523-4A96C3AAFF1E}">
      <selection activeCell="K10" sqref="K10"/>
      <pageMargins left="0.7" right="0.7" top="0.75" bottom="0.75" header="0.3" footer="0.3"/>
      <pageSetup paperSize="9" orientation="portrait" r:id="rId1"/>
    </customSheetView>
  </customSheetViews>
  <mergeCells count="17">
    <mergeCell ref="A62:B62"/>
    <mergeCell ref="A9:B9"/>
    <mergeCell ref="C9:G9"/>
    <mergeCell ref="A2:G2"/>
    <mergeCell ref="A6:B6"/>
    <mergeCell ref="C6:G6"/>
    <mergeCell ref="A7:B7"/>
    <mergeCell ref="C7:G7"/>
    <mergeCell ref="A8:B8"/>
    <mergeCell ref="C8:G8"/>
    <mergeCell ref="A5:B5"/>
    <mergeCell ref="C5:G5"/>
    <mergeCell ref="A1:G1"/>
    <mergeCell ref="A3:B3"/>
    <mergeCell ref="C3:G3"/>
    <mergeCell ref="A4:B4"/>
    <mergeCell ref="C4:G4"/>
  </mergeCell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7"/>
  <sheetViews>
    <sheetView workbookViewId="0">
      <selection activeCell="B4" sqref="B4"/>
    </sheetView>
  </sheetViews>
  <sheetFormatPr defaultColWidth="4.28515625" defaultRowHeight="43.5" customHeight="1"/>
  <cols>
    <col min="1" max="1" width="5.28515625" style="14" customWidth="1"/>
    <col min="2" max="2" width="82.140625" style="105" customWidth="1"/>
    <col min="3" max="3" width="11.85546875" style="14" customWidth="1"/>
    <col min="4" max="4" width="9.140625" style="14" customWidth="1"/>
    <col min="5" max="5" width="9.42578125" style="14" customWidth="1"/>
    <col min="6" max="6" width="11" style="54" customWidth="1"/>
    <col min="7" max="16384" width="4.28515625" style="14"/>
  </cols>
  <sheetData>
    <row r="1" spans="1:15" s="53" customFormat="1" ht="57.75" customHeight="1">
      <c r="A1" s="147" t="s">
        <v>22</v>
      </c>
      <c r="B1" s="148" t="s">
        <v>46</v>
      </c>
      <c r="C1" s="149" t="s">
        <v>73</v>
      </c>
      <c r="D1" s="150" t="s">
        <v>71</v>
      </c>
      <c r="E1" s="150" t="s">
        <v>72</v>
      </c>
      <c r="F1" s="150" t="s">
        <v>70</v>
      </c>
    </row>
    <row r="2" spans="1:15" ht="43.5" customHeight="1">
      <c r="A2" s="151" t="str">
        <f>IF('Baş səhifə'!$A2="","",'Baş səhifə'!$A2)</f>
        <v/>
      </c>
      <c r="B2" s="102"/>
      <c r="C2" s="98"/>
      <c r="D2" s="153" t="str">
        <f>IF('Baş səhifə'!$D2="","",'Baş səhifə'!$D2)</f>
        <v/>
      </c>
      <c r="E2" s="153" t="str">
        <f>IF('Baş səhifə'!$E2="","",'Baş səhifə'!$E2)</f>
        <v/>
      </c>
      <c r="F2" s="204" t="str">
        <f>IF('Baş səhifə'!$C2="","",'Baş səhifə'!$C2)</f>
        <v/>
      </c>
      <c r="N2" s="281"/>
      <c r="O2" s="281"/>
    </row>
    <row r="3" spans="1:15" ht="43.5" customHeight="1">
      <c r="A3" s="151" t="str">
        <f>IF('Baş səhifə'!$A3="","",'Baş səhifə'!$A3)</f>
        <v/>
      </c>
      <c r="B3" s="102"/>
      <c r="C3" s="98"/>
      <c r="D3" s="153" t="str">
        <f>IF('Baş səhifə'!$D3="","",'Baş səhifə'!$D3)</f>
        <v/>
      </c>
      <c r="E3" s="153" t="str">
        <f>IF('Baş səhifə'!$E3="","",'Baş səhifə'!$E3)</f>
        <v/>
      </c>
      <c r="F3" s="203" t="str">
        <f>IF('Baş səhifə'!$C3="","",'Baş səhifə'!$C3)</f>
        <v/>
      </c>
      <c r="N3" s="281"/>
      <c r="O3" s="281"/>
    </row>
    <row r="4" spans="1:15" ht="43.5" customHeight="1">
      <c r="A4" s="151" t="str">
        <f>IF('Baş səhifə'!$A4="","",'Baş səhifə'!$A4)</f>
        <v/>
      </c>
      <c r="B4" s="102"/>
      <c r="C4" s="98"/>
      <c r="D4" s="153" t="str">
        <f>IF('Baş səhifə'!$D4="","",'Baş səhifə'!$D4)</f>
        <v/>
      </c>
      <c r="E4" s="153" t="str">
        <f>IF('Baş səhifə'!$E4="","",'Baş səhifə'!$E4)</f>
        <v/>
      </c>
      <c r="F4" s="203" t="str">
        <f>IF('Baş səhifə'!$C4="","",'Baş səhifə'!$C4)</f>
        <v/>
      </c>
      <c r="N4" s="281"/>
      <c r="O4" s="281"/>
    </row>
    <row r="5" spans="1:15" ht="43.5" customHeight="1">
      <c r="A5" s="151" t="str">
        <f>IF('Baş səhifə'!$A5="","",'Baş səhifə'!$A5)</f>
        <v/>
      </c>
      <c r="B5" s="103"/>
      <c r="C5" s="98"/>
      <c r="D5" s="153" t="str">
        <f>IF('Baş səhifə'!$D5="","",'Baş səhifə'!$D5)</f>
        <v/>
      </c>
      <c r="E5" s="153" t="str">
        <f>IF('Baş səhifə'!$E5="","",'Baş səhifə'!$E5)</f>
        <v/>
      </c>
      <c r="F5" s="203" t="str">
        <f>IF('Baş səhifə'!$C5="","",'Baş səhifə'!$C5)</f>
        <v/>
      </c>
      <c r="N5" s="281"/>
      <c r="O5" s="281"/>
    </row>
    <row r="6" spans="1:15" ht="43.5" customHeight="1">
      <c r="A6" s="151" t="str">
        <f>IF('Baş səhifə'!$A6="","",'Baş səhifə'!$A6)</f>
        <v/>
      </c>
      <c r="B6" s="103"/>
      <c r="C6" s="98"/>
      <c r="D6" s="153" t="str">
        <f>IF('Baş səhifə'!$D6="","",'Baş səhifə'!$D6)</f>
        <v/>
      </c>
      <c r="E6" s="153" t="str">
        <f>IF('Baş səhifə'!$E6="","",'Baş səhifə'!$E6)</f>
        <v/>
      </c>
      <c r="F6" s="203" t="str">
        <f>IF('Baş səhifə'!$C6="","",'Baş səhifə'!$C6)</f>
        <v/>
      </c>
      <c r="N6" s="281"/>
      <c r="O6" s="281"/>
    </row>
    <row r="7" spans="1:15" ht="43.5" customHeight="1">
      <c r="A7" s="151" t="str">
        <f>IF('Baş səhifə'!$A7="","",'Baş səhifə'!$A7)</f>
        <v/>
      </c>
      <c r="B7" s="102"/>
      <c r="C7" s="98"/>
      <c r="D7" s="153" t="str">
        <f>IF('Baş səhifə'!$D7="","",'Baş səhifə'!$D7)</f>
        <v/>
      </c>
      <c r="E7" s="153" t="str">
        <f>IF('Baş səhifə'!$E7="","",'Baş səhifə'!$E7)</f>
        <v/>
      </c>
      <c r="F7" s="203" t="str">
        <f>IF('Baş səhifə'!$C7="","",'Baş səhifə'!$C7)</f>
        <v/>
      </c>
    </row>
    <row r="8" spans="1:15" ht="43.5" customHeight="1">
      <c r="A8" s="151" t="str">
        <f>IF('Baş səhifə'!$A8="","",'Baş səhifə'!$A8)</f>
        <v/>
      </c>
      <c r="B8" s="102"/>
      <c r="C8" s="98"/>
      <c r="D8" s="153" t="str">
        <f>IF('Baş səhifə'!$D8="","",'Baş səhifə'!$D8)</f>
        <v/>
      </c>
      <c r="E8" s="153" t="str">
        <f>IF('Baş səhifə'!$E8="","",'Baş səhifə'!$E8)</f>
        <v/>
      </c>
      <c r="F8" s="203" t="str">
        <f>IF('Baş səhifə'!$C8="","",'Baş səhifə'!$C8)</f>
        <v/>
      </c>
    </row>
    <row r="9" spans="1:15" ht="43.5" customHeight="1">
      <c r="A9" s="151" t="str">
        <f>IF('Baş səhifə'!$A9="","",'Baş səhifə'!$A9)</f>
        <v/>
      </c>
      <c r="B9" s="102"/>
      <c r="C9" s="98"/>
      <c r="D9" s="153" t="str">
        <f>IF('Baş səhifə'!$D9="","",'Baş səhifə'!$D9)</f>
        <v/>
      </c>
      <c r="E9" s="153" t="str">
        <f>IF('Baş səhifə'!$E9="","",'Baş səhifə'!$E9)</f>
        <v/>
      </c>
      <c r="F9" s="203" t="str">
        <f>IF('Baş səhifə'!$C9="","",'Baş səhifə'!$C9)</f>
        <v/>
      </c>
    </row>
    <row r="10" spans="1:15" ht="43.5" customHeight="1">
      <c r="A10" s="151" t="str">
        <f>IF('Baş səhifə'!$A10="","",'Baş səhifə'!$A10)</f>
        <v/>
      </c>
      <c r="B10" s="102"/>
      <c r="C10" s="98"/>
      <c r="D10" s="153" t="str">
        <f>IF('Baş səhifə'!$D10="","",'Baş səhifə'!$D10)</f>
        <v/>
      </c>
      <c r="E10" s="153" t="str">
        <f>IF('Baş səhifə'!$E10="","",'Baş səhifə'!$E10)</f>
        <v/>
      </c>
      <c r="F10" s="203" t="str">
        <f>IF('Baş səhifə'!$C10="","",'Baş səhifə'!$C10)</f>
        <v/>
      </c>
    </row>
    <row r="11" spans="1:15" ht="43.5" customHeight="1">
      <c r="A11" s="151" t="str">
        <f>IF('Baş səhifə'!$A11="","",'Baş səhifə'!$A11)</f>
        <v/>
      </c>
      <c r="B11" s="102"/>
      <c r="C11" s="98"/>
      <c r="D11" s="153" t="str">
        <f>IF('Baş səhifə'!$D11="","",'Baş səhifə'!$D11)</f>
        <v/>
      </c>
      <c r="E11" s="153" t="str">
        <f>IF('Baş səhifə'!$E11="","",'Baş səhifə'!$E11)</f>
        <v/>
      </c>
      <c r="F11" s="203" t="str">
        <f>IF('Baş səhifə'!$C11="","",'Baş səhifə'!$C11)</f>
        <v/>
      </c>
    </row>
    <row r="12" spans="1:15" ht="43.5" customHeight="1">
      <c r="A12" s="151" t="str">
        <f>IF('Baş səhifə'!$A12="","",'Baş səhifə'!$A12)</f>
        <v/>
      </c>
      <c r="B12" s="102"/>
      <c r="C12" s="98"/>
      <c r="D12" s="153" t="str">
        <f>IF('Baş səhifə'!$D12="","",'Baş səhifə'!$D12)</f>
        <v/>
      </c>
      <c r="E12" s="153" t="str">
        <f>IF('Baş səhifə'!$E12="","",'Baş səhifə'!$E12)</f>
        <v/>
      </c>
      <c r="F12" s="203" t="str">
        <f>IF('Baş səhifə'!$C12="","",'Baş səhifə'!$C12)</f>
        <v/>
      </c>
    </row>
    <row r="13" spans="1:15" ht="43.5" customHeight="1">
      <c r="A13" s="151" t="str">
        <f>IF('Baş səhifə'!$A13="","",'Baş səhifə'!$A13)</f>
        <v/>
      </c>
      <c r="B13" s="102"/>
      <c r="C13" s="98"/>
      <c r="D13" s="153" t="str">
        <f>IF('Baş səhifə'!$D13="","",'Baş səhifə'!$D13)</f>
        <v/>
      </c>
      <c r="E13" s="153" t="str">
        <f>IF('Baş səhifə'!$E13="","",'Baş səhifə'!$E13)</f>
        <v/>
      </c>
      <c r="F13" s="203" t="str">
        <f>IF('Baş səhifə'!$C13="","",'Baş səhifə'!$C13)</f>
        <v/>
      </c>
    </row>
    <row r="14" spans="1:15" ht="43.5" customHeight="1">
      <c r="A14" s="151" t="str">
        <f>IF('Baş səhifə'!$A14="","",'Baş səhifə'!$A14)</f>
        <v/>
      </c>
      <c r="B14" s="102"/>
      <c r="C14" s="98"/>
      <c r="D14" s="153" t="str">
        <f>IF('Baş səhifə'!$D14="","",'Baş səhifə'!$D14)</f>
        <v/>
      </c>
      <c r="E14" s="153" t="str">
        <f>IF('Baş səhifə'!$E14="","",'Baş səhifə'!$E14)</f>
        <v/>
      </c>
      <c r="F14" s="203" t="str">
        <f>IF('Baş səhifə'!$C14="","",'Baş səhifə'!$C14)</f>
        <v/>
      </c>
    </row>
    <row r="15" spans="1:15" ht="43.5" customHeight="1">
      <c r="A15" s="151" t="str">
        <f>IF('Baş səhifə'!$A15="","",'Baş səhifə'!$A15)</f>
        <v/>
      </c>
      <c r="B15" s="102"/>
      <c r="C15" s="98"/>
      <c r="D15" s="153" t="str">
        <f>IF('Baş səhifə'!$D15="","",'Baş səhifə'!$D15)</f>
        <v/>
      </c>
      <c r="E15" s="153" t="str">
        <f>IF('Baş səhifə'!$E15="","",'Baş səhifə'!$E15)</f>
        <v/>
      </c>
      <c r="F15" s="203" t="str">
        <f>IF('Baş səhifə'!$C15="","",'Baş səhifə'!$C15)</f>
        <v/>
      </c>
    </row>
    <row r="16" spans="1:15" ht="43.5" customHeight="1">
      <c r="A16" s="151" t="str">
        <f>IF('Baş səhifə'!$A16="","",'Baş səhifə'!$A16)</f>
        <v/>
      </c>
      <c r="B16" s="102"/>
      <c r="C16" s="98"/>
      <c r="D16" s="153" t="str">
        <f>IF('Baş səhifə'!$D16="","",'Baş səhifə'!$D16)</f>
        <v/>
      </c>
      <c r="E16" s="153" t="str">
        <f>IF('Baş səhifə'!$E16="","",'Baş səhifə'!$E16)</f>
        <v/>
      </c>
      <c r="F16" s="203" t="str">
        <f>IF('Baş səhifə'!$C16="","",'Baş səhifə'!$C16)</f>
        <v/>
      </c>
    </row>
    <row r="17" spans="1:6" ht="43.5" customHeight="1">
      <c r="A17" s="151" t="str">
        <f>IF('Baş səhifə'!$A17="","",'Baş səhifə'!$A17)</f>
        <v/>
      </c>
      <c r="B17" s="102"/>
      <c r="C17" s="98"/>
      <c r="D17" s="153" t="str">
        <f>IF('Baş səhifə'!$D17="","",'Baş səhifə'!$D17)</f>
        <v/>
      </c>
      <c r="E17" s="153" t="str">
        <f>IF('Baş səhifə'!$E17="","",'Baş səhifə'!$E17)</f>
        <v/>
      </c>
      <c r="F17" s="203" t="str">
        <f>IF('Baş səhifə'!$C17="","",'Baş səhifə'!$C17)</f>
        <v/>
      </c>
    </row>
    <row r="18" spans="1:6" ht="43.5" customHeight="1">
      <c r="A18" s="151" t="str">
        <f>IF('Baş səhifə'!$A18="","",'Baş səhifə'!$A18)</f>
        <v/>
      </c>
      <c r="B18" s="102"/>
      <c r="C18" s="98"/>
      <c r="D18" s="153" t="str">
        <f>IF('Baş səhifə'!$D18="","",'Baş səhifə'!$D18)</f>
        <v/>
      </c>
      <c r="E18" s="153" t="str">
        <f>IF('Baş səhifə'!$E18="","",'Baş səhifə'!$E18)</f>
        <v/>
      </c>
      <c r="F18" s="203" t="str">
        <f>IF('Baş səhifə'!$C18="","",'Baş səhifə'!$C18)</f>
        <v/>
      </c>
    </row>
    <row r="19" spans="1:6" ht="43.5" customHeight="1">
      <c r="A19" s="151" t="str">
        <f>IF('Baş səhifə'!$A19="","",'Baş səhifə'!$A19)</f>
        <v/>
      </c>
      <c r="B19" s="102"/>
      <c r="C19" s="98"/>
      <c r="D19" s="153" t="str">
        <f>IF('Baş səhifə'!$D19="","",'Baş səhifə'!$D19)</f>
        <v/>
      </c>
      <c r="E19" s="153" t="str">
        <f>IF('Baş səhifə'!$E19="","",'Baş səhifə'!$E19)</f>
        <v/>
      </c>
      <c r="F19" s="203" t="str">
        <f>IF('Baş səhifə'!$C19="","",'Baş səhifə'!$C19)</f>
        <v/>
      </c>
    </row>
    <row r="20" spans="1:6" ht="43.5" customHeight="1">
      <c r="A20" s="151" t="str">
        <f>IF('Baş səhifə'!$A20="","",'Baş səhifə'!$A20)</f>
        <v/>
      </c>
      <c r="B20" s="102"/>
      <c r="C20" s="98"/>
      <c r="D20" s="153" t="str">
        <f>IF('Baş səhifə'!$D20="","",'Baş səhifə'!$D20)</f>
        <v/>
      </c>
      <c r="E20" s="153" t="str">
        <f>IF('Baş səhifə'!$E20="","",'Baş səhifə'!$E20)</f>
        <v/>
      </c>
      <c r="F20" s="203" t="str">
        <f>IF('Baş səhifə'!$C20="","",'Baş səhifə'!$C20)</f>
        <v/>
      </c>
    </row>
    <row r="21" spans="1:6" ht="43.5" customHeight="1">
      <c r="A21" s="151" t="str">
        <f>IF('Baş səhifə'!$A21="","",'Baş səhifə'!$A21)</f>
        <v/>
      </c>
      <c r="B21" s="102"/>
      <c r="C21" s="98"/>
      <c r="D21" s="153" t="str">
        <f>IF('Baş səhifə'!$D21="","",'Baş səhifə'!$D21)</f>
        <v/>
      </c>
      <c r="E21" s="153" t="str">
        <f>IF('Baş səhifə'!$E21="","",'Baş səhifə'!$E21)</f>
        <v/>
      </c>
      <c r="F21" s="203" t="str">
        <f>IF('Baş səhifə'!$C21="","",'Baş səhifə'!$C21)</f>
        <v/>
      </c>
    </row>
    <row r="22" spans="1:6" ht="43.5" customHeight="1">
      <c r="A22" s="151" t="str">
        <f>IF('Baş səhifə'!$A22="","",'Baş səhifə'!$A22)</f>
        <v/>
      </c>
      <c r="B22" s="102"/>
      <c r="C22" s="98"/>
      <c r="D22" s="153" t="str">
        <f>IF('Baş səhifə'!$D22="","",'Baş səhifə'!$D22)</f>
        <v/>
      </c>
      <c r="E22" s="153" t="str">
        <f>IF('Baş səhifə'!$E22="","",'Baş səhifə'!$E22)</f>
        <v/>
      </c>
      <c r="F22" s="203" t="str">
        <f>IF('Baş səhifə'!$C22="","",'Baş səhifə'!$C22)</f>
        <v/>
      </c>
    </row>
    <row r="23" spans="1:6" ht="43.5" customHeight="1">
      <c r="A23" s="151" t="str">
        <f>IF('Baş səhifə'!$A23="","",'Baş səhifə'!$A23)</f>
        <v/>
      </c>
      <c r="B23" s="102"/>
      <c r="C23" s="98"/>
      <c r="D23" s="153" t="str">
        <f>IF('Baş səhifə'!$D23="","",'Baş səhifə'!$D23)</f>
        <v/>
      </c>
      <c r="E23" s="153" t="str">
        <f>IF('Baş səhifə'!$E23="","",'Baş səhifə'!$E23)</f>
        <v/>
      </c>
      <c r="F23" s="203" t="str">
        <f>IF('Baş səhifə'!$C23="","",'Baş səhifə'!$C23)</f>
        <v/>
      </c>
    </row>
    <row r="24" spans="1:6" ht="43.5" customHeight="1">
      <c r="A24" s="151" t="str">
        <f>IF('Baş səhifə'!$A24="","",'Baş səhifə'!$A24)</f>
        <v/>
      </c>
      <c r="B24" s="102"/>
      <c r="C24" s="98"/>
      <c r="D24" s="153" t="str">
        <f>IF('Baş səhifə'!$D24="","",'Baş səhifə'!$D24)</f>
        <v/>
      </c>
      <c r="E24" s="153" t="str">
        <f>IF('Baş səhifə'!$E24="","",'Baş səhifə'!$E24)</f>
        <v/>
      </c>
      <c r="F24" s="203" t="str">
        <f>IF('Baş səhifə'!$C24="","",'Baş səhifə'!$C24)</f>
        <v/>
      </c>
    </row>
    <row r="25" spans="1:6" ht="43.5" customHeight="1">
      <c r="A25" s="151" t="str">
        <f>IF('Baş səhifə'!$A25="","",'Baş səhifə'!$A25)</f>
        <v/>
      </c>
      <c r="B25" s="102"/>
      <c r="C25" s="98"/>
      <c r="D25" s="153" t="str">
        <f>IF('Baş səhifə'!$D25="","",'Baş səhifə'!$D25)</f>
        <v/>
      </c>
      <c r="E25" s="153" t="str">
        <f>IF('Baş səhifə'!$E25="","",'Baş səhifə'!$E25)</f>
        <v/>
      </c>
      <c r="F25" s="203" t="str">
        <f>IF('Baş səhifə'!$C25="","",'Baş səhifə'!$C25)</f>
        <v/>
      </c>
    </row>
    <row r="26" spans="1:6" ht="43.5" customHeight="1">
      <c r="A26" s="151" t="str">
        <f>IF('Baş səhifə'!$A26="","",'Baş səhifə'!$A26)</f>
        <v/>
      </c>
      <c r="B26" s="102"/>
      <c r="C26" s="98"/>
      <c r="D26" s="153" t="str">
        <f>IF('Baş səhifə'!$D26="","",'Baş səhifə'!$D26)</f>
        <v/>
      </c>
      <c r="E26" s="153" t="str">
        <f>IF('Baş səhifə'!$E26="","",'Baş səhifə'!$E26)</f>
        <v/>
      </c>
      <c r="F26" s="203" t="str">
        <f>IF('Baş səhifə'!$C26="","",'Baş səhifə'!$C26)</f>
        <v/>
      </c>
    </row>
    <row r="27" spans="1:6" ht="43.5" customHeight="1">
      <c r="A27" s="151" t="str">
        <f>IF('Baş səhifə'!$A27="","",'Baş səhifə'!$A27)</f>
        <v/>
      </c>
      <c r="B27" s="102"/>
      <c r="C27" s="98"/>
      <c r="D27" s="153" t="str">
        <f>IF('Baş səhifə'!$D27="","",'Baş səhifə'!$D27)</f>
        <v/>
      </c>
      <c r="E27" s="153" t="str">
        <f>IF('Baş səhifə'!$E27="","",'Baş səhifə'!$E27)</f>
        <v/>
      </c>
      <c r="F27" s="203" t="str">
        <f>IF('Baş səhifə'!$C27="","",'Baş səhifə'!$C27)</f>
        <v/>
      </c>
    </row>
    <row r="28" spans="1:6" ht="43.5" customHeight="1">
      <c r="A28" s="151" t="str">
        <f>IF('Baş səhifə'!$A28="","",'Baş səhifə'!$A28)</f>
        <v/>
      </c>
      <c r="B28" s="102"/>
      <c r="C28" s="98"/>
      <c r="D28" s="153" t="str">
        <f>IF('Baş səhifə'!$D28="","",'Baş səhifə'!$D28)</f>
        <v/>
      </c>
      <c r="E28" s="153" t="str">
        <f>IF('Baş səhifə'!$E28="","",'Baş səhifə'!$E28)</f>
        <v/>
      </c>
      <c r="F28" s="203" t="str">
        <f>IF('Baş səhifə'!$C28="","",'Baş səhifə'!$C28)</f>
        <v/>
      </c>
    </row>
    <row r="29" spans="1:6" ht="43.5" customHeight="1">
      <c r="A29" s="151" t="str">
        <f>IF('Baş səhifə'!$A29="","",'Baş səhifə'!$A29)</f>
        <v/>
      </c>
      <c r="B29" s="102"/>
      <c r="C29" s="98"/>
      <c r="D29" s="153" t="str">
        <f>IF('Baş səhifə'!$D29="","",'Baş səhifə'!$D29)</f>
        <v/>
      </c>
      <c r="E29" s="153" t="str">
        <f>IF('Baş səhifə'!$E29="","",'Baş səhifə'!$E29)</f>
        <v/>
      </c>
      <c r="F29" s="203" t="str">
        <f>IF('Baş səhifə'!$C29="","",'Baş səhifə'!$C29)</f>
        <v/>
      </c>
    </row>
    <row r="30" spans="1:6" ht="43.5" customHeight="1">
      <c r="A30" s="151" t="str">
        <f>IF('Baş səhifə'!$A30="","",'Baş səhifə'!$A30)</f>
        <v/>
      </c>
      <c r="B30" s="102"/>
      <c r="C30" s="98"/>
      <c r="D30" s="153" t="str">
        <f>IF('Baş səhifə'!$D30="","",'Baş səhifə'!$D30)</f>
        <v/>
      </c>
      <c r="E30" s="153" t="str">
        <f>IF('Baş səhifə'!$E30="","",'Baş səhifə'!$E30)</f>
        <v/>
      </c>
      <c r="F30" s="203" t="str">
        <f>IF('Baş səhifə'!$C30="","",'Baş səhifə'!$C30)</f>
        <v/>
      </c>
    </row>
    <row r="31" spans="1:6" ht="43.5" customHeight="1">
      <c r="A31" s="151" t="str">
        <f>IF('Baş səhifə'!$A31="","",'Baş səhifə'!$A31)</f>
        <v/>
      </c>
      <c r="B31" s="102"/>
      <c r="C31" s="98"/>
      <c r="D31" s="153" t="str">
        <f>IF('Baş səhifə'!$D31="","",'Baş səhifə'!$D31)</f>
        <v/>
      </c>
      <c r="E31" s="153" t="str">
        <f>IF('Baş səhifə'!$E31="","",'Baş səhifə'!$E31)</f>
        <v/>
      </c>
      <c r="F31" s="203" t="str">
        <f>IF('Baş səhifə'!$C31="","",'Baş səhifə'!$C31)</f>
        <v/>
      </c>
    </row>
    <row r="32" spans="1:6" ht="43.5" customHeight="1">
      <c r="A32" s="151" t="str">
        <f>IF('Baş səhifə'!$A32="","",'Baş səhifə'!$A32)</f>
        <v/>
      </c>
      <c r="B32" s="102"/>
      <c r="C32" s="98"/>
      <c r="D32" s="153" t="str">
        <f>IF('Baş səhifə'!$D32="","",'Baş səhifə'!$D32)</f>
        <v/>
      </c>
      <c r="E32" s="153" t="str">
        <f>IF('Baş səhifə'!$E32="","",'Baş səhifə'!$E32)</f>
        <v/>
      </c>
      <c r="F32" s="203" t="str">
        <f>IF('Baş səhifə'!$C32="","",'Baş səhifə'!$C32)</f>
        <v/>
      </c>
    </row>
    <row r="33" spans="1:6" ht="43.5" customHeight="1">
      <c r="A33" s="151" t="str">
        <f>IF('Baş səhifə'!$A33="","",'Baş səhifə'!$A33)</f>
        <v/>
      </c>
      <c r="B33" s="102"/>
      <c r="C33" s="98"/>
      <c r="D33" s="153" t="str">
        <f>IF('Baş səhifə'!$D33="","",'Baş səhifə'!$D33)</f>
        <v/>
      </c>
      <c r="E33" s="153" t="str">
        <f>IF('Baş səhifə'!$E33="","",'Baş səhifə'!$E33)</f>
        <v/>
      </c>
      <c r="F33" s="203" t="str">
        <f>IF('Baş səhifə'!$C33="","",'Baş səhifə'!$C33)</f>
        <v/>
      </c>
    </row>
    <row r="34" spans="1:6" ht="43.5" customHeight="1">
      <c r="A34" s="151" t="str">
        <f>IF('Baş səhifə'!$A34="","",'Baş səhifə'!$A34)</f>
        <v/>
      </c>
      <c r="B34" s="102"/>
      <c r="C34" s="98"/>
      <c r="D34" s="153" t="str">
        <f>IF('Baş səhifə'!$D34="","",'Baş səhifə'!$D34)</f>
        <v/>
      </c>
      <c r="E34" s="153" t="str">
        <f>IF('Baş səhifə'!$E34="","",'Baş səhifə'!$E34)</f>
        <v/>
      </c>
      <c r="F34" s="203" t="str">
        <f>IF('Baş səhifə'!$C34="","",'Baş səhifə'!$C34)</f>
        <v/>
      </c>
    </row>
    <row r="35" spans="1:6" ht="43.5" customHeight="1">
      <c r="A35" s="151" t="str">
        <f>IF('Baş səhifə'!$A35="","",'Baş səhifə'!$A35)</f>
        <v/>
      </c>
      <c r="B35" s="102"/>
      <c r="C35" s="98"/>
      <c r="D35" s="153" t="str">
        <f>IF('Baş səhifə'!$D35="","",'Baş səhifə'!$D35)</f>
        <v/>
      </c>
      <c r="E35" s="153" t="str">
        <f>IF('Baş səhifə'!$E35="","",'Baş səhifə'!$E35)</f>
        <v/>
      </c>
      <c r="F35" s="203" t="str">
        <f>IF('Baş səhifə'!$C35="","",'Baş səhifə'!$C35)</f>
        <v/>
      </c>
    </row>
    <row r="36" spans="1:6" ht="43.5" customHeight="1">
      <c r="A36" s="151" t="str">
        <f>IF('Baş səhifə'!$A36="","",'Baş səhifə'!$A36)</f>
        <v/>
      </c>
      <c r="B36" s="102"/>
      <c r="C36" s="98"/>
      <c r="D36" s="153" t="str">
        <f>IF('Baş səhifə'!$D36="","",'Baş səhifə'!$D36)</f>
        <v/>
      </c>
      <c r="E36" s="153" t="str">
        <f>IF('Baş səhifə'!$E36="","",'Baş səhifə'!$E36)</f>
        <v/>
      </c>
      <c r="F36" s="203" t="str">
        <f>IF('Baş səhifə'!$C36="","",'Baş səhifə'!$C36)</f>
        <v/>
      </c>
    </row>
    <row r="37" spans="1:6" ht="43.5" customHeight="1">
      <c r="A37" s="151" t="str">
        <f>IF('Baş səhifə'!$A37="","",'Baş səhifə'!$A37)</f>
        <v/>
      </c>
      <c r="B37" s="102"/>
      <c r="C37" s="98"/>
      <c r="D37" s="153" t="str">
        <f>IF('Baş səhifə'!$D37="","",'Baş səhifə'!$D37)</f>
        <v/>
      </c>
      <c r="E37" s="153" t="str">
        <f>IF('Baş səhifə'!$E37="","",'Baş səhifə'!$E37)</f>
        <v/>
      </c>
      <c r="F37" s="203" t="str">
        <f>IF('Baş səhifə'!$C37="","",'Baş səhifə'!$C37)</f>
        <v/>
      </c>
    </row>
    <row r="38" spans="1:6" ht="43.5" customHeight="1">
      <c r="A38" s="151" t="str">
        <f>IF('Baş səhifə'!$A38="","",'Baş səhifə'!$A38)</f>
        <v/>
      </c>
      <c r="B38" s="102"/>
      <c r="C38" s="98"/>
      <c r="D38" s="153" t="str">
        <f>IF('Baş səhifə'!$D38="","",'Baş səhifə'!$D38)</f>
        <v/>
      </c>
      <c r="E38" s="153" t="str">
        <f>IF('Baş səhifə'!$E38="","",'Baş səhifə'!$E38)</f>
        <v/>
      </c>
      <c r="F38" s="203" t="str">
        <f>IF('Baş səhifə'!$C38="","",'Baş səhifə'!$C38)</f>
        <v/>
      </c>
    </row>
    <row r="39" spans="1:6" ht="43.5" customHeight="1">
      <c r="A39" s="151" t="str">
        <f>IF('Baş səhifə'!$A39="","",'Baş səhifə'!$A39)</f>
        <v/>
      </c>
      <c r="B39" s="102"/>
      <c r="C39" s="98"/>
      <c r="D39" s="153" t="str">
        <f>IF('Baş səhifə'!$D39="","",'Baş səhifə'!$D39)</f>
        <v/>
      </c>
      <c r="E39" s="153" t="str">
        <f>IF('Baş səhifə'!$E39="","",'Baş səhifə'!$E39)</f>
        <v/>
      </c>
      <c r="F39" s="203" t="str">
        <f>IF('Baş səhifə'!$C39="","",'Baş səhifə'!$C39)</f>
        <v/>
      </c>
    </row>
    <row r="40" spans="1:6" ht="43.5" customHeight="1">
      <c r="A40" s="151" t="str">
        <f>IF('Baş səhifə'!$A40="","",'Baş səhifə'!$A40)</f>
        <v/>
      </c>
      <c r="B40" s="102"/>
      <c r="C40" s="98"/>
      <c r="D40" s="153" t="str">
        <f>IF('Baş səhifə'!$D40="","",'Baş səhifə'!$D40)</f>
        <v/>
      </c>
      <c r="E40" s="153" t="str">
        <f>IF('Baş səhifə'!$E40="","",'Baş səhifə'!$E40)</f>
        <v/>
      </c>
      <c r="F40" s="203" t="str">
        <f>IF('Baş səhifə'!$C40="","",'Baş səhifə'!$C40)</f>
        <v/>
      </c>
    </row>
    <row r="41" spans="1:6" ht="43.5" customHeight="1">
      <c r="A41" s="151" t="str">
        <f>IF('Baş səhifə'!$A41="","",'Baş səhifə'!$A41)</f>
        <v/>
      </c>
      <c r="B41" s="102"/>
      <c r="C41" s="98"/>
      <c r="D41" s="153" t="str">
        <f>IF('Baş səhifə'!$D41="","",'Baş səhifə'!$D41)</f>
        <v/>
      </c>
      <c r="E41" s="153" t="str">
        <f>IF('Baş səhifə'!$E41="","",'Baş səhifə'!$E41)</f>
        <v/>
      </c>
      <c r="F41" s="203" t="str">
        <f>IF('Baş səhifə'!$C41="","",'Baş səhifə'!$C41)</f>
        <v/>
      </c>
    </row>
    <row r="42" spans="1:6" ht="43.5" customHeight="1">
      <c r="A42" s="151" t="str">
        <f>IF('Baş səhifə'!$A42="","",'Baş səhifə'!$A42)</f>
        <v/>
      </c>
      <c r="B42" s="102"/>
      <c r="C42" s="98"/>
      <c r="D42" s="153" t="str">
        <f>IF('Baş səhifə'!$D42="","",'Baş səhifə'!$D42)</f>
        <v/>
      </c>
      <c r="E42" s="153" t="str">
        <f>IF('Baş səhifə'!$E42="","",'Baş səhifə'!$E42)</f>
        <v/>
      </c>
      <c r="F42" s="203" t="str">
        <f>IF('Baş səhifə'!$C42="","",'Baş səhifə'!$C42)</f>
        <v/>
      </c>
    </row>
    <row r="43" spans="1:6" ht="43.5" customHeight="1">
      <c r="A43" s="151" t="str">
        <f>IF('Baş səhifə'!$A43="","",'Baş səhifə'!$A43)</f>
        <v/>
      </c>
      <c r="B43" s="102"/>
      <c r="C43" s="98"/>
      <c r="D43" s="153" t="str">
        <f>IF('Baş səhifə'!$D43="","",'Baş səhifə'!$D43)</f>
        <v/>
      </c>
      <c r="E43" s="153" t="str">
        <f>IF('Baş səhifə'!$E43="","",'Baş səhifə'!$E43)</f>
        <v/>
      </c>
      <c r="F43" s="203" t="str">
        <f>IF('Baş səhifə'!$C43="","",'Baş səhifə'!$C43)</f>
        <v/>
      </c>
    </row>
    <row r="44" spans="1:6" ht="43.5" customHeight="1">
      <c r="A44" s="151" t="str">
        <f>IF('Baş səhifə'!$A44="","",'Baş səhifə'!$A44)</f>
        <v/>
      </c>
      <c r="B44" s="102"/>
      <c r="C44" s="98"/>
      <c r="D44" s="153" t="str">
        <f>IF('Baş səhifə'!$D44="","",'Baş səhifə'!$D44)</f>
        <v/>
      </c>
      <c r="E44" s="153" t="str">
        <f>IF('Baş səhifə'!$E44="","",'Baş səhifə'!$E44)</f>
        <v/>
      </c>
      <c r="F44" s="203" t="str">
        <f>IF('Baş səhifə'!$C44="","",'Baş səhifə'!$C44)</f>
        <v/>
      </c>
    </row>
    <row r="45" spans="1:6" ht="43.5" customHeight="1">
      <c r="A45" s="151" t="str">
        <f>IF('Baş səhifə'!$A45="","",'Baş səhifə'!$A45)</f>
        <v/>
      </c>
      <c r="B45" s="102"/>
      <c r="C45" s="98"/>
      <c r="D45" s="153" t="str">
        <f>IF('Baş səhifə'!$D45="","",'Baş səhifə'!$D45)</f>
        <v/>
      </c>
      <c r="E45" s="153" t="str">
        <f>IF('Baş səhifə'!$E45="","",'Baş səhifə'!$E45)</f>
        <v/>
      </c>
      <c r="F45" s="203" t="str">
        <f>IF('Baş səhifə'!$C45="","",'Baş səhifə'!$C45)</f>
        <v/>
      </c>
    </row>
    <row r="46" spans="1:6" ht="43.5" customHeight="1">
      <c r="A46" s="151" t="str">
        <f>IF('Baş səhifə'!$A46="","",'Baş səhifə'!$A46)</f>
        <v/>
      </c>
      <c r="B46" s="102"/>
      <c r="C46" s="98"/>
      <c r="D46" s="153" t="str">
        <f>IF('Baş səhifə'!$D46="","",'Baş səhifə'!$D46)</f>
        <v/>
      </c>
      <c r="E46" s="153" t="str">
        <f>IF('Baş səhifə'!$E46="","",'Baş səhifə'!$E46)</f>
        <v/>
      </c>
      <c r="F46" s="203" t="str">
        <f>IF('Baş səhifə'!$C46="","",'Baş səhifə'!$C46)</f>
        <v/>
      </c>
    </row>
    <row r="47" spans="1:6" ht="43.5" customHeight="1">
      <c r="A47" s="152"/>
      <c r="B47" s="104" t="s">
        <v>35</v>
      </c>
      <c r="C47" s="55"/>
      <c r="D47" s="154">
        <f>SUM(D2:D46)</f>
        <v>0</v>
      </c>
      <c r="E47" s="154">
        <f>SUM(E2:E46)</f>
        <v>0</v>
      </c>
      <c r="F47" s="154"/>
    </row>
  </sheetData>
  <sheetProtection password="CC8C" sheet="1" objects="1" scenarios="1"/>
  <customSheetViews>
    <customSheetView guid="{F07ED868-33E9-46A8-B523-4A96C3AAFF1E}">
      <selection activeCell="B4" sqref="B4"/>
      <pageMargins left="0.7" right="0.7" top="0.75" bottom="0.75" header="0.3" footer="0.3"/>
      <pageSetup paperSize="9" orientation="portrait" r:id="rId1"/>
    </customSheetView>
  </customSheetViews>
  <mergeCells count="5">
    <mergeCell ref="N4:O4"/>
    <mergeCell ref="N5:O5"/>
    <mergeCell ref="N6:O6"/>
    <mergeCell ref="N2:O2"/>
    <mergeCell ref="N3:O3"/>
  </mergeCells>
  <pageMargins left="0.7" right="0.7" top="0.75" bottom="0.75" header="0.3" footer="0.3"/>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workbookViewId="0">
      <selection activeCell="C5" sqref="C5"/>
    </sheetView>
  </sheetViews>
  <sheetFormatPr defaultColWidth="5.28515625" defaultRowHeight="45.75" customHeight="1"/>
  <cols>
    <col min="2" max="2" width="67.42578125" customWidth="1"/>
    <col min="3" max="3" width="54" style="136" customWidth="1"/>
    <col min="4" max="4" width="50.28515625" style="136" customWidth="1"/>
  </cols>
  <sheetData>
    <row r="1" spans="1:4" ht="45.75" customHeight="1">
      <c r="A1" s="117" t="s">
        <v>22</v>
      </c>
      <c r="B1" s="141" t="s">
        <v>45</v>
      </c>
      <c r="C1" s="135" t="s">
        <v>49</v>
      </c>
      <c r="D1" s="137" t="s">
        <v>48</v>
      </c>
    </row>
    <row r="2" spans="1:4" ht="45.75" customHeight="1">
      <c r="A2" s="205"/>
      <c r="B2" s="88"/>
      <c r="C2" s="139"/>
      <c r="D2" s="138"/>
    </row>
    <row r="3" spans="1:4" ht="45.75" customHeight="1">
      <c r="A3" s="205"/>
      <c r="B3" s="88"/>
      <c r="C3" s="139"/>
      <c r="D3" s="138"/>
    </row>
    <row r="4" spans="1:4" ht="45.75" customHeight="1">
      <c r="A4" s="205"/>
      <c r="B4" s="88"/>
      <c r="C4" s="139"/>
      <c r="D4" s="138"/>
    </row>
    <row r="5" spans="1:4" ht="45.75" customHeight="1">
      <c r="A5" s="205"/>
      <c r="B5" s="88"/>
      <c r="C5" s="139"/>
      <c r="D5" s="138"/>
    </row>
    <row r="6" spans="1:4" ht="45.75" customHeight="1">
      <c r="A6" s="205"/>
      <c r="B6" s="88"/>
      <c r="C6" s="139"/>
      <c r="D6" s="138"/>
    </row>
    <row r="7" spans="1:4" ht="45.75" customHeight="1">
      <c r="A7" s="205"/>
      <c r="B7" s="88"/>
      <c r="C7" s="139"/>
      <c r="D7" s="138"/>
    </row>
    <row r="8" spans="1:4" ht="45.75" customHeight="1">
      <c r="A8" s="205"/>
      <c r="B8" s="88"/>
      <c r="C8" s="139"/>
      <c r="D8" s="138"/>
    </row>
    <row r="9" spans="1:4" ht="45.75" customHeight="1">
      <c r="A9" s="205"/>
      <c r="B9" s="88"/>
      <c r="C9" s="140"/>
      <c r="D9" s="138"/>
    </row>
    <row r="10" spans="1:4" ht="45.75" customHeight="1">
      <c r="A10" s="205"/>
      <c r="B10" s="88"/>
      <c r="C10" s="140"/>
      <c r="D10" s="138"/>
    </row>
    <row r="11" spans="1:4" ht="45.75" customHeight="1">
      <c r="A11" s="205"/>
      <c r="B11" s="88"/>
      <c r="C11" s="140"/>
      <c r="D11" s="138"/>
    </row>
    <row r="12" spans="1:4" ht="45.75" customHeight="1">
      <c r="A12" s="205"/>
      <c r="B12" s="88"/>
      <c r="C12" s="140"/>
    </row>
    <row r="13" spans="1:4" ht="45.75" customHeight="1">
      <c r="A13" s="205"/>
      <c r="B13" s="88"/>
      <c r="C13" s="140"/>
    </row>
    <row r="14" spans="1:4" ht="45.75" customHeight="1">
      <c r="A14" s="205"/>
      <c r="B14" s="88"/>
      <c r="C14" s="140"/>
    </row>
    <row r="15" spans="1:4" ht="45.75" customHeight="1">
      <c r="A15" s="205"/>
      <c r="B15" s="88"/>
      <c r="C15" s="140"/>
    </row>
    <row r="16" spans="1:4" ht="45.75" customHeight="1">
      <c r="A16" s="205"/>
      <c r="B16" s="88"/>
      <c r="C16" s="140"/>
    </row>
    <row r="17" spans="1:3" ht="45.75" customHeight="1">
      <c r="A17" s="205"/>
      <c r="B17" s="88"/>
      <c r="C17" s="140"/>
    </row>
    <row r="18" spans="1:3" ht="45.75" customHeight="1">
      <c r="A18" s="205"/>
      <c r="B18" s="88"/>
      <c r="C18" s="140"/>
    </row>
    <row r="19" spans="1:3" ht="45.75" customHeight="1">
      <c r="A19" s="205"/>
      <c r="B19" s="88"/>
      <c r="C19" s="140"/>
    </row>
    <row r="20" spans="1:3" ht="45.75" customHeight="1">
      <c r="A20" s="205"/>
      <c r="B20" s="88"/>
      <c r="C20" s="140"/>
    </row>
    <row r="21" spans="1:3" ht="45.75" customHeight="1">
      <c r="A21" s="205"/>
      <c r="B21" s="88"/>
      <c r="C21" s="140"/>
    </row>
    <row r="22" spans="1:3" ht="45.75" customHeight="1">
      <c r="A22" s="205"/>
      <c r="B22" s="88"/>
      <c r="C22" s="140"/>
    </row>
    <row r="23" spans="1:3" ht="45.75" customHeight="1">
      <c r="A23" s="205"/>
      <c r="B23" s="88"/>
      <c r="C23" s="140"/>
    </row>
    <row r="24" spans="1:3" ht="45.75" customHeight="1">
      <c r="A24" s="205"/>
      <c r="B24" s="88"/>
      <c r="C24" s="140"/>
    </row>
    <row r="25" spans="1:3" ht="45.75" customHeight="1">
      <c r="A25" s="205"/>
      <c r="B25" s="88"/>
      <c r="C25" s="140"/>
    </row>
    <row r="26" spans="1:3" ht="45.75" customHeight="1">
      <c r="A26" s="205"/>
      <c r="B26" s="88"/>
    </row>
    <row r="27" spans="1:3" ht="45.75" customHeight="1">
      <c r="A27" s="205"/>
      <c r="B27" s="88"/>
      <c r="C27" s="140"/>
    </row>
    <row r="28" spans="1:3" ht="45.75" customHeight="1">
      <c r="A28" s="205"/>
      <c r="B28" s="88"/>
      <c r="C28" s="140"/>
    </row>
    <row r="29" spans="1:3" ht="45.75" customHeight="1">
      <c r="A29" s="205"/>
      <c r="B29" s="88"/>
      <c r="C29" s="140"/>
    </row>
    <row r="30" spans="1:3" ht="45.75" customHeight="1">
      <c r="A30" s="205"/>
      <c r="B30" s="88"/>
      <c r="C30" s="140"/>
    </row>
    <row r="31" spans="1:3" ht="45.75" customHeight="1">
      <c r="A31" s="205"/>
      <c r="B31" s="88"/>
      <c r="C31" s="140"/>
    </row>
    <row r="32" spans="1:3" ht="45.75" customHeight="1">
      <c r="A32" s="205"/>
      <c r="B32" s="88"/>
      <c r="C32" s="140"/>
    </row>
    <row r="33" spans="1:3" ht="45.75" customHeight="1">
      <c r="A33" s="205"/>
      <c r="B33" s="88"/>
      <c r="C33" s="140"/>
    </row>
    <row r="34" spans="1:3" ht="45.75" customHeight="1">
      <c r="A34" s="205"/>
      <c r="B34" s="88"/>
      <c r="C34" s="140"/>
    </row>
    <row r="35" spans="1:3" ht="45.75" customHeight="1">
      <c r="A35" s="205"/>
      <c r="B35" s="88"/>
      <c r="C35" s="140"/>
    </row>
    <row r="36" spans="1:3" ht="45.75" customHeight="1">
      <c r="A36" s="205"/>
      <c r="B36" s="88"/>
      <c r="C36" s="140"/>
    </row>
    <row r="37" spans="1:3" ht="45.75" customHeight="1">
      <c r="A37" s="205"/>
      <c r="B37" s="88"/>
      <c r="C37" s="140"/>
    </row>
    <row r="38" spans="1:3" ht="45.75" customHeight="1">
      <c r="A38" s="205"/>
      <c r="B38" s="88"/>
      <c r="C38" s="140"/>
    </row>
    <row r="39" spans="1:3" ht="45.75" customHeight="1">
      <c r="A39" s="205"/>
      <c r="B39" s="88"/>
      <c r="C39" s="140"/>
    </row>
    <row r="40" spans="1:3" ht="45.75" customHeight="1">
      <c r="A40" s="205"/>
      <c r="B40" s="88"/>
      <c r="C40" s="140"/>
    </row>
    <row r="41" spans="1:3" ht="45.75" customHeight="1">
      <c r="A41" s="205"/>
      <c r="B41" s="88"/>
      <c r="C41" s="140"/>
    </row>
    <row r="42" spans="1:3" ht="45.75" customHeight="1">
      <c r="A42" s="205"/>
      <c r="B42" s="88"/>
      <c r="C42" s="140"/>
    </row>
    <row r="43" spans="1:3" ht="45.75" customHeight="1">
      <c r="A43" s="205"/>
      <c r="B43" s="88"/>
      <c r="C43" s="140"/>
    </row>
    <row r="44" spans="1:3" ht="45.75" customHeight="1">
      <c r="A44" s="205"/>
      <c r="B44" s="88"/>
      <c r="C44" s="140"/>
    </row>
    <row r="45" spans="1:3" ht="45.75" customHeight="1">
      <c r="A45" s="205"/>
      <c r="B45" s="88"/>
      <c r="C45" s="140"/>
    </row>
    <row r="46" spans="1:3" ht="45.75" customHeight="1">
      <c r="A46" s="205"/>
      <c r="B46" s="88"/>
      <c r="C46" s="140"/>
    </row>
    <row r="47" spans="1:3" ht="45.75" customHeight="1">
      <c r="A47" s="205"/>
      <c r="B47" s="88"/>
      <c r="C47" s="140"/>
    </row>
    <row r="48" spans="1:3" ht="45.75" customHeight="1">
      <c r="A48" s="205"/>
      <c r="B48" s="88"/>
      <c r="C48" s="140"/>
    </row>
    <row r="49" spans="1:3" ht="45.75" customHeight="1">
      <c r="A49" s="205"/>
      <c r="B49" s="88"/>
      <c r="C49" s="140"/>
    </row>
    <row r="50" spans="1:3" ht="45.75" customHeight="1">
      <c r="A50" s="205"/>
      <c r="B50" s="88"/>
      <c r="C50" s="140"/>
    </row>
    <row r="51" spans="1:3" ht="45.75" customHeight="1">
      <c r="A51" s="205"/>
      <c r="B51" s="88"/>
      <c r="C51" s="140"/>
    </row>
    <row r="52" spans="1:3" ht="45.75" customHeight="1">
      <c r="A52" s="205"/>
      <c r="B52" s="88"/>
      <c r="C52" s="140"/>
    </row>
    <row r="53" spans="1:3" ht="45.75" customHeight="1">
      <c r="A53" s="205"/>
      <c r="B53" s="88"/>
      <c r="C53" s="140"/>
    </row>
    <row r="54" spans="1:3" ht="45.75" customHeight="1">
      <c r="A54" s="205"/>
      <c r="B54" s="88"/>
      <c r="C54" s="140"/>
    </row>
    <row r="55" spans="1:3" ht="45.75" customHeight="1">
      <c r="A55" s="205"/>
      <c r="B55" s="88"/>
      <c r="C55" s="140"/>
    </row>
    <row r="56" spans="1:3" ht="45.75" customHeight="1">
      <c r="A56" s="205"/>
      <c r="B56" s="88"/>
      <c r="C56" s="140"/>
    </row>
    <row r="57" spans="1:3" ht="45.75" customHeight="1">
      <c r="A57" s="205"/>
      <c r="B57" s="88"/>
      <c r="C57" s="140"/>
    </row>
    <row r="58" spans="1:3" ht="45.75" customHeight="1">
      <c r="A58" s="205"/>
      <c r="B58" s="88"/>
      <c r="C58" s="140"/>
    </row>
    <row r="59" spans="1:3" ht="45.75" customHeight="1">
      <c r="A59" s="205"/>
      <c r="B59" s="88"/>
      <c r="C59" s="140"/>
    </row>
    <row r="60" spans="1:3" ht="45.75" customHeight="1">
      <c r="A60" s="205"/>
      <c r="B60" s="88"/>
      <c r="C60" s="140"/>
    </row>
    <row r="61" spans="1:3" ht="45.75" customHeight="1">
      <c r="A61" s="205"/>
      <c r="B61" s="88"/>
      <c r="C61" s="140"/>
    </row>
    <row r="62" spans="1:3" ht="45.75" customHeight="1">
      <c r="A62" s="205"/>
      <c r="B62" s="88"/>
      <c r="C62" s="140"/>
    </row>
    <row r="63" spans="1:3" ht="45.75" customHeight="1">
      <c r="A63" s="205"/>
      <c r="B63" s="88"/>
      <c r="C63" s="140"/>
    </row>
    <row r="64" spans="1:3" ht="45.75" customHeight="1">
      <c r="A64" s="205"/>
      <c r="B64" s="88"/>
      <c r="C64" s="140"/>
    </row>
    <row r="65" spans="1:3" ht="45.75" customHeight="1">
      <c r="A65" s="205"/>
      <c r="B65" s="88"/>
      <c r="C65" s="140"/>
    </row>
    <row r="66" spans="1:3" ht="45.75" customHeight="1">
      <c r="A66" s="205"/>
      <c r="B66" s="88"/>
      <c r="C66" s="140"/>
    </row>
    <row r="67" spans="1:3" ht="45.75" customHeight="1">
      <c r="A67" s="205"/>
      <c r="B67" s="88"/>
      <c r="C67" s="140"/>
    </row>
    <row r="68" spans="1:3" ht="45.75" customHeight="1">
      <c r="A68" s="205"/>
      <c r="B68" s="88"/>
      <c r="C68" s="140"/>
    </row>
    <row r="69" spans="1:3" ht="45.75" customHeight="1">
      <c r="A69" s="205"/>
      <c r="B69" s="88"/>
      <c r="C69" s="140"/>
    </row>
    <row r="70" spans="1:3" ht="45.75" customHeight="1">
      <c r="A70" s="205"/>
      <c r="B70" s="88"/>
      <c r="C70" s="140"/>
    </row>
    <row r="71" spans="1:3" ht="45.75" customHeight="1">
      <c r="A71" s="205"/>
      <c r="B71" s="88"/>
      <c r="C71" s="140"/>
    </row>
    <row r="72" spans="1:3" ht="45.75" customHeight="1">
      <c r="A72" s="205"/>
      <c r="B72" s="88"/>
      <c r="C72" s="140"/>
    </row>
    <row r="73" spans="1:3" ht="45.75" customHeight="1">
      <c r="A73" s="205"/>
      <c r="B73" s="88"/>
      <c r="C73" s="140"/>
    </row>
    <row r="74" spans="1:3" ht="45.75" customHeight="1">
      <c r="A74" s="205"/>
      <c r="B74" s="88"/>
      <c r="C74" s="140"/>
    </row>
    <row r="75" spans="1:3" ht="45.75" customHeight="1">
      <c r="A75" s="205"/>
      <c r="B75" s="88"/>
      <c r="C75" s="140"/>
    </row>
    <row r="76" spans="1:3" ht="45.75" customHeight="1">
      <c r="A76" s="205"/>
      <c r="B76" s="88"/>
      <c r="C76" s="140"/>
    </row>
    <row r="77" spans="1:3" ht="45.75" customHeight="1">
      <c r="A77" s="205"/>
      <c r="B77" s="88"/>
      <c r="C77" s="140"/>
    </row>
    <row r="78" spans="1:3" ht="45.75" customHeight="1">
      <c r="A78" s="205"/>
      <c r="B78" s="88"/>
      <c r="C78" s="140"/>
    </row>
    <row r="79" spans="1:3" ht="45.75" customHeight="1">
      <c r="A79" s="205"/>
      <c r="B79" s="88"/>
      <c r="C79" s="140"/>
    </row>
    <row r="80" spans="1:3" ht="45.75" customHeight="1">
      <c r="A80" s="205"/>
      <c r="B80" s="88"/>
      <c r="C80" s="140"/>
    </row>
    <row r="81" spans="1:3" ht="45.75" customHeight="1">
      <c r="A81" s="205"/>
      <c r="B81" s="88"/>
      <c r="C81" s="140"/>
    </row>
    <row r="82" spans="1:3" ht="45.75" customHeight="1">
      <c r="A82" s="205"/>
      <c r="B82" s="88"/>
      <c r="C82" s="140"/>
    </row>
    <row r="83" spans="1:3" ht="45.75" customHeight="1">
      <c r="A83" s="205"/>
      <c r="B83" s="88"/>
      <c r="C83" s="140"/>
    </row>
    <row r="84" spans="1:3" ht="45.75" customHeight="1">
      <c r="A84" s="205"/>
      <c r="B84" s="88"/>
      <c r="C84" s="140"/>
    </row>
    <row r="85" spans="1:3" ht="45.75" customHeight="1">
      <c r="A85" s="205"/>
      <c r="B85" s="88"/>
      <c r="C85" s="140"/>
    </row>
    <row r="86" spans="1:3" ht="45.75" customHeight="1">
      <c r="A86" s="205"/>
      <c r="B86" s="88"/>
      <c r="C86" s="140"/>
    </row>
    <row r="87" spans="1:3" ht="45.75" customHeight="1">
      <c r="A87" s="205"/>
      <c r="B87" s="88"/>
      <c r="C87" s="140"/>
    </row>
    <row r="88" spans="1:3" ht="45.75" customHeight="1">
      <c r="A88" s="205"/>
      <c r="B88" s="88"/>
      <c r="C88" s="140"/>
    </row>
    <row r="89" spans="1:3" ht="45.75" customHeight="1">
      <c r="A89" s="205"/>
      <c r="B89" s="88"/>
      <c r="C89" s="140"/>
    </row>
    <row r="90" spans="1:3" ht="45.75" customHeight="1">
      <c r="A90" s="205"/>
      <c r="B90" s="88"/>
      <c r="C90" s="140"/>
    </row>
    <row r="91" spans="1:3" ht="45.75" customHeight="1">
      <c r="A91" s="205"/>
      <c r="B91" s="88"/>
      <c r="C91" s="140"/>
    </row>
    <row r="92" spans="1:3" ht="45.75" customHeight="1">
      <c r="A92" s="205"/>
      <c r="B92" s="88"/>
      <c r="C92" s="140"/>
    </row>
    <row r="93" spans="1:3" ht="45.75" customHeight="1">
      <c r="A93" s="205"/>
      <c r="B93" s="88"/>
      <c r="C93" s="140"/>
    </row>
    <row r="94" spans="1:3" ht="45.75" customHeight="1">
      <c r="A94" s="205"/>
      <c r="B94" s="88"/>
      <c r="C94" s="140"/>
    </row>
    <row r="95" spans="1:3" ht="45.75" customHeight="1">
      <c r="A95" s="205"/>
      <c r="B95" s="88"/>
      <c r="C95" s="140"/>
    </row>
    <row r="96" spans="1:3" ht="45.75" customHeight="1">
      <c r="A96" s="205"/>
      <c r="B96" s="88"/>
      <c r="C96" s="140"/>
    </row>
    <row r="97" spans="1:3" ht="45.75" customHeight="1">
      <c r="A97" s="205"/>
      <c r="B97" s="88"/>
      <c r="C97" s="140"/>
    </row>
    <row r="98" spans="1:3" ht="45.75" customHeight="1">
      <c r="A98" s="205"/>
      <c r="B98" s="88"/>
      <c r="C98" s="140"/>
    </row>
    <row r="99" spans="1:3" ht="45.75" customHeight="1">
      <c r="A99" s="205"/>
      <c r="B99" s="88"/>
      <c r="C99" s="140"/>
    </row>
    <row r="100" spans="1:3" ht="45.75" customHeight="1">
      <c r="A100" s="205"/>
      <c r="B100" s="88"/>
      <c r="C100" s="140"/>
    </row>
    <row r="101" spans="1:3" ht="45.75" customHeight="1">
      <c r="A101" s="205"/>
      <c r="B101" s="88"/>
      <c r="C101" s="140"/>
    </row>
  </sheetData>
  <customSheetViews>
    <customSheetView guid="{F07ED868-33E9-46A8-B523-4A96C3AAFF1E}">
      <selection activeCell="C5" sqref="C5"/>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Jurnal_uz_sehife</vt:lpstr>
      <vt:lpstr>Baş səhifə</vt:lpstr>
      <vt:lpstr>Jurnal</vt:lpstr>
      <vt:lpstr>Vedomost1</vt:lpstr>
      <vt:lpstr>Vedomost2</vt:lpstr>
      <vt:lpstr>Vedomost3</vt:lpstr>
      <vt:lpstr>Tematik_plan</vt:lpstr>
      <vt:lpstr>Suallar</vt:lpstr>
      <vt:lpstr>Tematik_plan!bookmark4</vt:lpstr>
    </vt:vector>
  </TitlesOfParts>
  <Company>ATI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NazimR</cp:lastModifiedBy>
  <cp:lastPrinted>2021-04-03T08:26:04Z</cp:lastPrinted>
  <dcterms:created xsi:type="dcterms:W3CDTF">2015-01-27T06:49:29Z</dcterms:created>
  <dcterms:modified xsi:type="dcterms:W3CDTF">2021-04-03T17:33:41Z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b10b6197-b677-4f6f-bf95-f4c84a2ee5b0</vt:lpwstr>
  </property>
</Properties>
</file>